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465" windowWidth="27555" windowHeight="12435" activeTab="3"/>
  </bookViews>
  <sheets>
    <sheet name="Прил.№2_Табл.1_КС" sheetId="1" r:id="rId1"/>
    <sheet name="Прил№2_Табл.2_ДС" sheetId="4" r:id="rId2"/>
    <sheet name="Прил№2_Табл.3_СДП 1" sheetId="3" r:id="rId3"/>
    <sheet name="Прил.№2_Табл.4_ВМП" sheetId="5" r:id="rId4"/>
  </sheets>
  <externalReferences>
    <externalReference r:id="rId5"/>
    <externalReference r:id="rId6"/>
  </externalReferences>
  <definedNames>
    <definedName name="_xlnm._FilterDatabase" localSheetId="0" hidden="1">Прил.№2_Табл.1_КС!$A$8:$O$67</definedName>
    <definedName name="_xlnm._FilterDatabase" localSheetId="3" hidden="1">Прил.№2_Табл.4_ВМП!$B$10:$H$63</definedName>
    <definedName name="_xlnm._FilterDatabase" localSheetId="1" hidden="1">Прил№2_Табл.2_ДС!$A$8:$O$8</definedName>
    <definedName name="_xlnm._FilterDatabase" localSheetId="2" hidden="1">'Прил№2_Табл.3_СДП 1'!$A$9:$I$9</definedName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Database" localSheetId="1">#REF!</definedName>
    <definedName name="_xlnm.Database" localSheetId="2">#REF!</definedName>
    <definedName name="_xlnm.Database">#REF!</definedName>
    <definedName name="блок" localSheetId="0">'[2]1D_Gorin'!#REF!</definedName>
    <definedName name="блок" localSheetId="2">'[2]1D_Gorin'!#REF!</definedName>
    <definedName name="_xlnm.Print_Titles" localSheetId="0">Прил.№2_Табл.1_КС!$A:$C,Прил.№2_Табл.1_КС!$6:$7</definedName>
    <definedName name="_xlnm.Print_Titles" localSheetId="1">Прил№2_Табл.2_ДС!$A:$C,Прил№2_Табл.2_ДС!$6:$7</definedName>
    <definedName name="_xlnm.Print_Titles" localSheetId="2">'Прил№2_Табл.3_СДП 1'!$A:$C,'Прил№2_Табл.3_СДП 1'!$7:$8</definedName>
  </definedNames>
  <calcPr calcId="145621"/>
</workbook>
</file>

<file path=xl/calcChain.xml><?xml version="1.0" encoding="utf-8"?>
<calcChain xmlns="http://schemas.openxmlformats.org/spreadsheetml/2006/main">
  <c r="D31" i="5" l="1"/>
  <c r="E31" i="5"/>
  <c r="F31" i="5"/>
  <c r="C38" i="5"/>
  <c r="D38" i="5"/>
  <c r="E38" i="5"/>
  <c r="F38" i="5"/>
  <c r="G18" i="3"/>
  <c r="F18" i="3"/>
  <c r="E18" i="3"/>
  <c r="D18" i="3"/>
  <c r="D20" i="3" s="1"/>
  <c r="G16" i="3"/>
  <c r="F16" i="3"/>
  <c r="E16" i="3"/>
  <c r="D16" i="3"/>
  <c r="G14" i="3"/>
  <c r="F14" i="3"/>
  <c r="E14" i="3"/>
  <c r="D14" i="3"/>
  <c r="G12" i="3"/>
  <c r="F12" i="3"/>
  <c r="E12" i="3"/>
  <c r="D12" i="3"/>
  <c r="I19" i="3"/>
  <c r="I18" i="3" s="1"/>
  <c r="H19" i="3"/>
  <c r="H18" i="3" s="1"/>
  <c r="I17" i="3"/>
  <c r="I16" i="3" s="1"/>
  <c r="H17" i="3"/>
  <c r="H16" i="3" s="1"/>
  <c r="I15" i="3"/>
  <c r="I14" i="3" s="1"/>
  <c r="H15" i="3"/>
  <c r="H14" i="3" s="1"/>
  <c r="I13" i="3"/>
  <c r="I12" i="3" s="1"/>
  <c r="H13" i="3"/>
  <c r="H12" i="3" s="1"/>
  <c r="I11" i="3"/>
  <c r="I10" i="3" s="1"/>
  <c r="H11" i="3"/>
  <c r="H10" i="3" s="1"/>
  <c r="G10" i="3"/>
  <c r="F10" i="3"/>
  <c r="E10" i="3"/>
  <c r="D10" i="3"/>
  <c r="K18" i="4"/>
  <c r="J18" i="4"/>
  <c r="I18" i="4"/>
  <c r="H18" i="4"/>
  <c r="G18" i="4"/>
  <c r="F18" i="4"/>
  <c r="E18" i="4"/>
  <c r="D18" i="4"/>
  <c r="K15" i="4"/>
  <c r="J15" i="4"/>
  <c r="I15" i="4"/>
  <c r="H15" i="4"/>
  <c r="G15" i="4"/>
  <c r="F15" i="4"/>
  <c r="E15" i="4"/>
  <c r="D15" i="4"/>
  <c r="K13" i="4"/>
  <c r="K20" i="4" s="1"/>
  <c r="J13" i="4"/>
  <c r="I13" i="4"/>
  <c r="H13" i="4"/>
  <c r="G13" i="4"/>
  <c r="F13" i="4"/>
  <c r="E13" i="4"/>
  <c r="D13" i="4"/>
  <c r="L12" i="4"/>
  <c r="L11" i="4" s="1"/>
  <c r="K11" i="4"/>
  <c r="J11" i="4"/>
  <c r="I11" i="4"/>
  <c r="H11" i="4"/>
  <c r="G11" i="4"/>
  <c r="F11" i="4"/>
  <c r="E11" i="4"/>
  <c r="D11" i="4"/>
  <c r="D20" i="4" s="1"/>
  <c r="M10" i="4"/>
  <c r="L10" i="4"/>
  <c r="L9" i="4"/>
  <c r="R9" i="4"/>
  <c r="Q9" i="4"/>
  <c r="P9" i="4"/>
  <c r="O9" i="4"/>
  <c r="N9" i="4"/>
  <c r="M9" i="4"/>
  <c r="K9" i="4"/>
  <c r="J9" i="4"/>
  <c r="I9" i="4"/>
  <c r="H9" i="4"/>
  <c r="G9" i="4"/>
  <c r="F9" i="4"/>
  <c r="E9" i="4"/>
  <c r="D9" i="4"/>
  <c r="F20" i="3" l="1"/>
  <c r="H20" i="4"/>
  <c r="F20" i="4"/>
  <c r="J20" i="4"/>
  <c r="H20" i="3"/>
  <c r="E20" i="4"/>
  <c r="G20" i="4"/>
  <c r="I20" i="4"/>
  <c r="G20" i="3"/>
  <c r="E20" i="3"/>
  <c r="I20" i="3"/>
  <c r="K40" i="1"/>
  <c r="K67" i="1" s="1"/>
  <c r="J40" i="1"/>
  <c r="J67" i="1" s="1"/>
  <c r="I30" i="1"/>
  <c r="I67" i="1" s="1"/>
  <c r="H30" i="1"/>
  <c r="H67" i="1" s="1"/>
  <c r="G52" i="1"/>
  <c r="F52" i="1"/>
  <c r="G47" i="1"/>
  <c r="F47" i="1"/>
  <c r="G25" i="1"/>
  <c r="F25" i="1"/>
  <c r="G17" i="1"/>
  <c r="F17" i="1"/>
  <c r="E35" i="1"/>
  <c r="E67" i="1" s="1"/>
  <c r="D35" i="1"/>
  <c r="D67" i="1" s="1"/>
  <c r="F67" i="1" l="1"/>
  <c r="G67" i="1"/>
  <c r="M65" i="1" l="1"/>
  <c r="L65" i="1"/>
  <c r="M62" i="1"/>
  <c r="L62" i="1"/>
  <c r="M52" i="1"/>
  <c r="L52" i="1"/>
  <c r="M47" i="1"/>
  <c r="L47" i="1"/>
  <c r="M44" i="1"/>
  <c r="L44" i="1"/>
  <c r="M40" i="1"/>
  <c r="L40" i="1"/>
  <c r="M35" i="1"/>
  <c r="L35" i="1"/>
  <c r="M30" i="1"/>
  <c r="L30" i="1"/>
  <c r="M28" i="1"/>
  <c r="L28" i="1"/>
  <c r="M25" i="1"/>
  <c r="L25" i="1"/>
  <c r="M22" i="1"/>
  <c r="L22" i="1"/>
  <c r="M19" i="1"/>
  <c r="L19" i="1"/>
  <c r="M17" i="1"/>
  <c r="L17" i="1"/>
  <c r="M15" i="1"/>
  <c r="L15" i="1"/>
  <c r="M11" i="1"/>
  <c r="L11" i="1"/>
  <c r="M9" i="1"/>
  <c r="L9" i="1"/>
  <c r="L67" i="1" l="1"/>
  <c r="M67" i="1"/>
  <c r="O66" i="1" l="1"/>
  <c r="O65" i="1" s="1"/>
  <c r="N66" i="1"/>
  <c r="N65" i="1" s="1"/>
  <c r="O64" i="1"/>
  <c r="N64" i="1"/>
  <c r="O63" i="1"/>
  <c r="N63" i="1"/>
  <c r="O61" i="1"/>
  <c r="N61" i="1"/>
  <c r="O60" i="1"/>
  <c r="N60" i="1"/>
  <c r="O59" i="1"/>
  <c r="N59" i="1"/>
  <c r="O58" i="1"/>
  <c r="N58" i="1"/>
  <c r="O57" i="1"/>
  <c r="N57" i="1"/>
  <c r="O56" i="1"/>
  <c r="N56" i="1"/>
  <c r="O55" i="1"/>
  <c r="N55" i="1"/>
  <c r="O54" i="1"/>
  <c r="N54" i="1"/>
  <c r="O53" i="1"/>
  <c r="N53" i="1"/>
  <c r="O51" i="1"/>
  <c r="N51" i="1"/>
  <c r="O50" i="1"/>
  <c r="N50" i="1"/>
  <c r="O49" i="1"/>
  <c r="N49" i="1"/>
  <c r="O48" i="1"/>
  <c r="N48" i="1"/>
  <c r="O46" i="1"/>
  <c r="N46" i="1"/>
  <c r="O45" i="1"/>
  <c r="N45" i="1"/>
  <c r="O43" i="1"/>
  <c r="N43" i="1"/>
  <c r="O42" i="1"/>
  <c r="N42" i="1"/>
  <c r="O41" i="1"/>
  <c r="N41" i="1"/>
  <c r="N39" i="1"/>
  <c r="O38" i="1"/>
  <c r="N38" i="1"/>
  <c r="O37" i="1"/>
  <c r="N37" i="1"/>
  <c r="O36" i="1"/>
  <c r="N36" i="1"/>
  <c r="O34" i="1"/>
  <c r="N34" i="1"/>
  <c r="O33" i="1"/>
  <c r="N33" i="1"/>
  <c r="O32" i="1"/>
  <c r="N32" i="1"/>
  <c r="O31" i="1"/>
  <c r="N31" i="1"/>
  <c r="O29" i="1"/>
  <c r="O28" i="1" s="1"/>
  <c r="N29" i="1"/>
  <c r="N28" i="1" s="1"/>
  <c r="O27" i="1"/>
  <c r="N27" i="1"/>
  <c r="O26" i="1"/>
  <c r="N26" i="1"/>
  <c r="O24" i="1"/>
  <c r="N24" i="1"/>
  <c r="O23" i="1"/>
  <c r="N23" i="1"/>
  <c r="O21" i="1"/>
  <c r="N21" i="1"/>
  <c r="O20" i="1"/>
  <c r="N20" i="1"/>
  <c r="O18" i="1"/>
  <c r="O17" i="1" s="1"/>
  <c r="N18" i="1"/>
  <c r="N17" i="1" s="1"/>
  <c r="O16" i="1"/>
  <c r="O15" i="1" s="1"/>
  <c r="N16" i="1"/>
  <c r="N15" i="1" s="1"/>
  <c r="O14" i="1"/>
  <c r="N14" i="1"/>
  <c r="O13" i="1"/>
  <c r="N13" i="1"/>
  <c r="O12" i="1"/>
  <c r="N12" i="1"/>
  <c r="O10" i="1"/>
  <c r="O9" i="1" s="1"/>
  <c r="N10" i="1"/>
  <c r="N9" i="1" s="1"/>
  <c r="N11" i="1" l="1"/>
  <c r="N30" i="1"/>
  <c r="O40" i="1"/>
  <c r="O62" i="1"/>
  <c r="O11" i="1"/>
  <c r="O30" i="1"/>
  <c r="N44" i="1"/>
  <c r="N47" i="1"/>
  <c r="N52" i="1"/>
  <c r="N19" i="1"/>
  <c r="N22" i="1"/>
  <c r="N25" i="1"/>
  <c r="O19" i="1"/>
  <c r="O22" i="1"/>
  <c r="O25" i="1"/>
  <c r="N35" i="1"/>
  <c r="O44" i="1"/>
  <c r="O47" i="1"/>
  <c r="O52" i="1"/>
  <c r="N40" i="1"/>
  <c r="N62" i="1"/>
  <c r="L19" i="4"/>
  <c r="L18" i="4" s="1"/>
  <c r="L17" i="4"/>
  <c r="L16" i="4"/>
  <c r="L14" i="4"/>
  <c r="L13" i="4" s="1"/>
  <c r="M19" i="4"/>
  <c r="M18" i="4" s="1"/>
  <c r="M17" i="4"/>
  <c r="M16" i="4"/>
  <c r="M14" i="4"/>
  <c r="M13" i="4" s="1"/>
  <c r="M12" i="4"/>
  <c r="M11" i="4" s="1"/>
  <c r="O39" i="1"/>
  <c r="O35" i="1" s="1"/>
  <c r="M15" i="4" l="1"/>
  <c r="M20" i="4" s="1"/>
  <c r="L15" i="4"/>
  <c r="L20" i="4" s="1"/>
  <c r="O67" i="1"/>
  <c r="N67" i="1"/>
  <c r="G63" i="5" l="1"/>
  <c r="H63" i="5"/>
  <c r="G12" i="5" l="1"/>
  <c r="H12" i="5"/>
  <c r="G13" i="5"/>
  <c r="H13" i="5"/>
  <c r="G14" i="5"/>
  <c r="H14" i="5"/>
  <c r="G15" i="5"/>
  <c r="H15" i="5"/>
  <c r="G16" i="5"/>
  <c r="H16" i="5"/>
  <c r="G17" i="5"/>
  <c r="H17" i="5"/>
  <c r="G18" i="5"/>
  <c r="H18" i="5"/>
  <c r="G19" i="5"/>
  <c r="H19" i="5"/>
  <c r="G20" i="5"/>
  <c r="H20" i="5"/>
  <c r="G21" i="5"/>
  <c r="H21" i="5"/>
  <c r="G22" i="5"/>
  <c r="H22" i="5"/>
  <c r="G23" i="5"/>
  <c r="H23" i="5"/>
  <c r="G24" i="5"/>
  <c r="H24" i="5"/>
  <c r="G25" i="5"/>
  <c r="H25" i="5"/>
  <c r="G26" i="5"/>
  <c r="H26" i="5"/>
  <c r="G27" i="5"/>
  <c r="H27" i="5"/>
  <c r="G28" i="5"/>
  <c r="H28" i="5"/>
  <c r="G29" i="5"/>
  <c r="H29" i="5"/>
  <c r="G30" i="5"/>
  <c r="H30" i="5"/>
  <c r="G32" i="5"/>
  <c r="G31" i="5" s="1"/>
  <c r="H32" i="5"/>
  <c r="H31" i="5" s="1"/>
  <c r="G33" i="5"/>
  <c r="H33" i="5"/>
  <c r="G34" i="5"/>
  <c r="H34" i="5"/>
  <c r="G35" i="5"/>
  <c r="H35" i="5"/>
  <c r="G36" i="5"/>
  <c r="H36" i="5"/>
  <c r="G37" i="5"/>
  <c r="H37" i="5"/>
  <c r="G39" i="5"/>
  <c r="H39" i="5"/>
  <c r="G40" i="5"/>
  <c r="G38" i="5" s="1"/>
  <c r="H40" i="5"/>
  <c r="H38" i="5" s="1"/>
  <c r="G41" i="5"/>
  <c r="H41" i="5"/>
  <c r="G42" i="5"/>
  <c r="H42" i="5"/>
  <c r="G43" i="5"/>
  <c r="H43" i="5"/>
  <c r="G44" i="5"/>
  <c r="H44" i="5"/>
  <c r="G45" i="5"/>
  <c r="H45" i="5"/>
  <c r="G46" i="5"/>
  <c r="H46" i="5"/>
  <c r="G47" i="5"/>
  <c r="H47" i="5"/>
  <c r="G48" i="5"/>
  <c r="H48" i="5"/>
  <c r="G49" i="5"/>
  <c r="H49" i="5"/>
  <c r="G50" i="5"/>
  <c r="H50" i="5"/>
  <c r="G51" i="5"/>
  <c r="H51" i="5"/>
  <c r="G52" i="5"/>
  <c r="H52" i="5"/>
  <c r="G53" i="5"/>
  <c r="H53" i="5"/>
  <c r="G54" i="5"/>
  <c r="H54" i="5"/>
  <c r="G55" i="5"/>
  <c r="H55" i="5"/>
  <c r="G56" i="5"/>
  <c r="H56" i="5"/>
  <c r="G57" i="5"/>
  <c r="H57" i="5"/>
  <c r="G58" i="5"/>
  <c r="H58" i="5"/>
  <c r="G59" i="5"/>
  <c r="H59" i="5"/>
  <c r="G60" i="5"/>
  <c r="H60" i="5"/>
  <c r="G61" i="5"/>
  <c r="H61" i="5"/>
  <c r="G62" i="5"/>
  <c r="H62" i="5"/>
  <c r="H11" i="5"/>
  <c r="G11" i="5"/>
</calcChain>
</file>

<file path=xl/sharedStrings.xml><?xml version="1.0" encoding="utf-8"?>
<sst xmlns="http://schemas.openxmlformats.org/spreadsheetml/2006/main" count="219" uniqueCount="141">
  <si>
    <t>Код  профиля</t>
  </si>
  <si>
    <t>Код КСГ 2016</t>
  </si>
  <si>
    <t>КПГ / КСГ</t>
  </si>
  <si>
    <t>Всего:</t>
  </si>
  <si>
    <t>стоимость</t>
  </si>
  <si>
    <t>Акушерство и гинекология</t>
  </si>
  <si>
    <t>Аллергология и иммунология</t>
  </si>
  <si>
    <t>Ангионевротический отек, анафилактический шок</t>
  </si>
  <si>
    <t>Гастроэнтерология</t>
  </si>
  <si>
    <t>Язва желудка и двенадцатиперстной кишки</t>
  </si>
  <si>
    <t>Болезни печени, невирусные (уровень 2)</t>
  </si>
  <si>
    <t>Болезни поджелудочной железы</t>
  </si>
  <si>
    <t>Гематология</t>
  </si>
  <si>
    <t>Анемии (уровень 1)</t>
  </si>
  <si>
    <t>Детская кардиология</t>
  </si>
  <si>
    <t>Врожденные аномалии сердечно-сосудистой системы, дети</t>
  </si>
  <si>
    <t>Инфекционные болезни</t>
  </si>
  <si>
    <t>Другие инфекционные и паразитарные болезни, дети</t>
  </si>
  <si>
    <t>Респираторные инфекции верхних дыхательных путей, дети</t>
  </si>
  <si>
    <t>Кардиология</t>
  </si>
  <si>
    <t>Нестабильная стенокардия, инфаркт миокарда, легочная эмболия (уровень 1)</t>
  </si>
  <si>
    <t>Нарушения ритма и проводимости (уровень 1)</t>
  </si>
  <si>
    <t>Неврология</t>
  </si>
  <si>
    <t>Инфаркт мозга (уровень 1)</t>
  </si>
  <si>
    <t>Другие цереброваскулярные болезни</t>
  </si>
  <si>
    <t>Нейрохирургия</t>
  </si>
  <si>
    <t>Неонатология</t>
  </si>
  <si>
    <t>Онкология</t>
  </si>
  <si>
    <t>Злокачественое новообразование не классифицированное без специального противоопухолевого лечения</t>
  </si>
  <si>
    <t>Оториноларингология</t>
  </si>
  <si>
    <t>Другие болезни и врожденные аномалии верхних дыхательных путей, симптомы и признаки, относящиеся к органам дыхания, нарушения речи</t>
  </si>
  <si>
    <t>Операции на органе слуха, придаточных пазухах носа  и верхних дыхательных путях (уровень 2)</t>
  </si>
  <si>
    <t>Операции на органе слуха, придаточных пазухах носа  и верхних дыхательных путях (уровень 3)</t>
  </si>
  <si>
    <t>Операции на органе слуха, придаточных пазухах носа  и верхних дыхательных путях (уровень 4)</t>
  </si>
  <si>
    <t>Офтальмология</t>
  </si>
  <si>
    <t>Операции на органе зрения (уровень 1)</t>
  </si>
  <si>
    <t>Операции на органе зрения (уровень 3)</t>
  </si>
  <si>
    <t>Операции на органе зрения (уровень 4)</t>
  </si>
  <si>
    <t>Операции на органе зрения (уровень 5)</t>
  </si>
  <si>
    <t>Операции на органе зрения (уровень 6)</t>
  </si>
  <si>
    <t>Педиатрия</t>
  </si>
  <si>
    <t>Другие болезни органов пищеварения, дети</t>
  </si>
  <si>
    <t>Пульмонология</t>
  </si>
  <si>
    <t>Пневмония, плеврит, другие болезни плевры</t>
  </si>
  <si>
    <t>Астма, взрослые</t>
  </si>
  <si>
    <t>Астма, дети</t>
  </si>
  <si>
    <t>Ревматология</t>
  </si>
  <si>
    <t>Системные поражения соединительной ткани</t>
  </si>
  <si>
    <t>Артропатии и спондилопатии</t>
  </si>
  <si>
    <t>Сердечно-сосудистая хирургия</t>
  </si>
  <si>
    <t>Диагностическое обследование сердечно-сосудистой системы</t>
  </si>
  <si>
    <t>Операции на сосудах (уровень 3)</t>
  </si>
  <si>
    <t>Операции на сосудах (уровень 4)</t>
  </si>
  <si>
    <t>Операции на сосудах (уровень 5)</t>
  </si>
  <si>
    <t>Терапия</t>
  </si>
  <si>
    <t>Болезни пищевода, гастрит, дуоденит , другие болезни желудка и двенадцатиперстной кишки</t>
  </si>
  <si>
    <t>Болезни желчного пузыря</t>
  </si>
  <si>
    <t>Другие болезни органов пищеварения, взрослые</t>
  </si>
  <si>
    <t>Гипертоническая болезнь в стадии обострения</t>
  </si>
  <si>
    <t>Стенокардия (кроме нестабильной),  хроническая ишемическая болезнь сердца (уровень 1)</t>
  </si>
  <si>
    <t>Стенокардия (кроме нестабильной),  хроническая ишемическая болезнь сердца (уровень 2)</t>
  </si>
  <si>
    <t>Бронхит необструктивный, симптомы и признаки, относящиеся к органам дыхания</t>
  </si>
  <si>
    <t>Хобл, эмфизема, бронхоэктатическая болезнь</t>
  </si>
  <si>
    <t>Камни мочевой системы; симптомы, относящиеся к мочевой системе</t>
  </si>
  <si>
    <t>Торакальная хирургия</t>
  </si>
  <si>
    <t>Травматология и ортопедия</t>
  </si>
  <si>
    <t>Урология</t>
  </si>
  <si>
    <t>Хирургия (абдоминальная)</t>
  </si>
  <si>
    <t>Операции на желчном пузыре и желчевыводящих путях (уровень 2)</t>
  </si>
  <si>
    <t>Операции по поводу грыж, взрослые (уровень 1)</t>
  </si>
  <si>
    <t>Челюстно-лицевая хирургия</t>
  </si>
  <si>
    <t>Эндокринология</t>
  </si>
  <si>
    <t>Сахарный диабет, взрослые (уровень 2)</t>
  </si>
  <si>
    <t>Код профиля 2016</t>
  </si>
  <si>
    <t>ВСЕГО</t>
  </si>
  <si>
    <t>Дерматовенерология</t>
  </si>
  <si>
    <t>Болезни системы кровообращения, взрослые</t>
  </si>
  <si>
    <t>Болезни нервной системы, хромосомные аномалии</t>
  </si>
  <si>
    <t>Болезни и травмы позвоночника, спинного мозга, последствия внутричерепной травмы, сотрясение головного мозга</t>
  </si>
  <si>
    <t>Нефрология</t>
  </si>
  <si>
    <t>Другие болезни почек</t>
  </si>
  <si>
    <t>Заболевания опорно-двигательного аппарата, травмы</t>
  </si>
  <si>
    <t>Сахарный диабет, взрослые</t>
  </si>
  <si>
    <t>Всего</t>
  </si>
  <si>
    <t>ВМП 3</t>
  </si>
  <si>
    <t xml:space="preserve">ВМП 4 </t>
  </si>
  <si>
    <t>ВМП 5</t>
  </si>
  <si>
    <t>Детская хирургия в период новорожденности</t>
  </si>
  <si>
    <t xml:space="preserve">ВМП 7 </t>
  </si>
  <si>
    <t>ВМП 8</t>
  </si>
  <si>
    <t>ВМП 9</t>
  </si>
  <si>
    <t>ВМП 11</t>
  </si>
  <si>
    <t>ВМП 12</t>
  </si>
  <si>
    <t>ВМП 13</t>
  </si>
  <si>
    <t>ВМП 14</t>
  </si>
  <si>
    <t>ВМП 18</t>
  </si>
  <si>
    <t>ВМП 19</t>
  </si>
  <si>
    <t>ВМП 20</t>
  </si>
  <si>
    <t>ВМП22</t>
  </si>
  <si>
    <t>ВМП23</t>
  </si>
  <si>
    <t>ВМП 24</t>
  </si>
  <si>
    <t>ВМП 25 (стенты)</t>
  </si>
  <si>
    <t>ВМП 26 (стенты)</t>
  </si>
  <si>
    <t>ВМП 27 (кардиостимуляторы)</t>
  </si>
  <si>
    <t>ВМП 28 (кардиостимуляторы)</t>
  </si>
  <si>
    <t>ВМП 29</t>
  </si>
  <si>
    <t>ВМП 30</t>
  </si>
  <si>
    <t>ВМП 31</t>
  </si>
  <si>
    <t>ВМП 32</t>
  </si>
  <si>
    <t>ВМП 33(эндопротезы)</t>
  </si>
  <si>
    <t>ВМП 34</t>
  </si>
  <si>
    <t>ВМП 35</t>
  </si>
  <si>
    <t>Абдоминальная хирургия</t>
  </si>
  <si>
    <t>ВМП 1</t>
  </si>
  <si>
    <t>ВМП 2</t>
  </si>
  <si>
    <t>ВМП 36</t>
  </si>
  <si>
    <t>ВМП 37</t>
  </si>
  <si>
    <t>ВМП 15</t>
  </si>
  <si>
    <t>ВМП 17 (лейкозы)</t>
  </si>
  <si>
    <t>(руб.)</t>
  </si>
  <si>
    <t>Итого:</t>
  </si>
  <si>
    <t xml:space="preserve">Распределение дополнительных объемов высокотехнологичной медицинской помощи между федеральными государственными учреждениями  за счет иных межбюджетных трансфертов, представляемых из бюджета Федерального фонда обязательного медицинского страхования в рамках базовой программы обязательного медицинского страхования  на 2016 год </t>
  </si>
  <si>
    <t xml:space="preserve">Распределение дополнительных объемов специализированной медицинской помощи между федеральными государственными учреждениями  за счет иных межбюджетных трансфертов, представляемых из бюджета Федерального фонда обязательного медицинского страхования в рамках базовой программы обязательного медицинского страхования  на 2016 год   в разрезе  КСГ в  условиях  стационара дневного прибывания             
</t>
  </si>
  <si>
    <t xml:space="preserve">Распределение дополнительных объемов специализированной медицинской помощи между федеральными государственными учреждениями  за счет иных межбюджетных трансфертов, представляемых из бюджета Федерального фонда обязательного медицинского страхования в рамках базовой программы обязательного медицинского страхования  на 2016 год в разрезе КСГ в условиях дневных стационаров при поликлинике </t>
  </si>
  <si>
    <t xml:space="preserve">Распределение дополнительных объемов специализированной медицинской помощи между федеральными государственными учреждениями  за счет иных межбюджетных трансфертов, представляемых из бюджета Федерального фонда обязательного медицинского страхования в рамках базовой программы обязательного медицинского страхования  на 2016 год в разрезе КПГ / КСГ в условиях круглосуточного стационара </t>
  </si>
  <si>
    <t>КУСмо</t>
  </si>
  <si>
    <t xml:space="preserve">КУСмо </t>
  </si>
  <si>
    <t>Хабаровский филиал Федерального государственного автономного учреждения "Межотраслевой научно-технический комплекс "Микрохирургия глаза" имени академика С.Н. Федорова Министерства здравоохранения Российской Федерации</t>
  </si>
  <si>
    <t>Федеральное государственное бюджетное учреждение "Федеральный центр сердечно-сосудистой хирургии" Министерства здравоохранения  Российской Федерации (г. Хабаровск)</t>
  </si>
  <si>
    <t>Хабаровский филиал Федерального государственного бюджетного учреждения "Научно-клинический центр оториноларингологии Федерального медико-биологического агентства"</t>
  </si>
  <si>
    <t>Хабаровский филиал Федерального государственного бюджетного научного учреждения "Дальневосточный научный центр физиологии и патологии дыхания" - Научно-исследовательский институт охраны материнства и детства</t>
  </si>
  <si>
    <t>Ванинская больница Федерального государственного бюджетного учреждения здравоохранения "Дальневосточный окружной медицинский центр Федерального медико-биологического агентства"</t>
  </si>
  <si>
    <t>Федеральное государственное бюджетное образовательное учреждение высшего образования "Дальневосточный государственный медицинский университет" Министерства здравоохранения Российской Федерации</t>
  </si>
  <si>
    <t>Хабаровская больница Федерального государственного бюджетного  учреждения здравоохранения "Дальневосточный окружной медицинский центр Федерального медико-биологического агентства"</t>
  </si>
  <si>
    <t xml:space="preserve"> к Решению Комиссии от 13.09.2016 № 10</t>
  </si>
  <si>
    <t>Таблица № 2</t>
  </si>
  <si>
    <t>Таблица № 1</t>
  </si>
  <si>
    <t>Таблица № 3</t>
  </si>
  <si>
    <t>Таблица № 4</t>
  </si>
  <si>
    <t xml:space="preserve">к Приложению № 2  </t>
  </si>
  <si>
    <t>количество закон. случаев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</si>
</sst>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_р_._-;\-* #,##0_р_._-;_-* &quot;-&quot;_р_._-;_-@_-"/>
    <numFmt numFmtId="165" formatCode="_-* #,##0.00_р_._-;\-* #,##0.00_р_._-;_-* &quot;-&quot;??_р_._-;_-@_-"/>
    <numFmt numFmtId="166" formatCode="#,##0.0"/>
    <numFmt numFmtId="167" formatCode="0.000"/>
  </numFmts>
  <fonts count="3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sz val="12"/>
      <color theme="1"/>
      <name val="Times New Roman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Calibri"/>
      <family val="2"/>
      <charset val="204"/>
      <scheme val="minor"/>
    </font>
    <font>
      <sz val="12"/>
      <name val="Times New Roman"/>
      <family val="2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2"/>
      <charset val="204"/>
    </font>
    <font>
      <b/>
      <i/>
      <sz val="11"/>
      <name val="Times New Roman"/>
      <family val="1"/>
      <charset val="204"/>
    </font>
    <font>
      <sz val="11"/>
      <name val="Times New Roman"/>
      <family val="2"/>
      <charset val="204"/>
    </font>
    <font>
      <sz val="9"/>
      <name val="Times New Roman"/>
      <family val="1"/>
      <charset val="204"/>
    </font>
    <font>
      <i/>
      <sz val="10"/>
      <name val="Times New Roman"/>
      <family val="2"/>
      <charset val="204"/>
    </font>
    <font>
      <sz val="10"/>
      <name val="Times New Roman"/>
      <family val="2"/>
      <charset val="204"/>
    </font>
    <font>
      <sz val="1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b/>
      <sz val="10"/>
      <name val="Calibri"/>
      <family val="2"/>
      <charset val="204"/>
      <scheme val="minor"/>
    </font>
    <font>
      <i/>
      <sz val="11"/>
      <name val="Times New Roman"/>
      <family val="1"/>
      <charset val="204"/>
    </font>
    <font>
      <sz val="9"/>
      <name val="Times New Roman"/>
      <family val="2"/>
      <charset val="204"/>
    </font>
    <font>
      <b/>
      <sz val="9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Calibri"/>
      <family val="2"/>
      <charset val="204"/>
      <scheme val="minor"/>
    </font>
    <font>
      <b/>
      <sz val="8"/>
      <name val="Times New Roman"/>
      <family val="1"/>
      <charset val="204"/>
    </font>
    <font>
      <i/>
      <sz val="9"/>
      <name val="Times New Roman"/>
      <family val="2"/>
      <charset val="204"/>
    </font>
    <font>
      <b/>
      <sz val="11"/>
      <name val="Calibri"/>
      <family val="2"/>
      <charset val="204"/>
      <scheme val="minor"/>
    </font>
    <font>
      <i/>
      <sz val="11"/>
      <color theme="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1"/>
      <color rgb="FF000000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b/>
      <sz val="13"/>
      <name val="Calibri"/>
      <family val="2"/>
      <charset val="204"/>
      <scheme val="minor"/>
    </font>
    <font>
      <sz val="11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52">
    <xf numFmtId="0" fontId="0" fillId="0" borderId="0"/>
    <xf numFmtId="0" fontId="3" fillId="0" borderId="0"/>
    <xf numFmtId="0" fontId="18" fillId="0" borderId="0"/>
    <xf numFmtId="0" fontId="19" fillId="0" borderId="0"/>
    <xf numFmtId="0" fontId="3" fillId="0" borderId="0"/>
    <xf numFmtId="0" fontId="19" fillId="0" borderId="0"/>
    <xf numFmtId="0" fontId="19" fillId="0" borderId="0"/>
    <xf numFmtId="0" fontId="1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 applyFill="0" applyBorder="0" applyProtection="0">
      <alignment wrapText="1"/>
      <protection locked="0"/>
    </xf>
    <xf numFmtId="9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9" fillId="0" borderId="0" applyFont="0" applyFill="0" applyBorder="0" applyAlignment="0" applyProtection="0"/>
  </cellStyleXfs>
  <cellXfs count="159">
    <xf numFmtId="0" fontId="0" fillId="0" borderId="0" xfId="0"/>
    <xf numFmtId="0" fontId="2" fillId="0" borderId="0" xfId="0" applyFont="1" applyFill="1" applyAlignment="1">
      <alignment wrapText="1"/>
    </xf>
    <xf numFmtId="0" fontId="4" fillId="0" borderId="0" xfId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/>
    </xf>
    <xf numFmtId="0" fontId="2" fillId="0" borderId="0" xfId="0" applyFont="1" applyFill="1"/>
    <xf numFmtId="0" fontId="7" fillId="0" borderId="0" xfId="0" applyFont="1" applyFill="1"/>
    <xf numFmtId="1" fontId="14" fillId="0" borderId="5" xfId="1" applyNumberFormat="1" applyFont="1" applyFill="1" applyBorder="1" applyAlignment="1">
      <alignment horizontal="center" vertical="center" wrapText="1"/>
    </xf>
    <xf numFmtId="1" fontId="14" fillId="0" borderId="2" xfId="1" applyNumberFormat="1" applyFont="1" applyFill="1" applyBorder="1" applyAlignment="1">
      <alignment horizontal="center" vertical="center" wrapText="1"/>
    </xf>
    <xf numFmtId="0" fontId="15" fillId="0" borderId="0" xfId="0" applyFont="1" applyFill="1"/>
    <xf numFmtId="0" fontId="7" fillId="0" borderId="2" xfId="0" applyFont="1" applyFill="1" applyBorder="1"/>
    <xf numFmtId="167" fontId="11" fillId="0" borderId="5" xfId="1" applyNumberFormat="1" applyFont="1" applyFill="1" applyBorder="1" applyAlignment="1">
      <alignment horizontal="center" vertical="center" wrapText="1"/>
    </xf>
    <xf numFmtId="167" fontId="11" fillId="0" borderId="2" xfId="1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right"/>
    </xf>
    <xf numFmtId="0" fontId="9" fillId="0" borderId="3" xfId="1" applyFont="1" applyFill="1" applyBorder="1" applyAlignment="1">
      <alignment vertical="center" wrapText="1"/>
    </xf>
    <xf numFmtId="164" fontId="2" fillId="0" borderId="2" xfId="0" applyNumberFormat="1" applyFont="1" applyFill="1" applyBorder="1" applyAlignment="1">
      <alignment horizontal="right"/>
    </xf>
    <xf numFmtId="0" fontId="2" fillId="0" borderId="2" xfId="0" applyFont="1" applyFill="1" applyBorder="1"/>
    <xf numFmtId="164" fontId="9" fillId="0" borderId="3" xfId="1" applyNumberFormat="1" applyFont="1" applyFill="1" applyBorder="1" applyAlignment="1">
      <alignment vertical="center" wrapText="1"/>
    </xf>
    <xf numFmtId="1" fontId="11" fillId="0" borderId="5" xfId="1" applyNumberFormat="1" applyFont="1" applyFill="1" applyBorder="1" applyAlignment="1">
      <alignment horizontal="center" vertical="center" wrapText="1"/>
    </xf>
    <xf numFmtId="167" fontId="10" fillId="0" borderId="5" xfId="1" applyNumberFormat="1" applyFont="1" applyFill="1" applyBorder="1" applyAlignment="1">
      <alignment horizontal="center" vertical="center" wrapText="1"/>
    </xf>
    <xf numFmtId="0" fontId="7" fillId="0" borderId="3" xfId="1" applyFont="1" applyFill="1" applyBorder="1" applyAlignment="1">
      <alignment horizontal="center" vertical="center"/>
    </xf>
    <xf numFmtId="0" fontId="9" fillId="0" borderId="2" xfId="0" applyFont="1" applyFill="1" applyBorder="1"/>
    <xf numFmtId="0" fontId="4" fillId="0" borderId="3" xfId="1" applyFont="1" applyFill="1" applyBorder="1" applyAlignment="1">
      <alignment horizontal="center" vertical="center"/>
    </xf>
    <xf numFmtId="0" fontId="20" fillId="0" borderId="0" xfId="0" applyFont="1" applyFill="1"/>
    <xf numFmtId="0" fontId="5" fillId="0" borderId="0" xfId="0" applyFont="1" applyFill="1"/>
    <xf numFmtId="0" fontId="16" fillId="0" borderId="0" xfId="0" applyFont="1" applyFill="1"/>
    <xf numFmtId="3" fontId="16" fillId="0" borderId="0" xfId="0" applyNumberFormat="1" applyFont="1" applyFill="1"/>
    <xf numFmtId="0" fontId="16" fillId="0" borderId="2" xfId="0" applyFont="1" applyFill="1" applyBorder="1"/>
    <xf numFmtId="0" fontId="26" fillId="0" borderId="2" xfId="1" applyFont="1" applyFill="1" applyBorder="1" applyAlignment="1">
      <alignment horizontal="center" vertical="center" wrapText="1"/>
    </xf>
    <xf numFmtId="167" fontId="27" fillId="0" borderId="5" xfId="1" applyNumberFormat="1" applyFont="1" applyFill="1" applyBorder="1" applyAlignment="1">
      <alignment horizontal="center" vertical="center" wrapText="1"/>
    </xf>
    <xf numFmtId="1" fontId="27" fillId="0" borderId="5" xfId="1" applyNumberFormat="1" applyFont="1" applyFill="1" applyBorder="1" applyAlignment="1">
      <alignment horizontal="center" vertical="center" wrapText="1"/>
    </xf>
    <xf numFmtId="0" fontId="28" fillId="0" borderId="0" xfId="0" applyFont="1" applyFill="1"/>
    <xf numFmtId="0" fontId="9" fillId="0" borderId="0" xfId="0" applyFont="1" applyFill="1" applyAlignment="1"/>
    <xf numFmtId="0" fontId="9" fillId="0" borderId="0" xfId="0" applyFont="1" applyFill="1"/>
    <xf numFmtId="0" fontId="9" fillId="0" borderId="0" xfId="0" applyFont="1" applyFill="1" applyAlignment="1">
      <alignment wrapText="1"/>
    </xf>
    <xf numFmtId="0" fontId="29" fillId="0" borderId="0" xfId="0" applyFont="1" applyFill="1"/>
    <xf numFmtId="0" fontId="16" fillId="0" borderId="2" xfId="0" applyFont="1" applyFill="1" applyBorder="1" applyAlignment="1">
      <alignment horizontal="center"/>
    </xf>
    <xf numFmtId="166" fontId="16" fillId="0" borderId="0" xfId="0" applyNumberFormat="1" applyFont="1" applyFill="1"/>
    <xf numFmtId="14" fontId="16" fillId="0" borderId="2" xfId="0" applyNumberFormat="1" applyFont="1" applyFill="1" applyBorder="1" applyAlignment="1"/>
    <xf numFmtId="14" fontId="16" fillId="0" borderId="2" xfId="0" applyNumberFormat="1" applyFont="1" applyFill="1" applyBorder="1" applyAlignment="1">
      <alignment horizontal="center"/>
    </xf>
    <xf numFmtId="0" fontId="7" fillId="0" borderId="10" xfId="1" applyFont="1" applyFill="1" applyBorder="1" applyAlignment="1">
      <alignment horizontal="center" vertical="center"/>
    </xf>
    <xf numFmtId="0" fontId="9" fillId="0" borderId="10" xfId="1" applyFont="1" applyFill="1" applyBorder="1" applyAlignment="1">
      <alignment vertical="center" wrapText="1"/>
    </xf>
    <xf numFmtId="0" fontId="9" fillId="0" borderId="8" xfId="1" applyFont="1" applyFill="1" applyBorder="1" applyAlignment="1">
      <alignment vertical="center" wrapText="1"/>
    </xf>
    <xf numFmtId="0" fontId="7" fillId="0" borderId="11" xfId="1" applyFont="1" applyFill="1" applyBorder="1" applyAlignment="1">
      <alignment horizontal="center" vertical="center"/>
    </xf>
    <xf numFmtId="0" fontId="9" fillId="0" borderId="11" xfId="1" applyFont="1" applyFill="1" applyBorder="1" applyAlignment="1">
      <alignment vertical="center" wrapText="1"/>
    </xf>
    <xf numFmtId="0" fontId="7" fillId="0" borderId="8" xfId="1" applyFont="1" applyFill="1" applyBorder="1" applyAlignment="1">
      <alignment horizontal="center" vertical="center"/>
    </xf>
    <xf numFmtId="0" fontId="16" fillId="0" borderId="2" xfId="0" applyFont="1" applyFill="1" applyBorder="1" applyAlignment="1">
      <alignment horizontal="center" vertical="center"/>
    </xf>
    <xf numFmtId="0" fontId="7" fillId="0" borderId="2" xfId="1" applyFont="1" applyFill="1" applyBorder="1" applyAlignment="1">
      <alignment horizontal="center" vertical="center"/>
    </xf>
    <xf numFmtId="0" fontId="9" fillId="0" borderId="2" xfId="1" applyFont="1" applyFill="1" applyBorder="1" applyAlignment="1">
      <alignment vertical="center" wrapText="1"/>
    </xf>
    <xf numFmtId="0" fontId="4" fillId="0" borderId="1" xfId="1" applyFont="1" applyFill="1" applyBorder="1" applyAlignment="1">
      <alignment vertical="center" wrapText="1"/>
    </xf>
    <xf numFmtId="0" fontId="31" fillId="0" borderId="1" xfId="0" applyFont="1" applyFill="1" applyBorder="1" applyAlignment="1"/>
    <xf numFmtId="164" fontId="34" fillId="0" borderId="2" xfId="1" applyNumberFormat="1" applyFont="1" applyFill="1" applyBorder="1" applyAlignment="1">
      <alignment horizontal="center" vertical="center" wrapText="1"/>
    </xf>
    <xf numFmtId="164" fontId="35" fillId="0" borderId="2" xfId="1" applyNumberFormat="1" applyFont="1" applyFill="1" applyBorder="1" applyAlignment="1">
      <alignment horizontal="center" vertical="center" wrapText="1"/>
    </xf>
    <xf numFmtId="164" fontId="36" fillId="0" borderId="2" xfId="1" applyNumberFormat="1" applyFont="1" applyFill="1" applyBorder="1" applyAlignment="1">
      <alignment horizontal="center" vertical="center" wrapText="1"/>
    </xf>
    <xf numFmtId="0" fontId="0" fillId="0" borderId="0" xfId="0" applyFill="1"/>
    <xf numFmtId="0" fontId="2" fillId="0" borderId="1" xfId="0" applyFont="1" applyFill="1" applyBorder="1" applyAlignment="1">
      <alignment horizontal="center"/>
    </xf>
    <xf numFmtId="0" fontId="9" fillId="0" borderId="0" xfId="0" applyFont="1" applyFill="1" applyAlignment="1">
      <alignment horizontal="center"/>
    </xf>
    <xf numFmtId="0" fontId="0" fillId="0" borderId="0" xfId="0" applyFill="1" applyAlignment="1">
      <alignment horizontal="center"/>
    </xf>
    <xf numFmtId="0" fontId="16" fillId="0" borderId="0" xfId="0" applyFont="1" applyFill="1" applyAlignment="1">
      <alignment horizontal="center"/>
    </xf>
    <xf numFmtId="0" fontId="8" fillId="0" borderId="3" xfId="1" applyFont="1" applyFill="1" applyBorder="1" applyAlignment="1">
      <alignment vertical="center" wrapText="1"/>
    </xf>
    <xf numFmtId="164" fontId="32" fillId="0" borderId="2" xfId="1" applyNumberFormat="1" applyFont="1" applyFill="1" applyBorder="1" applyAlignment="1">
      <alignment horizontal="center" vertical="center" wrapText="1"/>
    </xf>
    <xf numFmtId="3" fontId="4" fillId="0" borderId="2" xfId="1" applyNumberFormat="1" applyFont="1" applyFill="1" applyBorder="1" applyAlignment="1">
      <alignment horizontal="left" vertical="center" wrapText="1"/>
    </xf>
    <xf numFmtId="0" fontId="30" fillId="0" borderId="0" xfId="0" applyFont="1" applyFill="1"/>
    <xf numFmtId="0" fontId="5" fillId="0" borderId="0" xfId="1" applyFont="1" applyFill="1" applyBorder="1" applyAlignment="1">
      <alignment vertical="center" wrapText="1"/>
    </xf>
    <xf numFmtId="0" fontId="8" fillId="0" borderId="2" xfId="1" applyFont="1" applyFill="1" applyBorder="1" applyAlignment="1">
      <alignment vertical="center" wrapText="1"/>
    </xf>
    <xf numFmtId="0" fontId="6" fillId="0" borderId="2" xfId="0" applyFont="1" applyFill="1" applyBorder="1"/>
    <xf numFmtId="0" fontId="17" fillId="0" borderId="2" xfId="1" applyFont="1" applyFill="1" applyBorder="1" applyAlignment="1">
      <alignment vertical="center" wrapText="1"/>
    </xf>
    <xf numFmtId="167" fontId="10" fillId="0" borderId="2" xfId="1" applyNumberFormat="1" applyFont="1" applyFill="1" applyBorder="1" applyAlignment="1">
      <alignment horizontal="center" vertical="center" wrapText="1"/>
    </xf>
    <xf numFmtId="0" fontId="8" fillId="0" borderId="2" xfId="0" applyFont="1" applyFill="1" applyBorder="1"/>
    <xf numFmtId="1" fontId="10" fillId="0" borderId="2" xfId="1" applyNumberFormat="1" applyFont="1" applyFill="1" applyBorder="1" applyAlignment="1">
      <alignment horizontal="center" vertical="center" wrapText="1"/>
    </xf>
    <xf numFmtId="0" fontId="6" fillId="0" borderId="6" xfId="0" applyFont="1" applyFill="1" applyBorder="1"/>
    <xf numFmtId="0" fontId="6" fillId="0" borderId="7" xfId="0" applyFont="1" applyFill="1" applyBorder="1"/>
    <xf numFmtId="0" fontId="6" fillId="0" borderId="4" xfId="0" applyFont="1" applyFill="1" applyBorder="1"/>
    <xf numFmtId="164" fontId="17" fillId="0" borderId="2" xfId="1" applyNumberFormat="1" applyFont="1" applyFill="1" applyBorder="1" applyAlignment="1">
      <alignment horizontal="right"/>
    </xf>
    <xf numFmtId="164" fontId="2" fillId="0" borderId="2" xfId="0" applyNumberFormat="1" applyFont="1" applyFill="1" applyBorder="1" applyAlignment="1">
      <alignment horizontal="center"/>
    </xf>
    <xf numFmtId="164" fontId="9" fillId="0" borderId="2" xfId="1" applyNumberFormat="1" applyFont="1" applyFill="1" applyBorder="1" applyAlignment="1">
      <alignment horizontal="right"/>
    </xf>
    <xf numFmtId="164" fontId="9" fillId="0" borderId="2" xfId="1" applyNumberFormat="1" applyFont="1" applyFill="1" applyBorder="1" applyAlignment="1">
      <alignment horizontal="center"/>
    </xf>
    <xf numFmtId="164" fontId="9" fillId="0" borderId="6" xfId="1" applyNumberFormat="1" applyFont="1" applyFill="1" applyBorder="1" applyAlignment="1">
      <alignment horizontal="center"/>
    </xf>
    <xf numFmtId="164" fontId="9" fillId="0" borderId="7" xfId="1" applyNumberFormat="1" applyFont="1" applyFill="1" applyBorder="1" applyAlignment="1">
      <alignment horizontal="center"/>
    </xf>
    <xf numFmtId="164" fontId="9" fillId="0" borderId="4" xfId="1" applyNumberFormat="1" applyFont="1" applyFill="1" applyBorder="1" applyAlignment="1">
      <alignment horizontal="center"/>
    </xf>
    <xf numFmtId="164" fontId="9" fillId="0" borderId="2" xfId="1" applyNumberFormat="1" applyFont="1" applyFill="1" applyBorder="1" applyAlignment="1">
      <alignment horizontal="center" vertical="center"/>
    </xf>
    <xf numFmtId="164" fontId="9" fillId="0" borderId="2" xfId="0" applyNumberFormat="1" applyFont="1" applyFill="1" applyBorder="1" applyAlignment="1"/>
    <xf numFmtId="164" fontId="9" fillId="0" borderId="3" xfId="1" applyNumberFormat="1" applyFont="1" applyFill="1" applyBorder="1" applyAlignment="1">
      <alignment horizontal="center" vertical="center"/>
    </xf>
    <xf numFmtId="164" fontId="8" fillId="0" borderId="2" xfId="1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164" fontId="34" fillId="0" borderId="2" xfId="1" applyNumberFormat="1" applyFont="1" applyFill="1" applyBorder="1" applyAlignment="1">
      <alignment horizontal="right"/>
    </xf>
    <xf numFmtId="164" fontId="32" fillId="0" borderId="2" xfId="1" applyNumberFormat="1" applyFont="1" applyFill="1" applyBorder="1" applyAlignment="1">
      <alignment horizontal="right"/>
    </xf>
    <xf numFmtId="164" fontId="35" fillId="0" borderId="2" xfId="1" applyNumberFormat="1" applyFont="1" applyFill="1" applyBorder="1" applyAlignment="1">
      <alignment horizontal="right"/>
    </xf>
    <xf numFmtId="164" fontId="5" fillId="0" borderId="2" xfId="1" applyNumberFormat="1" applyFont="1" applyFill="1" applyBorder="1" applyAlignment="1">
      <alignment horizontal="right"/>
    </xf>
    <xf numFmtId="164" fontId="4" fillId="0" borderId="2" xfId="1" applyNumberFormat="1" applyFont="1" applyFill="1" applyBorder="1" applyAlignment="1">
      <alignment horizontal="right"/>
    </xf>
    <xf numFmtId="164" fontId="33" fillId="0" borderId="2" xfId="1" applyNumberFormat="1" applyFont="1" applyFill="1" applyBorder="1" applyAlignment="1">
      <alignment horizontal="right"/>
    </xf>
    <xf numFmtId="0" fontId="33" fillId="0" borderId="2" xfId="1" applyFont="1" applyFill="1" applyBorder="1" applyAlignment="1">
      <alignment vertical="center" wrapText="1"/>
    </xf>
    <xf numFmtId="0" fontId="4" fillId="0" borderId="2" xfId="1" applyFont="1" applyFill="1" applyBorder="1" applyAlignment="1">
      <alignment vertical="center" wrapText="1"/>
    </xf>
    <xf numFmtId="0" fontId="4" fillId="0" borderId="2" xfId="1" applyFont="1" applyFill="1" applyBorder="1" applyAlignment="1">
      <alignment horizontal="left" vertical="center" wrapText="1"/>
    </xf>
    <xf numFmtId="0" fontId="8" fillId="0" borderId="2" xfId="1" applyFont="1" applyFill="1" applyBorder="1" applyAlignment="1">
      <alignment horizontal="center" vertical="center" wrapText="1"/>
    </xf>
    <xf numFmtId="1" fontId="10" fillId="0" borderId="2" xfId="1" applyNumberFormat="1" applyFont="1" applyFill="1" applyBorder="1" applyAlignment="1">
      <alignment horizontal="center" vertical="center" wrapText="1"/>
    </xf>
    <xf numFmtId="1" fontId="10" fillId="0" borderId="5" xfId="1" applyNumberFormat="1" applyFont="1" applyFill="1" applyBorder="1" applyAlignment="1">
      <alignment horizontal="center" vertical="center" wrapText="1"/>
    </xf>
    <xf numFmtId="0" fontId="28" fillId="0" borderId="2" xfId="0" applyFont="1" applyFill="1" applyBorder="1" applyAlignment="1">
      <alignment horizontal="center"/>
    </xf>
    <xf numFmtId="164" fontId="8" fillId="0" borderId="3" xfId="1" applyNumberFormat="1" applyFont="1" applyFill="1" applyBorder="1" applyAlignment="1">
      <alignment vertical="center" wrapText="1"/>
    </xf>
    <xf numFmtId="164" fontId="8" fillId="0" borderId="3" xfId="1" applyNumberFormat="1" applyFont="1" applyFill="1" applyBorder="1" applyAlignment="1">
      <alignment horizontal="left" vertical="center" wrapText="1"/>
    </xf>
    <xf numFmtId="165" fontId="9" fillId="0" borderId="2" xfId="1" applyNumberFormat="1" applyFont="1" applyFill="1" applyBorder="1" applyAlignment="1">
      <alignment horizontal="center" vertical="center"/>
    </xf>
    <xf numFmtId="0" fontId="28" fillId="0" borderId="2" xfId="0" applyFont="1" applyFill="1" applyBorder="1"/>
    <xf numFmtId="164" fontId="8" fillId="0" borderId="3" xfId="1" applyNumberFormat="1" applyFont="1" applyFill="1" applyBorder="1" applyAlignment="1">
      <alignment horizontal="center" vertical="center"/>
    </xf>
    <xf numFmtId="164" fontId="24" fillId="0" borderId="2" xfId="1" applyNumberFormat="1" applyFont="1" applyFill="1" applyBorder="1" applyAlignment="1">
      <alignment horizontal="right" vertical="center"/>
    </xf>
    <xf numFmtId="164" fontId="13" fillId="0" borderId="2" xfId="1" applyNumberFormat="1" applyFont="1" applyFill="1" applyBorder="1" applyAlignment="1">
      <alignment horizontal="right" vertical="center"/>
    </xf>
    <xf numFmtId="164" fontId="13" fillId="0" borderId="3" xfId="1" applyNumberFormat="1" applyFont="1" applyFill="1" applyBorder="1" applyAlignment="1">
      <alignment horizontal="right" vertical="center"/>
    </xf>
    <xf numFmtId="164" fontId="13" fillId="0" borderId="2" xfId="1" applyNumberFormat="1" applyFont="1" applyFill="1" applyBorder="1" applyAlignment="1">
      <alignment horizontal="center" vertical="center"/>
    </xf>
    <xf numFmtId="164" fontId="16" fillId="0" borderId="2" xfId="0" applyNumberFormat="1" applyFont="1" applyFill="1" applyBorder="1" applyAlignment="1">
      <alignment horizontal="right"/>
    </xf>
    <xf numFmtId="164" fontId="35" fillId="0" borderId="2" xfId="1" applyNumberFormat="1" applyFont="1" applyFill="1" applyBorder="1" applyAlignment="1">
      <alignment horizontal="center" vertical="center"/>
    </xf>
    <xf numFmtId="165" fontId="34" fillId="0" borderId="2" xfId="1" applyNumberFormat="1" applyFont="1" applyFill="1" applyBorder="1" applyAlignment="1">
      <alignment horizontal="right"/>
    </xf>
    <xf numFmtId="165" fontId="4" fillId="0" borderId="2" xfId="1" applyNumberFormat="1" applyFont="1" applyFill="1" applyBorder="1" applyAlignment="1">
      <alignment horizontal="right"/>
    </xf>
    <xf numFmtId="165" fontId="32" fillId="0" borderId="2" xfId="1" applyNumberFormat="1" applyFont="1" applyFill="1" applyBorder="1" applyAlignment="1">
      <alignment horizontal="right"/>
    </xf>
    <xf numFmtId="165" fontId="35" fillId="0" borderId="2" xfId="1" applyNumberFormat="1" applyFont="1" applyFill="1" applyBorder="1" applyAlignment="1">
      <alignment horizontal="right"/>
    </xf>
    <xf numFmtId="165" fontId="35" fillId="0" borderId="2" xfId="1" applyNumberFormat="1" applyFont="1" applyFill="1" applyBorder="1" applyAlignment="1">
      <alignment horizontal="center" vertical="center"/>
    </xf>
    <xf numFmtId="164" fontId="38" fillId="0" borderId="2" xfId="1" applyNumberFormat="1" applyFont="1" applyFill="1" applyBorder="1" applyAlignment="1">
      <alignment horizontal="right"/>
    </xf>
    <xf numFmtId="0" fontId="4" fillId="0" borderId="1" xfId="1" applyFont="1" applyFill="1" applyBorder="1" applyAlignment="1">
      <alignment horizontal="center" vertical="center" wrapText="1"/>
    </xf>
    <xf numFmtId="0" fontId="6" fillId="2" borderId="2" xfId="0" applyFont="1" applyFill="1" applyBorder="1"/>
    <xf numFmtId="0" fontId="4" fillId="2" borderId="2" xfId="1" applyFont="1" applyFill="1" applyBorder="1" applyAlignment="1">
      <alignment horizontal="center" vertical="center"/>
    </xf>
    <xf numFmtId="0" fontId="8" fillId="2" borderId="2" xfId="1" applyFont="1" applyFill="1" applyBorder="1" applyAlignment="1">
      <alignment vertical="center" wrapText="1"/>
    </xf>
    <xf numFmtId="164" fontId="8" fillId="2" borderId="2" xfId="1" applyNumberFormat="1" applyFont="1" applyFill="1" applyBorder="1" applyAlignment="1">
      <alignment horizontal="center"/>
    </xf>
    <xf numFmtId="0" fontId="4" fillId="2" borderId="3" xfId="1" applyFont="1" applyFill="1" applyBorder="1" applyAlignment="1">
      <alignment horizontal="center" vertical="center"/>
    </xf>
    <xf numFmtId="0" fontId="8" fillId="2" borderId="3" xfId="1" applyFont="1" applyFill="1" applyBorder="1" applyAlignment="1">
      <alignment vertical="center" wrapText="1"/>
    </xf>
    <xf numFmtId="0" fontId="7" fillId="2" borderId="2" xfId="1" applyFont="1" applyFill="1" applyBorder="1" applyAlignment="1">
      <alignment horizontal="center" vertical="center"/>
    </xf>
    <xf numFmtId="3" fontId="16" fillId="0" borderId="2" xfId="0" applyNumberFormat="1" applyFont="1" applyFill="1" applyBorder="1"/>
    <xf numFmtId="3" fontId="23" fillId="0" borderId="3" xfId="1" applyNumberFormat="1" applyFont="1" applyFill="1" applyBorder="1" applyAlignment="1">
      <alignment vertical="center" wrapText="1"/>
    </xf>
    <xf numFmtId="3" fontId="23" fillId="0" borderId="2" xfId="1" applyNumberFormat="1" applyFont="1" applyFill="1" applyBorder="1" applyAlignment="1">
      <alignment horizontal="center" vertical="center"/>
    </xf>
    <xf numFmtId="14" fontId="20" fillId="0" borderId="2" xfId="0" applyNumberFormat="1" applyFont="1" applyFill="1" applyBorder="1" applyAlignment="1">
      <alignment horizontal="center"/>
    </xf>
    <xf numFmtId="0" fontId="20" fillId="0" borderId="2" xfId="0" applyFont="1" applyFill="1" applyBorder="1" applyAlignment="1">
      <alignment horizontal="center"/>
    </xf>
    <xf numFmtId="0" fontId="7" fillId="0" borderId="2" xfId="0" applyFont="1" applyFill="1" applyBorder="1" applyAlignment="1">
      <alignment horizontal="center" vertical="center" textRotation="90"/>
    </xf>
    <xf numFmtId="0" fontId="7" fillId="0" borderId="2" xfId="1" applyFont="1" applyFill="1" applyBorder="1" applyAlignment="1">
      <alignment horizontal="center" vertical="center" wrapText="1"/>
    </xf>
    <xf numFmtId="0" fontId="16" fillId="0" borderId="2" xfId="0" applyFont="1" applyFill="1" applyBorder="1" applyAlignment="1">
      <alignment horizontal="center" vertical="center" wrapText="1"/>
    </xf>
    <xf numFmtId="0" fontId="8" fillId="0" borderId="2" xfId="1" applyFont="1" applyFill="1" applyBorder="1" applyAlignment="1">
      <alignment horizontal="center" vertical="center" wrapText="1"/>
    </xf>
    <xf numFmtId="1" fontId="21" fillId="0" borderId="5" xfId="1" applyNumberFormat="1" applyFont="1" applyFill="1" applyBorder="1" applyAlignment="1">
      <alignment horizontal="center" vertical="center" wrapText="1"/>
    </xf>
    <xf numFmtId="1" fontId="21" fillId="0" borderId="3" xfId="1" applyNumberFormat="1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right"/>
    </xf>
    <xf numFmtId="0" fontId="9" fillId="0" borderId="0" xfId="0" applyFont="1" applyFill="1" applyAlignment="1">
      <alignment horizontal="right" wrapText="1"/>
    </xf>
    <xf numFmtId="0" fontId="9" fillId="0" borderId="0" xfId="0" applyFont="1" applyFill="1" applyAlignment="1">
      <alignment horizontal="right" vertical="top" wrapText="1"/>
    </xf>
    <xf numFmtId="1" fontId="21" fillId="0" borderId="9" xfId="1" applyNumberFormat="1" applyFont="1" applyFill="1" applyBorder="1" applyAlignment="1">
      <alignment horizontal="center" vertical="center" wrapText="1"/>
    </xf>
    <xf numFmtId="1" fontId="21" fillId="0" borderId="10" xfId="1" applyNumberFormat="1" applyFont="1" applyFill="1" applyBorder="1" applyAlignment="1">
      <alignment horizontal="center" vertical="center" wrapText="1"/>
    </xf>
    <xf numFmtId="1" fontId="21" fillId="0" borderId="2" xfId="1" applyNumberFormat="1" applyFont="1" applyFill="1" applyBorder="1" applyAlignment="1">
      <alignment horizontal="center" vertical="center" wrapText="1"/>
    </xf>
    <xf numFmtId="0" fontId="4" fillId="0" borderId="0" xfId="1" applyFont="1" applyFill="1" applyBorder="1" applyAlignment="1">
      <alignment horizontal="center" vertical="center" wrapText="1"/>
    </xf>
    <xf numFmtId="164" fontId="21" fillId="0" borderId="2" xfId="1" applyNumberFormat="1" applyFont="1" applyFill="1" applyBorder="1" applyAlignment="1">
      <alignment horizontal="center" vertical="center" wrapText="1"/>
    </xf>
    <xf numFmtId="0" fontId="9" fillId="0" borderId="9" xfId="0" applyFont="1" applyFill="1" applyBorder="1" applyAlignment="1">
      <alignment horizontal="center" vertical="center"/>
    </xf>
    <xf numFmtId="0" fontId="9" fillId="0" borderId="10" xfId="0" applyFont="1" applyFill="1" applyBorder="1" applyAlignment="1">
      <alignment horizontal="center" vertical="center"/>
    </xf>
    <xf numFmtId="164" fontId="21" fillId="0" borderId="5" xfId="1" applyNumberFormat="1" applyFont="1" applyFill="1" applyBorder="1" applyAlignment="1">
      <alignment horizontal="center" vertical="center" wrapText="1"/>
    </xf>
    <xf numFmtId="164" fontId="21" fillId="0" borderId="3" xfId="1" applyNumberFormat="1" applyFont="1" applyFill="1" applyBorder="1" applyAlignment="1">
      <alignment horizontal="center" vertical="center" wrapText="1"/>
    </xf>
    <xf numFmtId="0" fontId="37" fillId="0" borderId="0" xfId="0" applyFont="1" applyFill="1" applyAlignment="1">
      <alignment horizontal="center" vertical="center" wrapText="1"/>
    </xf>
    <xf numFmtId="0" fontId="12" fillId="0" borderId="4" xfId="1" applyFont="1" applyFill="1" applyBorder="1" applyAlignment="1">
      <alignment horizontal="center" vertical="center" wrapText="1"/>
    </xf>
    <xf numFmtId="0" fontId="16" fillId="0" borderId="7" xfId="0" applyFont="1" applyFill="1" applyBorder="1" applyAlignment="1">
      <alignment horizontal="center" vertical="center" wrapText="1"/>
    </xf>
    <xf numFmtId="0" fontId="22" fillId="0" borderId="4" xfId="1" applyFont="1" applyFill="1" applyBorder="1" applyAlignment="1">
      <alignment horizontal="center" vertical="center" wrapText="1"/>
    </xf>
    <xf numFmtId="0" fontId="25" fillId="0" borderId="7" xfId="0" applyFont="1" applyFill="1" applyBorder="1" applyAlignment="1">
      <alignment horizontal="center" vertical="center" wrapText="1"/>
    </xf>
    <xf numFmtId="0" fontId="23" fillId="0" borderId="2" xfId="1" applyFont="1" applyFill="1" applyBorder="1" applyAlignment="1">
      <alignment horizontal="center" vertical="center" wrapText="1"/>
    </xf>
    <xf numFmtId="1" fontId="10" fillId="0" borderId="5" xfId="1" applyNumberFormat="1" applyFont="1" applyFill="1" applyBorder="1" applyAlignment="1">
      <alignment horizontal="center" vertical="center" wrapText="1"/>
    </xf>
    <xf numFmtId="1" fontId="10" fillId="0" borderId="3" xfId="1" applyNumberFormat="1" applyFont="1" applyFill="1" applyBorder="1" applyAlignment="1">
      <alignment horizontal="center" vertical="center" wrapText="1"/>
    </xf>
    <xf numFmtId="164" fontId="21" fillId="0" borderId="9" xfId="1" applyNumberFormat="1" applyFont="1" applyFill="1" applyBorder="1" applyAlignment="1">
      <alignment horizontal="center" vertical="center" wrapText="1"/>
    </xf>
    <xf numFmtId="164" fontId="21" fillId="0" borderId="10" xfId="1" applyNumberFormat="1" applyFont="1" applyFill="1" applyBorder="1" applyAlignment="1">
      <alignment horizontal="center" vertical="center" wrapText="1"/>
    </xf>
    <xf numFmtId="0" fontId="28" fillId="0" borderId="0" xfId="0" applyFont="1" applyFill="1" applyBorder="1" applyAlignment="1">
      <alignment horizontal="center" vertical="top" wrapText="1"/>
    </xf>
    <xf numFmtId="1" fontId="10" fillId="0" borderId="2" xfId="1" applyNumberFormat="1" applyFont="1" applyFill="1" applyBorder="1" applyAlignment="1">
      <alignment horizontal="center" vertical="center" wrapText="1"/>
    </xf>
    <xf numFmtId="0" fontId="28" fillId="0" borderId="0" xfId="0" applyFont="1" applyFill="1" applyAlignment="1">
      <alignment horizontal="center" vertical="center" wrapText="1"/>
    </xf>
  </cellXfs>
  <cellStyles count="52">
    <cellStyle name="Normal_КСГ" xfId="2"/>
    <cellStyle name="Обычный" xfId="0" builtinId="0"/>
    <cellStyle name="Обычный 2" xfId="1"/>
    <cellStyle name="Обычный 2 2" xfId="3"/>
    <cellStyle name="Обычный 2 3" xfId="4"/>
    <cellStyle name="Обычный 3" xfId="5"/>
    <cellStyle name="Обычный 3 2" xfId="6"/>
    <cellStyle name="Обычный 3 2 2" xfId="7"/>
    <cellStyle name="Обычный 3 3" xfId="8"/>
    <cellStyle name="Обычный 3 3 2" xfId="9"/>
    <cellStyle name="Обычный 3 4" xfId="10"/>
    <cellStyle name="Обычный 3 5" xfId="11"/>
    <cellStyle name="Обычный 4" xfId="12"/>
    <cellStyle name="Обычный 4 2" xfId="13"/>
    <cellStyle name="Обычный 5" xfId="14"/>
    <cellStyle name="Обычный Лена" xfId="15"/>
    <cellStyle name="Процентный 2" xfId="16"/>
    <cellStyle name="Финансовый 10" xfId="17"/>
    <cellStyle name="Финансовый 11" xfId="18"/>
    <cellStyle name="Финансовый 12" xfId="19"/>
    <cellStyle name="Финансовый 13" xfId="20"/>
    <cellStyle name="Финансовый 14" xfId="21"/>
    <cellStyle name="Финансовый 15" xfId="22"/>
    <cellStyle name="Финансовый 16" xfId="23"/>
    <cellStyle name="Финансовый 17" xfId="24"/>
    <cellStyle name="Финансовый 18" xfId="25"/>
    <cellStyle name="Финансовый 19" xfId="26"/>
    <cellStyle name="Финансовый 2" xfId="27"/>
    <cellStyle name="Финансовый 2 2" xfId="28"/>
    <cellStyle name="Финансовый 20" xfId="29"/>
    <cellStyle name="Финансовый 21" xfId="30"/>
    <cellStyle name="Финансовый 22" xfId="31"/>
    <cellStyle name="Финансовый 23" xfId="32"/>
    <cellStyle name="Финансовый 24" xfId="33"/>
    <cellStyle name="Финансовый 25" xfId="34"/>
    <cellStyle name="Финансовый 26" xfId="35"/>
    <cellStyle name="Финансовый 27" xfId="36"/>
    <cellStyle name="Финансовый 28" xfId="37"/>
    <cellStyle name="Финансовый 29" xfId="38"/>
    <cellStyle name="Финансовый 3" xfId="39"/>
    <cellStyle name="Финансовый 3 2" xfId="40"/>
    <cellStyle name="Финансовый 3 3" xfId="41"/>
    <cellStyle name="Финансовый 30" xfId="42"/>
    <cellStyle name="Финансовый 31" xfId="43"/>
    <cellStyle name="Финансовый 32" xfId="44"/>
    <cellStyle name="Финансовый 33" xfId="45"/>
    <cellStyle name="Финансовый 4" xfId="46"/>
    <cellStyle name="Финансовый 5" xfId="47"/>
    <cellStyle name="Финансовый 6" xfId="48"/>
    <cellStyle name="Финансовый 7" xfId="49"/>
    <cellStyle name="Финансовый 8" xfId="50"/>
    <cellStyle name="Финансовый 9" xfId="5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O67"/>
  <sheetViews>
    <sheetView zoomScale="80" zoomScaleNormal="80" zoomScaleSheetLayoutView="85" workbookViewId="0">
      <pane xSplit="3" ySplit="8" topLeftCell="D59" activePane="bottomRight" state="frozen"/>
      <selection pane="topRight" activeCell="Q1" sqref="Q1"/>
      <selection pane="bottomLeft" activeCell="A13" sqref="A13"/>
      <selection pane="bottomRight" activeCell="B63" sqref="B63"/>
    </sheetView>
  </sheetViews>
  <sheetFormatPr defaultColWidth="9.140625" defaultRowHeight="15.75" x14ac:dyDescent="0.25"/>
  <cols>
    <col min="1" max="1" width="5.7109375" style="4" customWidth="1"/>
    <col min="2" max="2" width="5.5703125" style="4" customWidth="1"/>
    <col min="3" max="3" width="47.7109375" style="1" customWidth="1"/>
    <col min="4" max="4" width="12.5703125" style="3" customWidth="1"/>
    <col min="5" max="5" width="17.28515625" style="3" customWidth="1"/>
    <col min="6" max="6" width="12.5703125" style="3" customWidth="1"/>
    <col min="7" max="7" width="18.140625" style="3" customWidth="1"/>
    <col min="8" max="8" width="12.5703125" style="3" customWidth="1"/>
    <col min="9" max="9" width="17.42578125" style="3" customWidth="1"/>
    <col min="10" max="10" width="12.5703125" style="4" customWidth="1"/>
    <col min="11" max="11" width="18.28515625" style="3" customWidth="1"/>
    <col min="12" max="12" width="12.5703125" style="3" customWidth="1"/>
    <col min="13" max="13" width="16.140625" style="3" customWidth="1"/>
    <col min="14" max="14" width="10" style="4" customWidth="1"/>
    <col min="15" max="15" width="18.85546875" style="4" customWidth="1"/>
    <col min="16" max="16384" width="9.140625" style="4"/>
  </cols>
  <sheetData>
    <row r="1" spans="1:15" x14ac:dyDescent="0.25">
      <c r="N1" s="134" t="s">
        <v>136</v>
      </c>
      <c r="O1" s="134"/>
    </row>
    <row r="2" spans="1:15" x14ac:dyDescent="0.25">
      <c r="N2" s="135" t="s">
        <v>139</v>
      </c>
      <c r="O2" s="135"/>
    </row>
    <row r="3" spans="1:15" ht="40.5" customHeight="1" x14ac:dyDescent="0.25">
      <c r="I3" s="2"/>
      <c r="J3" s="2"/>
      <c r="M3" s="62"/>
      <c r="N3" s="136" t="s">
        <v>134</v>
      </c>
      <c r="O3" s="136"/>
    </row>
    <row r="4" spans="1:15" ht="46.5" customHeight="1" x14ac:dyDescent="0.25">
      <c r="A4" s="140" t="s">
        <v>124</v>
      </c>
      <c r="B4" s="140"/>
      <c r="C4" s="140"/>
      <c r="D4" s="140"/>
      <c r="E4" s="140"/>
      <c r="F4" s="140"/>
      <c r="G4" s="140"/>
      <c r="H4" s="140"/>
      <c r="I4" s="140"/>
      <c r="J4" s="140"/>
      <c r="K4" s="140"/>
      <c r="L4" s="140"/>
      <c r="M4" s="140"/>
      <c r="N4" s="140"/>
      <c r="O4" s="140"/>
    </row>
    <row r="5" spans="1:15" x14ac:dyDescent="0.25">
      <c r="A5" s="115"/>
      <c r="B5" s="115"/>
      <c r="C5" s="115"/>
      <c r="D5" s="115"/>
      <c r="E5" s="115"/>
      <c r="F5" s="115"/>
      <c r="G5" s="115"/>
      <c r="H5" s="115"/>
      <c r="I5" s="115"/>
      <c r="J5" s="115"/>
      <c r="K5" s="115"/>
      <c r="L5" s="115"/>
      <c r="M5" s="115"/>
      <c r="N5" s="2"/>
      <c r="O5" s="54" t="s">
        <v>119</v>
      </c>
    </row>
    <row r="6" spans="1:15" s="23" customFormat="1" ht="168.75" customHeight="1" x14ac:dyDescent="0.25">
      <c r="A6" s="128" t="s">
        <v>0</v>
      </c>
      <c r="B6" s="129" t="s">
        <v>1</v>
      </c>
      <c r="C6" s="131" t="s">
        <v>2</v>
      </c>
      <c r="D6" s="132" t="s">
        <v>127</v>
      </c>
      <c r="E6" s="133"/>
      <c r="F6" s="132" t="s">
        <v>128</v>
      </c>
      <c r="G6" s="133"/>
      <c r="H6" s="132" t="s">
        <v>129</v>
      </c>
      <c r="I6" s="133"/>
      <c r="J6" s="132" t="s">
        <v>130</v>
      </c>
      <c r="K6" s="133"/>
      <c r="L6" s="139" t="s">
        <v>131</v>
      </c>
      <c r="M6" s="139"/>
      <c r="N6" s="137" t="s">
        <v>3</v>
      </c>
      <c r="O6" s="138"/>
    </row>
    <row r="7" spans="1:15" s="8" customFormat="1" ht="43.5" customHeight="1" x14ac:dyDescent="0.2">
      <c r="A7" s="128"/>
      <c r="B7" s="130"/>
      <c r="C7" s="131"/>
      <c r="D7" s="6" t="s">
        <v>140</v>
      </c>
      <c r="E7" s="6" t="s">
        <v>4</v>
      </c>
      <c r="F7" s="6" t="s">
        <v>140</v>
      </c>
      <c r="G7" s="6" t="s">
        <v>4</v>
      </c>
      <c r="H7" s="6" t="s">
        <v>140</v>
      </c>
      <c r="I7" s="6" t="s">
        <v>4</v>
      </c>
      <c r="J7" s="6" t="s">
        <v>140</v>
      </c>
      <c r="K7" s="6" t="s">
        <v>4</v>
      </c>
      <c r="L7" s="6" t="s">
        <v>140</v>
      </c>
      <c r="M7" s="7" t="s">
        <v>4</v>
      </c>
      <c r="N7" s="6" t="s">
        <v>140</v>
      </c>
      <c r="O7" s="7" t="s">
        <v>4</v>
      </c>
    </row>
    <row r="8" spans="1:15" s="5" customFormat="1" ht="20.25" customHeight="1" x14ac:dyDescent="0.25">
      <c r="A8" s="9"/>
      <c r="B8" s="45"/>
      <c r="C8" s="94" t="s">
        <v>126</v>
      </c>
      <c r="D8" s="10"/>
      <c r="E8" s="11">
        <v>1.01</v>
      </c>
      <c r="F8" s="10"/>
      <c r="G8" s="11">
        <v>1.25</v>
      </c>
      <c r="H8" s="10"/>
      <c r="I8" s="11">
        <v>1.25</v>
      </c>
      <c r="J8" s="17"/>
      <c r="K8" s="10">
        <v>1</v>
      </c>
      <c r="L8" s="11"/>
      <c r="M8" s="11">
        <v>1.054</v>
      </c>
      <c r="N8" s="12"/>
      <c r="O8" s="9"/>
    </row>
    <row r="9" spans="1:15" x14ac:dyDescent="0.25">
      <c r="A9" s="116">
        <v>3</v>
      </c>
      <c r="B9" s="117"/>
      <c r="C9" s="118" t="s">
        <v>6</v>
      </c>
      <c r="D9" s="119">
        <v>0</v>
      </c>
      <c r="E9" s="119">
        <v>0</v>
      </c>
      <c r="F9" s="119">
        <v>0</v>
      </c>
      <c r="G9" s="119">
        <v>0</v>
      </c>
      <c r="H9" s="119">
        <v>0</v>
      </c>
      <c r="I9" s="119">
        <v>0</v>
      </c>
      <c r="J9" s="119">
        <v>0</v>
      </c>
      <c r="K9" s="119">
        <v>0</v>
      </c>
      <c r="L9" s="119">
        <f>SUM(L10)</f>
        <v>2</v>
      </c>
      <c r="M9" s="119">
        <f t="shared" ref="M9:O9" si="0">SUM(M10)</f>
        <v>17697</v>
      </c>
      <c r="N9" s="119">
        <f t="shared" si="0"/>
        <v>2</v>
      </c>
      <c r="O9" s="119">
        <f t="shared" si="0"/>
        <v>17697</v>
      </c>
    </row>
    <row r="10" spans="1:15" ht="18" customHeight="1" x14ac:dyDescent="0.25">
      <c r="A10" s="64"/>
      <c r="B10" s="46">
        <v>16</v>
      </c>
      <c r="C10" s="47" t="s">
        <v>7</v>
      </c>
      <c r="D10" s="75"/>
      <c r="E10" s="75">
        <v>0</v>
      </c>
      <c r="F10" s="75"/>
      <c r="G10" s="75">
        <v>0</v>
      </c>
      <c r="H10" s="75"/>
      <c r="I10" s="75">
        <v>0</v>
      </c>
      <c r="J10" s="75"/>
      <c r="K10" s="75">
        <v>0</v>
      </c>
      <c r="L10" s="75">
        <v>2</v>
      </c>
      <c r="M10" s="75">
        <v>17697</v>
      </c>
      <c r="N10" s="73">
        <f t="shared" ref="N10:N18" si="1">D10+F10+H10+J10+L10</f>
        <v>2</v>
      </c>
      <c r="O10" s="73">
        <f t="shared" ref="O10:O18" si="2">E10+G10+I10+K10+M10</f>
        <v>17697</v>
      </c>
    </row>
    <row r="11" spans="1:15" x14ac:dyDescent="0.25">
      <c r="A11" s="116">
        <v>4</v>
      </c>
      <c r="B11" s="117"/>
      <c r="C11" s="118" t="s">
        <v>8</v>
      </c>
      <c r="D11" s="119">
        <v>0</v>
      </c>
      <c r="E11" s="119">
        <v>0</v>
      </c>
      <c r="F11" s="119">
        <v>0</v>
      </c>
      <c r="G11" s="119">
        <v>0</v>
      </c>
      <c r="H11" s="119">
        <v>0</v>
      </c>
      <c r="I11" s="119">
        <v>0</v>
      </c>
      <c r="J11" s="119">
        <v>0</v>
      </c>
      <c r="K11" s="119">
        <v>0</v>
      </c>
      <c r="L11" s="119">
        <f>SUM(L12:L14)</f>
        <v>9</v>
      </c>
      <c r="M11" s="119">
        <f t="shared" ref="M11:O11" si="3">SUM(M12:M14)</f>
        <v>293418</v>
      </c>
      <c r="N11" s="119">
        <f t="shared" si="3"/>
        <v>9</v>
      </c>
      <c r="O11" s="119">
        <f t="shared" si="3"/>
        <v>293418</v>
      </c>
    </row>
    <row r="12" spans="1:15" ht="20.25" customHeight="1" x14ac:dyDescent="0.25">
      <c r="A12" s="64"/>
      <c r="B12" s="46">
        <v>17</v>
      </c>
      <c r="C12" s="47" t="s">
        <v>9</v>
      </c>
      <c r="D12" s="75">
        <v>0</v>
      </c>
      <c r="E12" s="75">
        <v>0</v>
      </c>
      <c r="F12" s="75"/>
      <c r="G12" s="75">
        <v>0</v>
      </c>
      <c r="H12" s="75"/>
      <c r="I12" s="75">
        <v>0</v>
      </c>
      <c r="J12" s="75"/>
      <c r="K12" s="75">
        <v>0</v>
      </c>
      <c r="L12" s="75">
        <v>3</v>
      </c>
      <c r="M12" s="75">
        <v>83019</v>
      </c>
      <c r="N12" s="73">
        <f t="shared" si="1"/>
        <v>3</v>
      </c>
      <c r="O12" s="73">
        <f t="shared" si="2"/>
        <v>83019</v>
      </c>
    </row>
    <row r="13" spans="1:15" ht="20.25" customHeight="1" x14ac:dyDescent="0.25">
      <c r="A13" s="64"/>
      <c r="B13" s="46">
        <v>20</v>
      </c>
      <c r="C13" s="47" t="s">
        <v>10</v>
      </c>
      <c r="D13" s="75"/>
      <c r="E13" s="75">
        <v>0</v>
      </c>
      <c r="F13" s="75"/>
      <c r="G13" s="75">
        <v>0</v>
      </c>
      <c r="H13" s="75"/>
      <c r="I13" s="75">
        <v>0</v>
      </c>
      <c r="J13" s="75"/>
      <c r="K13" s="75">
        <v>0</v>
      </c>
      <c r="L13" s="75">
        <v>3</v>
      </c>
      <c r="M13" s="75">
        <v>118964</v>
      </c>
      <c r="N13" s="73">
        <f t="shared" si="1"/>
        <v>3</v>
      </c>
      <c r="O13" s="73">
        <f t="shared" si="2"/>
        <v>118964</v>
      </c>
    </row>
    <row r="14" spans="1:15" ht="20.25" customHeight="1" x14ac:dyDescent="0.25">
      <c r="A14" s="64"/>
      <c r="B14" s="46">
        <v>21</v>
      </c>
      <c r="C14" s="47" t="s">
        <v>11</v>
      </c>
      <c r="D14" s="75"/>
      <c r="E14" s="75">
        <v>0</v>
      </c>
      <c r="F14" s="75"/>
      <c r="G14" s="75">
        <v>0</v>
      </c>
      <c r="H14" s="75"/>
      <c r="I14" s="75">
        <v>0</v>
      </c>
      <c r="J14" s="75"/>
      <c r="K14" s="75">
        <v>0</v>
      </c>
      <c r="L14" s="75">
        <v>3</v>
      </c>
      <c r="M14" s="75">
        <v>91435</v>
      </c>
      <c r="N14" s="73">
        <f t="shared" si="1"/>
        <v>3</v>
      </c>
      <c r="O14" s="73">
        <f t="shared" si="2"/>
        <v>91435</v>
      </c>
    </row>
    <row r="15" spans="1:15" x14ac:dyDescent="0.25">
      <c r="A15" s="116">
        <v>5</v>
      </c>
      <c r="B15" s="117"/>
      <c r="C15" s="118" t="s">
        <v>12</v>
      </c>
      <c r="D15" s="119">
        <v>0</v>
      </c>
      <c r="E15" s="119">
        <v>0</v>
      </c>
      <c r="F15" s="119">
        <v>0</v>
      </c>
      <c r="G15" s="119">
        <v>0</v>
      </c>
      <c r="H15" s="119">
        <v>0</v>
      </c>
      <c r="I15" s="119">
        <v>0</v>
      </c>
      <c r="J15" s="119">
        <v>0</v>
      </c>
      <c r="K15" s="119">
        <v>0</v>
      </c>
      <c r="L15" s="119">
        <f>SUM(L16)</f>
        <v>2</v>
      </c>
      <c r="M15" s="119">
        <f t="shared" ref="M15:O15" si="4">SUM(M16)</f>
        <v>73410</v>
      </c>
      <c r="N15" s="119">
        <f t="shared" si="4"/>
        <v>2</v>
      </c>
      <c r="O15" s="119">
        <f t="shared" si="4"/>
        <v>73410</v>
      </c>
    </row>
    <row r="16" spans="1:15" x14ac:dyDescent="0.25">
      <c r="A16" s="64"/>
      <c r="B16" s="46">
        <v>22</v>
      </c>
      <c r="C16" s="47" t="s">
        <v>13</v>
      </c>
      <c r="D16" s="75">
        <v>0</v>
      </c>
      <c r="E16" s="75">
        <v>0</v>
      </c>
      <c r="F16" s="75"/>
      <c r="G16" s="75">
        <v>0</v>
      </c>
      <c r="H16" s="75"/>
      <c r="I16" s="75">
        <v>0</v>
      </c>
      <c r="J16" s="75"/>
      <c r="K16" s="75">
        <v>0</v>
      </c>
      <c r="L16" s="75">
        <v>2</v>
      </c>
      <c r="M16" s="75">
        <v>73410</v>
      </c>
      <c r="N16" s="73">
        <f t="shared" si="1"/>
        <v>2</v>
      </c>
      <c r="O16" s="73">
        <f t="shared" si="2"/>
        <v>73410</v>
      </c>
    </row>
    <row r="17" spans="1:15" x14ac:dyDescent="0.25">
      <c r="A17" s="116">
        <v>7</v>
      </c>
      <c r="B17" s="120"/>
      <c r="C17" s="121" t="s">
        <v>14</v>
      </c>
      <c r="D17" s="119">
        <v>0</v>
      </c>
      <c r="E17" s="119">
        <v>0</v>
      </c>
      <c r="F17" s="119">
        <f t="shared" ref="F17:G17" si="5">SUM(F18)</f>
        <v>10</v>
      </c>
      <c r="G17" s="119">
        <f t="shared" si="5"/>
        <v>595958</v>
      </c>
      <c r="H17" s="119">
        <v>0</v>
      </c>
      <c r="I17" s="119">
        <v>0</v>
      </c>
      <c r="J17" s="119">
        <v>0</v>
      </c>
      <c r="K17" s="119">
        <v>0</v>
      </c>
      <c r="L17" s="119">
        <f t="shared" ref="L17:M17" si="6">SUM(L18)</f>
        <v>0</v>
      </c>
      <c r="M17" s="119">
        <f t="shared" si="6"/>
        <v>0</v>
      </c>
      <c r="N17" s="119">
        <f>SUM(N18)</f>
        <v>10</v>
      </c>
      <c r="O17" s="119">
        <f>SUM(O18)</f>
        <v>595958</v>
      </c>
    </row>
    <row r="18" spans="1:15" ht="30" x14ac:dyDescent="0.25">
      <c r="A18" s="64"/>
      <c r="B18" s="19">
        <v>30</v>
      </c>
      <c r="C18" s="13" t="s">
        <v>15</v>
      </c>
      <c r="D18" s="75"/>
      <c r="E18" s="75">
        <v>0</v>
      </c>
      <c r="F18" s="75">
        <v>10</v>
      </c>
      <c r="G18" s="75">
        <v>595958</v>
      </c>
      <c r="H18" s="75"/>
      <c r="I18" s="75">
        <v>0</v>
      </c>
      <c r="J18" s="75"/>
      <c r="K18" s="75">
        <v>0</v>
      </c>
      <c r="L18" s="75"/>
      <c r="M18" s="75">
        <v>0</v>
      </c>
      <c r="N18" s="73">
        <f t="shared" si="1"/>
        <v>10</v>
      </c>
      <c r="O18" s="73">
        <f t="shared" si="2"/>
        <v>595958</v>
      </c>
    </row>
    <row r="19" spans="1:15" x14ac:dyDescent="0.25">
      <c r="A19" s="116">
        <v>12</v>
      </c>
      <c r="B19" s="117"/>
      <c r="C19" s="118" t="s">
        <v>16</v>
      </c>
      <c r="D19" s="119">
        <v>0</v>
      </c>
      <c r="E19" s="119">
        <v>0</v>
      </c>
      <c r="F19" s="119">
        <v>0</v>
      </c>
      <c r="G19" s="119">
        <v>0</v>
      </c>
      <c r="H19" s="119">
        <v>0</v>
      </c>
      <c r="I19" s="119">
        <v>0</v>
      </c>
      <c r="J19" s="119">
        <v>0</v>
      </c>
      <c r="K19" s="119">
        <v>0</v>
      </c>
      <c r="L19" s="119">
        <f>SUM(L20:L21)</f>
        <v>40</v>
      </c>
      <c r="M19" s="119">
        <f t="shared" ref="M19:O19" si="7">SUM(M20:M21)</f>
        <v>970066</v>
      </c>
      <c r="N19" s="119">
        <f t="shared" si="7"/>
        <v>40</v>
      </c>
      <c r="O19" s="119">
        <f t="shared" si="7"/>
        <v>970066</v>
      </c>
    </row>
    <row r="20" spans="1:15" ht="25.5" customHeight="1" x14ac:dyDescent="0.25">
      <c r="A20" s="64"/>
      <c r="B20" s="46">
        <v>62</v>
      </c>
      <c r="C20" s="47" t="s">
        <v>17</v>
      </c>
      <c r="D20" s="75"/>
      <c r="E20" s="75">
        <v>0</v>
      </c>
      <c r="F20" s="75"/>
      <c r="G20" s="75">
        <v>0</v>
      </c>
      <c r="H20" s="75"/>
      <c r="I20" s="75">
        <v>0</v>
      </c>
      <c r="J20" s="75"/>
      <c r="K20" s="75">
        <v>0</v>
      </c>
      <c r="L20" s="75">
        <v>20</v>
      </c>
      <c r="M20" s="75">
        <v>642341</v>
      </c>
      <c r="N20" s="73">
        <f t="shared" ref="N20:N27" si="8">D20+F20+H20+J20+L20</f>
        <v>20</v>
      </c>
      <c r="O20" s="73">
        <f t="shared" ref="O20:O27" si="9">E20+G20+I20+K20+M20</f>
        <v>642341</v>
      </c>
    </row>
    <row r="21" spans="1:15" ht="30" x14ac:dyDescent="0.25">
      <c r="A21" s="64"/>
      <c r="B21" s="46">
        <v>64</v>
      </c>
      <c r="C21" s="47" t="s">
        <v>18</v>
      </c>
      <c r="D21" s="75"/>
      <c r="E21" s="75">
        <v>0</v>
      </c>
      <c r="F21" s="75"/>
      <c r="G21" s="75">
        <v>0</v>
      </c>
      <c r="H21" s="75"/>
      <c r="I21" s="75">
        <v>0</v>
      </c>
      <c r="J21" s="75"/>
      <c r="K21" s="75">
        <v>0</v>
      </c>
      <c r="L21" s="75">
        <v>20</v>
      </c>
      <c r="M21" s="75">
        <v>327725</v>
      </c>
      <c r="N21" s="73">
        <f t="shared" si="8"/>
        <v>20</v>
      </c>
      <c r="O21" s="73">
        <f t="shared" si="9"/>
        <v>327725</v>
      </c>
    </row>
    <row r="22" spans="1:15" x14ac:dyDescent="0.25">
      <c r="A22" s="116">
        <v>13</v>
      </c>
      <c r="B22" s="117"/>
      <c r="C22" s="118" t="s">
        <v>19</v>
      </c>
      <c r="D22" s="119">
        <v>0</v>
      </c>
      <c r="E22" s="119">
        <v>0</v>
      </c>
      <c r="F22" s="119">
        <v>0</v>
      </c>
      <c r="G22" s="119">
        <v>0</v>
      </c>
      <c r="H22" s="119">
        <v>0</v>
      </c>
      <c r="I22" s="119">
        <v>0</v>
      </c>
      <c r="J22" s="119">
        <v>0</v>
      </c>
      <c r="K22" s="119">
        <v>0</v>
      </c>
      <c r="L22" s="119">
        <f>SUM(L23:L24)</f>
        <v>25</v>
      </c>
      <c r="M22" s="119">
        <f t="shared" ref="M22:O22" si="10">SUM(M23:M24)</f>
        <v>1065106</v>
      </c>
      <c r="N22" s="119">
        <f t="shared" si="10"/>
        <v>25</v>
      </c>
      <c r="O22" s="119">
        <f t="shared" si="10"/>
        <v>1065106</v>
      </c>
    </row>
    <row r="23" spans="1:15" ht="41.25" customHeight="1" x14ac:dyDescent="0.25">
      <c r="A23" s="64"/>
      <c r="B23" s="46">
        <v>66</v>
      </c>
      <c r="C23" s="47" t="s">
        <v>20</v>
      </c>
      <c r="D23" s="75">
        <v>0</v>
      </c>
      <c r="E23" s="75">
        <v>0</v>
      </c>
      <c r="F23" s="75"/>
      <c r="G23" s="75">
        <v>0</v>
      </c>
      <c r="H23" s="75"/>
      <c r="I23" s="75">
        <v>0</v>
      </c>
      <c r="J23" s="75"/>
      <c r="K23" s="75">
        <v>0</v>
      </c>
      <c r="L23" s="75">
        <v>15</v>
      </c>
      <c r="M23" s="75">
        <v>698054</v>
      </c>
      <c r="N23" s="73">
        <f t="shared" si="8"/>
        <v>15</v>
      </c>
      <c r="O23" s="73">
        <f t="shared" si="9"/>
        <v>698054</v>
      </c>
    </row>
    <row r="24" spans="1:15" ht="19.5" customHeight="1" x14ac:dyDescent="0.25">
      <c r="A24" s="64"/>
      <c r="B24" s="46">
        <v>69</v>
      </c>
      <c r="C24" s="47" t="s">
        <v>21</v>
      </c>
      <c r="D24" s="75">
        <v>0</v>
      </c>
      <c r="E24" s="75">
        <v>0</v>
      </c>
      <c r="F24" s="75"/>
      <c r="G24" s="75">
        <v>0</v>
      </c>
      <c r="H24" s="75"/>
      <c r="I24" s="75">
        <v>0</v>
      </c>
      <c r="J24" s="75"/>
      <c r="K24" s="75">
        <v>0</v>
      </c>
      <c r="L24" s="75">
        <v>10</v>
      </c>
      <c r="M24" s="75">
        <v>367052</v>
      </c>
      <c r="N24" s="73">
        <f t="shared" si="8"/>
        <v>10</v>
      </c>
      <c r="O24" s="73">
        <f t="shared" si="9"/>
        <v>367052</v>
      </c>
    </row>
    <row r="25" spans="1:15" x14ac:dyDescent="0.25">
      <c r="A25" s="116">
        <v>15</v>
      </c>
      <c r="B25" s="117"/>
      <c r="C25" s="118" t="s">
        <v>22</v>
      </c>
      <c r="D25" s="119">
        <v>0</v>
      </c>
      <c r="E25" s="119">
        <v>0</v>
      </c>
      <c r="F25" s="119">
        <f>SUM(F26:F27)</f>
        <v>10</v>
      </c>
      <c r="G25" s="119">
        <f t="shared" ref="G25" si="11">SUM(G26:G27)</f>
        <v>265590</v>
      </c>
      <c r="H25" s="119">
        <v>0</v>
      </c>
      <c r="I25" s="119">
        <v>0</v>
      </c>
      <c r="J25" s="119">
        <v>0</v>
      </c>
      <c r="K25" s="119">
        <v>0</v>
      </c>
      <c r="L25" s="119">
        <f>SUM(L26:L27)</f>
        <v>20</v>
      </c>
      <c r="M25" s="119">
        <f t="shared" ref="M25:O25" si="12">SUM(M26:M27)</f>
        <v>983174</v>
      </c>
      <c r="N25" s="119">
        <f t="shared" si="12"/>
        <v>30</v>
      </c>
      <c r="O25" s="119">
        <f t="shared" si="12"/>
        <v>1248764</v>
      </c>
    </row>
    <row r="26" spans="1:15" ht="21" customHeight="1" x14ac:dyDescent="0.25">
      <c r="A26" s="64"/>
      <c r="B26" s="46">
        <v>89</v>
      </c>
      <c r="C26" s="47" t="s">
        <v>23</v>
      </c>
      <c r="D26" s="75">
        <v>0</v>
      </c>
      <c r="E26" s="75">
        <v>0</v>
      </c>
      <c r="F26" s="75"/>
      <c r="G26" s="75">
        <v>0</v>
      </c>
      <c r="H26" s="75"/>
      <c r="I26" s="75">
        <v>0</v>
      </c>
      <c r="J26" s="75"/>
      <c r="K26" s="75">
        <v>0</v>
      </c>
      <c r="L26" s="75">
        <v>8</v>
      </c>
      <c r="M26" s="75">
        <v>660693</v>
      </c>
      <c r="N26" s="73">
        <f t="shared" si="8"/>
        <v>8</v>
      </c>
      <c r="O26" s="73">
        <f t="shared" si="9"/>
        <v>660693</v>
      </c>
    </row>
    <row r="27" spans="1:15" ht="21" customHeight="1" x14ac:dyDescent="0.25">
      <c r="A27" s="64"/>
      <c r="B27" s="46">
        <v>92</v>
      </c>
      <c r="C27" s="47" t="s">
        <v>24</v>
      </c>
      <c r="D27" s="75">
        <v>0</v>
      </c>
      <c r="E27" s="75">
        <v>0</v>
      </c>
      <c r="F27" s="75">
        <v>10</v>
      </c>
      <c r="G27" s="75">
        <v>265590</v>
      </c>
      <c r="H27" s="75"/>
      <c r="I27" s="75">
        <v>0</v>
      </c>
      <c r="J27" s="75"/>
      <c r="K27" s="75">
        <v>0</v>
      </c>
      <c r="L27" s="75">
        <v>12</v>
      </c>
      <c r="M27" s="75">
        <v>322481</v>
      </c>
      <c r="N27" s="73">
        <f t="shared" si="8"/>
        <v>22</v>
      </c>
      <c r="O27" s="73">
        <f t="shared" si="9"/>
        <v>588071</v>
      </c>
    </row>
    <row r="28" spans="1:15" ht="21" customHeight="1" x14ac:dyDescent="0.25">
      <c r="A28" s="116">
        <v>19</v>
      </c>
      <c r="B28" s="118"/>
      <c r="C28" s="118" t="s">
        <v>27</v>
      </c>
      <c r="D28" s="119">
        <v>0</v>
      </c>
      <c r="E28" s="119">
        <v>0</v>
      </c>
      <c r="F28" s="119">
        <v>0</v>
      </c>
      <c r="G28" s="119">
        <v>0</v>
      </c>
      <c r="H28" s="119">
        <v>0</v>
      </c>
      <c r="I28" s="119">
        <v>0</v>
      </c>
      <c r="J28" s="119">
        <v>0</v>
      </c>
      <c r="K28" s="119">
        <v>0</v>
      </c>
      <c r="L28" s="119">
        <f>SUM(L29)</f>
        <v>2</v>
      </c>
      <c r="M28" s="119">
        <f t="shared" ref="M28:O28" si="13">SUM(M29)</f>
        <v>32772</v>
      </c>
      <c r="N28" s="119">
        <f t="shared" si="13"/>
        <v>2</v>
      </c>
      <c r="O28" s="119">
        <f t="shared" si="13"/>
        <v>32772</v>
      </c>
    </row>
    <row r="29" spans="1:15" ht="42.75" customHeight="1" x14ac:dyDescent="0.25">
      <c r="A29" s="64"/>
      <c r="B29" s="46">
        <v>130</v>
      </c>
      <c r="C29" s="47" t="s">
        <v>28</v>
      </c>
      <c r="D29" s="75"/>
      <c r="E29" s="75">
        <v>0</v>
      </c>
      <c r="F29" s="75"/>
      <c r="G29" s="75">
        <v>0</v>
      </c>
      <c r="H29" s="75"/>
      <c r="I29" s="75">
        <v>0</v>
      </c>
      <c r="J29" s="75"/>
      <c r="K29" s="75">
        <v>0</v>
      </c>
      <c r="L29" s="75">
        <v>2</v>
      </c>
      <c r="M29" s="75">
        <v>32772</v>
      </c>
      <c r="N29" s="73">
        <f t="shared" ref="N29:N41" si="14">D29+F29+H29+J29+L29</f>
        <v>2</v>
      </c>
      <c r="O29" s="73">
        <f t="shared" ref="O29:O41" si="15">E29+G29+I29+K29+M29</f>
        <v>32772</v>
      </c>
    </row>
    <row r="30" spans="1:15" x14ac:dyDescent="0.25">
      <c r="A30" s="116">
        <v>20</v>
      </c>
      <c r="B30" s="117"/>
      <c r="C30" s="118" t="s">
        <v>29</v>
      </c>
      <c r="D30" s="119">
        <v>0</v>
      </c>
      <c r="E30" s="119">
        <v>0</v>
      </c>
      <c r="F30" s="119">
        <v>0</v>
      </c>
      <c r="G30" s="119">
        <v>0</v>
      </c>
      <c r="H30" s="119">
        <f>SUM(H31:H34)</f>
        <v>30</v>
      </c>
      <c r="I30" s="119">
        <f t="shared" ref="I30" si="16">SUM(I31:I34)</f>
        <v>1149161</v>
      </c>
      <c r="J30" s="119">
        <v>0</v>
      </c>
      <c r="K30" s="119">
        <v>0</v>
      </c>
      <c r="L30" s="119">
        <f>SUM(L31:L34)</f>
        <v>3</v>
      </c>
      <c r="M30" s="119">
        <f t="shared" ref="M30:O30" si="17">SUM(M31:M34)</f>
        <v>69805</v>
      </c>
      <c r="N30" s="119">
        <f t="shared" si="17"/>
        <v>33</v>
      </c>
      <c r="O30" s="119">
        <f t="shared" si="17"/>
        <v>1218966</v>
      </c>
    </row>
    <row r="31" spans="1:15" ht="48.75" customHeight="1" x14ac:dyDescent="0.25">
      <c r="A31" s="64"/>
      <c r="B31" s="46">
        <v>147</v>
      </c>
      <c r="C31" s="47" t="s">
        <v>30</v>
      </c>
      <c r="D31" s="75">
        <v>0</v>
      </c>
      <c r="E31" s="75">
        <v>0</v>
      </c>
      <c r="F31" s="75"/>
      <c r="G31" s="75">
        <v>0</v>
      </c>
      <c r="H31" s="75"/>
      <c r="I31" s="75">
        <v>0</v>
      </c>
      <c r="J31" s="75"/>
      <c r="K31" s="75">
        <v>0</v>
      </c>
      <c r="L31" s="75">
        <v>3</v>
      </c>
      <c r="M31" s="75">
        <v>69805</v>
      </c>
      <c r="N31" s="73">
        <f t="shared" si="14"/>
        <v>3</v>
      </c>
      <c r="O31" s="73">
        <f t="shared" si="15"/>
        <v>69805</v>
      </c>
    </row>
    <row r="32" spans="1:15" ht="34.5" customHeight="1" x14ac:dyDescent="0.25">
      <c r="A32" s="64"/>
      <c r="B32" s="19">
        <v>149</v>
      </c>
      <c r="C32" s="13" t="s">
        <v>31</v>
      </c>
      <c r="D32" s="75">
        <v>0</v>
      </c>
      <c r="E32" s="75">
        <v>0</v>
      </c>
      <c r="F32" s="75"/>
      <c r="G32" s="75">
        <v>0</v>
      </c>
      <c r="H32" s="75">
        <v>8</v>
      </c>
      <c r="I32" s="75">
        <v>235792</v>
      </c>
      <c r="J32" s="75"/>
      <c r="K32" s="75">
        <v>0</v>
      </c>
      <c r="L32" s="75"/>
      <c r="M32" s="75">
        <v>0</v>
      </c>
      <c r="N32" s="73">
        <f t="shared" si="14"/>
        <v>8</v>
      </c>
      <c r="O32" s="73">
        <f t="shared" si="15"/>
        <v>235792</v>
      </c>
    </row>
    <row r="33" spans="1:15" ht="34.5" customHeight="1" x14ac:dyDescent="0.25">
      <c r="A33" s="64"/>
      <c r="B33" s="19">
        <v>150</v>
      </c>
      <c r="C33" s="13" t="s">
        <v>32</v>
      </c>
      <c r="D33" s="75">
        <v>0</v>
      </c>
      <c r="E33" s="75">
        <v>0</v>
      </c>
      <c r="F33" s="75"/>
      <c r="G33" s="75">
        <v>0</v>
      </c>
      <c r="H33" s="75">
        <v>6</v>
      </c>
      <c r="I33" s="75">
        <v>213767</v>
      </c>
      <c r="J33" s="75"/>
      <c r="K33" s="75">
        <v>0</v>
      </c>
      <c r="L33" s="75"/>
      <c r="M33" s="75">
        <v>0</v>
      </c>
      <c r="N33" s="73">
        <f t="shared" si="14"/>
        <v>6</v>
      </c>
      <c r="O33" s="73">
        <f t="shared" si="15"/>
        <v>213767</v>
      </c>
    </row>
    <row r="34" spans="1:15" ht="34.5" customHeight="1" x14ac:dyDescent="0.25">
      <c r="A34" s="64"/>
      <c r="B34" s="19">
        <v>151</v>
      </c>
      <c r="C34" s="13" t="s">
        <v>33</v>
      </c>
      <c r="D34" s="75">
        <v>0</v>
      </c>
      <c r="E34" s="75">
        <v>0</v>
      </c>
      <c r="F34" s="75"/>
      <c r="G34" s="75">
        <v>0</v>
      </c>
      <c r="H34" s="75">
        <v>16</v>
      </c>
      <c r="I34" s="75">
        <v>699602</v>
      </c>
      <c r="J34" s="75"/>
      <c r="K34" s="75">
        <v>0</v>
      </c>
      <c r="L34" s="75"/>
      <c r="M34" s="75">
        <v>0</v>
      </c>
      <c r="N34" s="73">
        <f t="shared" si="14"/>
        <v>16</v>
      </c>
      <c r="O34" s="73">
        <f t="shared" si="15"/>
        <v>699602</v>
      </c>
    </row>
    <row r="35" spans="1:15" ht="23.25" customHeight="1" x14ac:dyDescent="0.25">
      <c r="A35" s="116">
        <v>21</v>
      </c>
      <c r="B35" s="120"/>
      <c r="C35" s="121" t="s">
        <v>34</v>
      </c>
      <c r="D35" s="119">
        <f>SUM(D36:D39)</f>
        <v>2519</v>
      </c>
      <c r="E35" s="119">
        <f t="shared" ref="E35" si="18">SUM(E36:E39)</f>
        <v>72918127</v>
      </c>
      <c r="F35" s="119">
        <v>0</v>
      </c>
      <c r="G35" s="119">
        <v>0</v>
      </c>
      <c r="H35" s="119">
        <v>0</v>
      </c>
      <c r="I35" s="119">
        <v>0</v>
      </c>
      <c r="J35" s="119">
        <v>0</v>
      </c>
      <c r="K35" s="119">
        <v>0</v>
      </c>
      <c r="L35" s="119">
        <f>SUM(L36:L39)</f>
        <v>0</v>
      </c>
      <c r="M35" s="119">
        <f t="shared" ref="M35:O35" si="19">SUM(M36:M39)</f>
        <v>0</v>
      </c>
      <c r="N35" s="119">
        <f t="shared" si="19"/>
        <v>2519</v>
      </c>
      <c r="O35" s="119">
        <f t="shared" si="19"/>
        <v>72918127</v>
      </c>
    </row>
    <row r="36" spans="1:15" ht="18" customHeight="1" x14ac:dyDescent="0.25">
      <c r="A36" s="64"/>
      <c r="B36" s="19">
        <v>154</v>
      </c>
      <c r="C36" s="13" t="s">
        <v>35</v>
      </c>
      <c r="D36" s="75">
        <v>200</v>
      </c>
      <c r="E36" s="75">
        <v>2821160</v>
      </c>
      <c r="F36" s="75"/>
      <c r="G36" s="75">
        <v>0</v>
      </c>
      <c r="H36" s="75"/>
      <c r="I36" s="75">
        <v>0</v>
      </c>
      <c r="J36" s="75"/>
      <c r="K36" s="75">
        <v>0</v>
      </c>
      <c r="L36" s="75"/>
      <c r="M36" s="75">
        <v>0</v>
      </c>
      <c r="N36" s="73">
        <f t="shared" si="14"/>
        <v>200</v>
      </c>
      <c r="O36" s="73">
        <f t="shared" si="15"/>
        <v>2821160</v>
      </c>
    </row>
    <row r="37" spans="1:15" ht="18" customHeight="1" x14ac:dyDescent="0.25">
      <c r="A37" s="64"/>
      <c r="B37" s="19">
        <v>157</v>
      </c>
      <c r="C37" s="13" t="s">
        <v>37</v>
      </c>
      <c r="D37" s="75">
        <v>4</v>
      </c>
      <c r="E37" s="75">
        <v>127062</v>
      </c>
      <c r="F37" s="75"/>
      <c r="G37" s="75">
        <v>0</v>
      </c>
      <c r="H37" s="75"/>
      <c r="I37" s="75">
        <v>0</v>
      </c>
      <c r="J37" s="75"/>
      <c r="K37" s="75">
        <v>0</v>
      </c>
      <c r="L37" s="75"/>
      <c r="M37" s="75">
        <v>0</v>
      </c>
      <c r="N37" s="73">
        <f t="shared" si="14"/>
        <v>4</v>
      </c>
      <c r="O37" s="73">
        <f t="shared" si="15"/>
        <v>127062</v>
      </c>
    </row>
    <row r="38" spans="1:15" ht="18" customHeight="1" x14ac:dyDescent="0.25">
      <c r="A38" s="64"/>
      <c r="B38" s="21">
        <v>158</v>
      </c>
      <c r="C38" s="58" t="s">
        <v>38</v>
      </c>
      <c r="D38" s="75">
        <v>1867</v>
      </c>
      <c r="E38" s="75">
        <v>51036902</v>
      </c>
      <c r="F38" s="75"/>
      <c r="G38" s="75">
        <v>0</v>
      </c>
      <c r="H38" s="75"/>
      <c r="I38" s="75">
        <v>0</v>
      </c>
      <c r="J38" s="75"/>
      <c r="K38" s="75">
        <v>0</v>
      </c>
      <c r="L38" s="75"/>
      <c r="M38" s="75">
        <v>0</v>
      </c>
      <c r="N38" s="73">
        <f t="shared" si="14"/>
        <v>1867</v>
      </c>
      <c r="O38" s="73">
        <f t="shared" si="15"/>
        <v>51036902</v>
      </c>
    </row>
    <row r="39" spans="1:15" ht="18" customHeight="1" x14ac:dyDescent="0.25">
      <c r="A39" s="64"/>
      <c r="B39" s="19">
        <v>159</v>
      </c>
      <c r="C39" s="13" t="s">
        <v>39</v>
      </c>
      <c r="D39" s="75">
        <v>448</v>
      </c>
      <c r="E39" s="75">
        <v>18933003</v>
      </c>
      <c r="F39" s="75"/>
      <c r="G39" s="75">
        <v>0</v>
      </c>
      <c r="H39" s="75"/>
      <c r="I39" s="75">
        <v>0</v>
      </c>
      <c r="J39" s="75"/>
      <c r="K39" s="75">
        <v>0</v>
      </c>
      <c r="L39" s="75"/>
      <c r="M39" s="75">
        <v>0</v>
      </c>
      <c r="N39" s="73">
        <f t="shared" si="14"/>
        <v>448</v>
      </c>
      <c r="O39" s="73">
        <f t="shared" si="15"/>
        <v>18933003</v>
      </c>
    </row>
    <row r="40" spans="1:15" x14ac:dyDescent="0.25">
      <c r="A40" s="116">
        <v>23</v>
      </c>
      <c r="B40" s="117"/>
      <c r="C40" s="118" t="s">
        <v>42</v>
      </c>
      <c r="D40" s="119">
        <v>0</v>
      </c>
      <c r="E40" s="119">
        <v>0</v>
      </c>
      <c r="F40" s="119">
        <v>0</v>
      </c>
      <c r="G40" s="119">
        <v>0</v>
      </c>
      <c r="H40" s="119">
        <v>0</v>
      </c>
      <c r="I40" s="119">
        <v>0</v>
      </c>
      <c r="J40" s="119">
        <f>SUM(J41:J43)</f>
        <v>50</v>
      </c>
      <c r="K40" s="119">
        <f t="shared" ref="K40:O40" si="20">SUM(K41:K43)</f>
        <v>1645361</v>
      </c>
      <c r="L40" s="119">
        <f>SUM(L41:L43)</f>
        <v>9</v>
      </c>
      <c r="M40" s="119">
        <f t="shared" si="20"/>
        <v>368691</v>
      </c>
      <c r="N40" s="119">
        <f t="shared" si="20"/>
        <v>59</v>
      </c>
      <c r="O40" s="119">
        <f t="shared" si="20"/>
        <v>2014052</v>
      </c>
    </row>
    <row r="41" spans="1:15" ht="20.25" customHeight="1" x14ac:dyDescent="0.25">
      <c r="A41" s="64"/>
      <c r="B41" s="46">
        <v>169</v>
      </c>
      <c r="C41" s="47" t="s">
        <v>43</v>
      </c>
      <c r="D41" s="75">
        <v>0</v>
      </c>
      <c r="E41" s="75">
        <v>0</v>
      </c>
      <c r="F41" s="75"/>
      <c r="G41" s="75">
        <v>0</v>
      </c>
      <c r="H41" s="75"/>
      <c r="I41" s="75">
        <v>0</v>
      </c>
      <c r="J41" s="75">
        <v>25</v>
      </c>
      <c r="K41" s="75">
        <v>835636</v>
      </c>
      <c r="L41" s="75">
        <v>7</v>
      </c>
      <c r="M41" s="75">
        <v>295936</v>
      </c>
      <c r="N41" s="73">
        <f t="shared" si="14"/>
        <v>32</v>
      </c>
      <c r="O41" s="73">
        <f t="shared" si="15"/>
        <v>1131572</v>
      </c>
    </row>
    <row r="42" spans="1:15" x14ac:dyDescent="0.25">
      <c r="A42" s="64"/>
      <c r="B42" s="46">
        <v>170</v>
      </c>
      <c r="C42" s="47" t="s">
        <v>44</v>
      </c>
      <c r="D42" s="75">
        <v>0</v>
      </c>
      <c r="E42" s="75">
        <v>0</v>
      </c>
      <c r="F42" s="75"/>
      <c r="G42" s="75">
        <v>0</v>
      </c>
      <c r="H42" s="75"/>
      <c r="I42" s="75">
        <v>0</v>
      </c>
      <c r="J42" s="75"/>
      <c r="K42" s="75">
        <v>0</v>
      </c>
      <c r="L42" s="75">
        <v>2</v>
      </c>
      <c r="M42" s="75">
        <v>72755</v>
      </c>
      <c r="N42" s="73">
        <f t="shared" ref="N42:N61" si="21">D42+F42+H42+J42+L42</f>
        <v>2</v>
      </c>
      <c r="O42" s="73">
        <f t="shared" ref="O42:O61" si="22">E42+G42+I42+K42+M42</f>
        <v>72755</v>
      </c>
    </row>
    <row r="43" spans="1:15" x14ac:dyDescent="0.25">
      <c r="A43" s="69"/>
      <c r="B43" s="42">
        <v>171</v>
      </c>
      <c r="C43" s="43" t="s">
        <v>45</v>
      </c>
      <c r="D43" s="75"/>
      <c r="E43" s="75">
        <v>0</v>
      </c>
      <c r="F43" s="75"/>
      <c r="G43" s="75">
        <v>0</v>
      </c>
      <c r="H43" s="75"/>
      <c r="I43" s="75">
        <v>0</v>
      </c>
      <c r="J43" s="75">
        <v>25</v>
      </c>
      <c r="K43" s="75">
        <v>809725</v>
      </c>
      <c r="L43" s="76"/>
      <c r="M43" s="76">
        <v>0</v>
      </c>
      <c r="N43" s="73">
        <f t="shared" si="21"/>
        <v>25</v>
      </c>
      <c r="O43" s="73">
        <f t="shared" si="22"/>
        <v>809725</v>
      </c>
    </row>
    <row r="44" spans="1:15" x14ac:dyDescent="0.25">
      <c r="A44" s="116">
        <v>24</v>
      </c>
      <c r="B44" s="117"/>
      <c r="C44" s="118" t="s">
        <v>46</v>
      </c>
      <c r="D44" s="119">
        <v>0</v>
      </c>
      <c r="E44" s="119">
        <v>0</v>
      </c>
      <c r="F44" s="119">
        <v>0</v>
      </c>
      <c r="G44" s="119">
        <v>0</v>
      </c>
      <c r="H44" s="119">
        <v>0</v>
      </c>
      <c r="I44" s="119">
        <v>0</v>
      </c>
      <c r="J44" s="119">
        <v>0</v>
      </c>
      <c r="K44" s="119">
        <v>0</v>
      </c>
      <c r="L44" s="119">
        <f>SUM(L45:L46)</f>
        <v>2</v>
      </c>
      <c r="M44" s="119">
        <f t="shared" ref="M44:O44" si="23">SUM(M45:M46)</f>
        <v>113065</v>
      </c>
      <c r="N44" s="119">
        <f t="shared" si="23"/>
        <v>2</v>
      </c>
      <c r="O44" s="119">
        <f t="shared" si="23"/>
        <v>113065</v>
      </c>
    </row>
    <row r="45" spans="1:15" ht="18.75" customHeight="1" x14ac:dyDescent="0.25">
      <c r="A45" s="64"/>
      <c r="B45" s="46">
        <v>172</v>
      </c>
      <c r="C45" s="47" t="s">
        <v>47</v>
      </c>
      <c r="D45" s="75">
        <v>0</v>
      </c>
      <c r="E45" s="75">
        <v>0</v>
      </c>
      <c r="F45" s="75"/>
      <c r="G45" s="75">
        <v>0</v>
      </c>
      <c r="H45" s="75"/>
      <c r="I45" s="75">
        <v>0</v>
      </c>
      <c r="J45" s="75"/>
      <c r="K45" s="75">
        <v>0</v>
      </c>
      <c r="L45" s="75">
        <v>1</v>
      </c>
      <c r="M45" s="75">
        <v>58335</v>
      </c>
      <c r="N45" s="73">
        <f t="shared" si="21"/>
        <v>1</v>
      </c>
      <c r="O45" s="73">
        <f t="shared" si="22"/>
        <v>58335</v>
      </c>
    </row>
    <row r="46" spans="1:15" ht="18.75" customHeight="1" x14ac:dyDescent="0.25">
      <c r="A46" s="64"/>
      <c r="B46" s="46">
        <v>173</v>
      </c>
      <c r="C46" s="47" t="s">
        <v>48</v>
      </c>
      <c r="D46" s="75">
        <v>0</v>
      </c>
      <c r="E46" s="75">
        <v>0</v>
      </c>
      <c r="F46" s="75"/>
      <c r="G46" s="75">
        <v>0</v>
      </c>
      <c r="H46" s="75"/>
      <c r="I46" s="75">
        <v>0</v>
      </c>
      <c r="J46" s="75"/>
      <c r="K46" s="75">
        <v>0</v>
      </c>
      <c r="L46" s="75">
        <v>1</v>
      </c>
      <c r="M46" s="75">
        <v>54730</v>
      </c>
      <c r="N46" s="73">
        <f t="shared" si="21"/>
        <v>1</v>
      </c>
      <c r="O46" s="73">
        <f t="shared" si="22"/>
        <v>54730</v>
      </c>
    </row>
    <row r="47" spans="1:15" x14ac:dyDescent="0.25">
      <c r="A47" s="116">
        <v>25</v>
      </c>
      <c r="B47" s="120"/>
      <c r="C47" s="121" t="s">
        <v>49</v>
      </c>
      <c r="D47" s="119">
        <v>0</v>
      </c>
      <c r="E47" s="119">
        <v>0</v>
      </c>
      <c r="F47" s="119">
        <f>SUM(F48:F51)</f>
        <v>250</v>
      </c>
      <c r="G47" s="119">
        <f t="shared" ref="G47" si="24">SUM(G48:G51)</f>
        <v>15243883</v>
      </c>
      <c r="H47" s="119">
        <v>0</v>
      </c>
      <c r="I47" s="119">
        <v>0</v>
      </c>
      <c r="J47" s="119">
        <v>0</v>
      </c>
      <c r="K47" s="119">
        <v>0</v>
      </c>
      <c r="L47" s="119">
        <f>SUM(L48:L51)</f>
        <v>0</v>
      </c>
      <c r="M47" s="119">
        <f t="shared" ref="M47:O47" si="25">SUM(M48:M51)</f>
        <v>0</v>
      </c>
      <c r="N47" s="119">
        <f t="shared" si="25"/>
        <v>250</v>
      </c>
      <c r="O47" s="119">
        <f t="shared" si="25"/>
        <v>15243883</v>
      </c>
    </row>
    <row r="48" spans="1:15" ht="36" customHeight="1" x14ac:dyDescent="0.25">
      <c r="A48" s="64"/>
      <c r="B48" s="19">
        <v>179</v>
      </c>
      <c r="C48" s="13" t="s">
        <v>50</v>
      </c>
      <c r="D48" s="75"/>
      <c r="E48" s="75">
        <v>0</v>
      </c>
      <c r="F48" s="75">
        <v>200</v>
      </c>
      <c r="G48" s="75">
        <v>6542578</v>
      </c>
      <c r="H48" s="75"/>
      <c r="I48" s="75">
        <v>0</v>
      </c>
      <c r="J48" s="75"/>
      <c r="K48" s="75">
        <v>0</v>
      </c>
      <c r="L48" s="75"/>
      <c r="M48" s="75">
        <v>0</v>
      </c>
      <c r="N48" s="73">
        <f t="shared" si="21"/>
        <v>200</v>
      </c>
      <c r="O48" s="73">
        <f t="shared" si="22"/>
        <v>6542578</v>
      </c>
    </row>
    <row r="49" spans="1:15" ht="16.5" customHeight="1" x14ac:dyDescent="0.25">
      <c r="A49" s="64"/>
      <c r="B49" s="19">
        <v>185</v>
      </c>
      <c r="C49" s="13" t="s">
        <v>51</v>
      </c>
      <c r="D49" s="75"/>
      <c r="E49" s="75">
        <v>0</v>
      </c>
      <c r="F49" s="75">
        <v>5</v>
      </c>
      <c r="G49" s="75">
        <v>668833</v>
      </c>
      <c r="H49" s="75"/>
      <c r="I49" s="75">
        <v>0</v>
      </c>
      <c r="J49" s="75"/>
      <c r="K49" s="75">
        <v>0</v>
      </c>
      <c r="L49" s="75"/>
      <c r="M49" s="75">
        <v>0</v>
      </c>
      <c r="N49" s="73">
        <f t="shared" si="21"/>
        <v>5</v>
      </c>
      <c r="O49" s="73">
        <f t="shared" si="22"/>
        <v>668833</v>
      </c>
    </row>
    <row r="50" spans="1:15" ht="16.5" customHeight="1" x14ac:dyDescent="0.25">
      <c r="A50" s="64"/>
      <c r="B50" s="19">
        <v>186</v>
      </c>
      <c r="C50" s="13" t="s">
        <v>52</v>
      </c>
      <c r="D50" s="75"/>
      <c r="E50" s="75">
        <v>0</v>
      </c>
      <c r="F50" s="75">
        <v>10</v>
      </c>
      <c r="G50" s="75">
        <v>1575401</v>
      </c>
      <c r="H50" s="75"/>
      <c r="I50" s="75">
        <v>0</v>
      </c>
      <c r="J50" s="75"/>
      <c r="K50" s="75">
        <v>0</v>
      </c>
      <c r="L50" s="75"/>
      <c r="M50" s="75">
        <v>0</v>
      </c>
      <c r="N50" s="73">
        <f t="shared" si="21"/>
        <v>10</v>
      </c>
      <c r="O50" s="73">
        <f t="shared" si="22"/>
        <v>1575401</v>
      </c>
    </row>
    <row r="51" spans="1:15" ht="16.5" customHeight="1" x14ac:dyDescent="0.25">
      <c r="A51" s="64"/>
      <c r="B51" s="19">
        <v>187</v>
      </c>
      <c r="C51" s="13" t="s">
        <v>53</v>
      </c>
      <c r="D51" s="75"/>
      <c r="E51" s="75">
        <v>0</v>
      </c>
      <c r="F51" s="75">
        <v>35</v>
      </c>
      <c r="G51" s="75">
        <v>6457071</v>
      </c>
      <c r="H51" s="75"/>
      <c r="I51" s="75">
        <v>0</v>
      </c>
      <c r="J51" s="75"/>
      <c r="K51" s="75">
        <v>0</v>
      </c>
      <c r="L51" s="75"/>
      <c r="M51" s="75">
        <v>0</v>
      </c>
      <c r="N51" s="73">
        <f t="shared" si="21"/>
        <v>35</v>
      </c>
      <c r="O51" s="73">
        <f t="shared" si="22"/>
        <v>6457071</v>
      </c>
    </row>
    <row r="52" spans="1:15" x14ac:dyDescent="0.25">
      <c r="A52" s="116">
        <v>27</v>
      </c>
      <c r="B52" s="122"/>
      <c r="C52" s="118" t="s">
        <v>54</v>
      </c>
      <c r="D52" s="119">
        <v>0</v>
      </c>
      <c r="E52" s="119">
        <v>0</v>
      </c>
      <c r="F52" s="119">
        <f>SUM(F53:F61)</f>
        <v>100</v>
      </c>
      <c r="G52" s="119">
        <f t="shared" ref="G52" si="26">SUM(G53:G61)</f>
        <v>7708582</v>
      </c>
      <c r="H52" s="119">
        <v>0</v>
      </c>
      <c r="I52" s="119">
        <v>0</v>
      </c>
      <c r="J52" s="119">
        <v>0</v>
      </c>
      <c r="K52" s="119">
        <v>0</v>
      </c>
      <c r="L52" s="119">
        <f>SUM(L53:L61)</f>
        <v>61</v>
      </c>
      <c r="M52" s="119">
        <f t="shared" ref="M52:O52" si="27">SUM(M53:M61)</f>
        <v>1361671</v>
      </c>
      <c r="N52" s="119">
        <f t="shared" si="27"/>
        <v>161</v>
      </c>
      <c r="O52" s="119">
        <f t="shared" si="27"/>
        <v>9070253</v>
      </c>
    </row>
    <row r="53" spans="1:15" ht="35.25" customHeight="1" x14ac:dyDescent="0.25">
      <c r="A53" s="64"/>
      <c r="B53" s="46">
        <v>189</v>
      </c>
      <c r="C53" s="47" t="s">
        <v>55</v>
      </c>
      <c r="D53" s="75">
        <v>0</v>
      </c>
      <c r="E53" s="75">
        <v>0</v>
      </c>
      <c r="F53" s="75"/>
      <c r="G53" s="75">
        <v>0</v>
      </c>
      <c r="H53" s="75"/>
      <c r="I53" s="75">
        <v>0</v>
      </c>
      <c r="J53" s="75"/>
      <c r="K53" s="75">
        <v>0</v>
      </c>
      <c r="L53" s="75">
        <v>2</v>
      </c>
      <c r="M53" s="75">
        <v>46018</v>
      </c>
      <c r="N53" s="73">
        <f t="shared" si="21"/>
        <v>2</v>
      </c>
      <c r="O53" s="73">
        <f t="shared" si="22"/>
        <v>46018</v>
      </c>
    </row>
    <row r="54" spans="1:15" ht="18" customHeight="1" x14ac:dyDescent="0.25">
      <c r="A54" s="64"/>
      <c r="B54" s="46">
        <v>191</v>
      </c>
      <c r="C54" s="47" t="s">
        <v>56</v>
      </c>
      <c r="D54" s="75">
        <v>0</v>
      </c>
      <c r="E54" s="75">
        <v>0</v>
      </c>
      <c r="F54" s="75"/>
      <c r="G54" s="75">
        <v>0</v>
      </c>
      <c r="H54" s="75"/>
      <c r="I54" s="75">
        <v>0</v>
      </c>
      <c r="J54" s="75"/>
      <c r="K54" s="75">
        <v>0</v>
      </c>
      <c r="L54" s="75">
        <v>5</v>
      </c>
      <c r="M54" s="75">
        <v>111936</v>
      </c>
      <c r="N54" s="73">
        <f t="shared" si="21"/>
        <v>5</v>
      </c>
      <c r="O54" s="73">
        <f t="shared" si="22"/>
        <v>111936</v>
      </c>
    </row>
    <row r="55" spans="1:15" ht="18" customHeight="1" x14ac:dyDescent="0.25">
      <c r="A55" s="64"/>
      <c r="B55" s="46">
        <v>192</v>
      </c>
      <c r="C55" s="47" t="s">
        <v>57</v>
      </c>
      <c r="D55" s="75">
        <v>0</v>
      </c>
      <c r="E55" s="75">
        <v>0</v>
      </c>
      <c r="F55" s="75"/>
      <c r="G55" s="75">
        <v>0</v>
      </c>
      <c r="H55" s="75"/>
      <c r="I55" s="75">
        <v>0</v>
      </c>
      <c r="J55" s="75"/>
      <c r="K55" s="75">
        <v>0</v>
      </c>
      <c r="L55" s="75">
        <v>5</v>
      </c>
      <c r="M55" s="75">
        <v>96679</v>
      </c>
      <c r="N55" s="73">
        <f t="shared" si="21"/>
        <v>5</v>
      </c>
      <c r="O55" s="73">
        <f t="shared" si="22"/>
        <v>96679</v>
      </c>
    </row>
    <row r="56" spans="1:15" ht="18" customHeight="1" x14ac:dyDescent="0.25">
      <c r="A56" s="64"/>
      <c r="B56" s="46">
        <v>193</v>
      </c>
      <c r="C56" s="47" t="s">
        <v>58</v>
      </c>
      <c r="D56" s="75">
        <v>0</v>
      </c>
      <c r="E56" s="75">
        <v>0</v>
      </c>
      <c r="F56" s="75"/>
      <c r="G56" s="75">
        <v>0</v>
      </c>
      <c r="H56" s="75"/>
      <c r="I56" s="75">
        <v>0</v>
      </c>
      <c r="J56" s="75"/>
      <c r="K56" s="75">
        <v>0</v>
      </c>
      <c r="L56" s="75">
        <v>20</v>
      </c>
      <c r="M56" s="75">
        <v>435308</v>
      </c>
      <c r="N56" s="73">
        <f t="shared" si="21"/>
        <v>20</v>
      </c>
      <c r="O56" s="73">
        <f t="shared" si="22"/>
        <v>435308</v>
      </c>
    </row>
    <row r="57" spans="1:15" ht="35.25" customHeight="1" x14ac:dyDescent="0.25">
      <c r="A57" s="64"/>
      <c r="B57" s="46">
        <v>194</v>
      </c>
      <c r="C57" s="47" t="s">
        <v>59</v>
      </c>
      <c r="D57" s="75">
        <v>0</v>
      </c>
      <c r="E57" s="75">
        <v>0</v>
      </c>
      <c r="F57" s="75"/>
      <c r="G57" s="75">
        <v>0</v>
      </c>
      <c r="H57" s="75"/>
      <c r="I57" s="75">
        <v>0</v>
      </c>
      <c r="J57" s="75"/>
      <c r="K57" s="75">
        <v>0</v>
      </c>
      <c r="L57" s="75">
        <v>12</v>
      </c>
      <c r="M57" s="75">
        <v>291035</v>
      </c>
      <c r="N57" s="73">
        <f t="shared" si="21"/>
        <v>12</v>
      </c>
      <c r="O57" s="73">
        <f t="shared" si="22"/>
        <v>291035</v>
      </c>
    </row>
    <row r="58" spans="1:15" ht="40.5" customHeight="1" x14ac:dyDescent="0.25">
      <c r="A58" s="70"/>
      <c r="B58" s="44">
        <v>195</v>
      </c>
      <c r="C58" s="41" t="s">
        <v>60</v>
      </c>
      <c r="D58" s="75"/>
      <c r="E58" s="75">
        <v>0</v>
      </c>
      <c r="F58" s="75">
        <v>100</v>
      </c>
      <c r="G58" s="75">
        <v>7708582</v>
      </c>
      <c r="H58" s="75"/>
      <c r="I58" s="75">
        <v>0</v>
      </c>
      <c r="J58" s="75"/>
      <c r="K58" s="75">
        <v>0</v>
      </c>
      <c r="L58" s="77"/>
      <c r="M58" s="77">
        <v>0</v>
      </c>
      <c r="N58" s="73">
        <f t="shared" si="21"/>
        <v>100</v>
      </c>
      <c r="O58" s="73">
        <f t="shared" si="22"/>
        <v>7708582</v>
      </c>
    </row>
    <row r="59" spans="1:15" ht="34.5" customHeight="1" x14ac:dyDescent="0.25">
      <c r="A59" s="64"/>
      <c r="B59" s="46">
        <v>198</v>
      </c>
      <c r="C59" s="47" t="s">
        <v>61</v>
      </c>
      <c r="D59" s="75">
        <v>0</v>
      </c>
      <c r="E59" s="75">
        <v>0</v>
      </c>
      <c r="F59" s="75"/>
      <c r="G59" s="75">
        <v>0</v>
      </c>
      <c r="H59" s="75"/>
      <c r="I59" s="75">
        <v>0</v>
      </c>
      <c r="J59" s="75"/>
      <c r="K59" s="75">
        <v>0</v>
      </c>
      <c r="L59" s="75">
        <v>4</v>
      </c>
      <c r="M59" s="75">
        <v>93280</v>
      </c>
      <c r="N59" s="73">
        <f t="shared" si="21"/>
        <v>4</v>
      </c>
      <c r="O59" s="73">
        <f t="shared" si="22"/>
        <v>93280</v>
      </c>
    </row>
    <row r="60" spans="1:15" ht="16.5" customHeight="1" x14ac:dyDescent="0.25">
      <c r="A60" s="64"/>
      <c r="B60" s="46">
        <v>199</v>
      </c>
      <c r="C60" s="47" t="s">
        <v>62</v>
      </c>
      <c r="D60" s="75">
        <v>0</v>
      </c>
      <c r="E60" s="75">
        <v>0</v>
      </c>
      <c r="F60" s="75"/>
      <c r="G60" s="75">
        <v>0</v>
      </c>
      <c r="H60" s="75"/>
      <c r="I60" s="75">
        <v>0</v>
      </c>
      <c r="J60" s="75"/>
      <c r="K60" s="75">
        <v>0</v>
      </c>
      <c r="L60" s="75">
        <v>6</v>
      </c>
      <c r="M60" s="75">
        <v>175005</v>
      </c>
      <c r="N60" s="73">
        <f t="shared" si="21"/>
        <v>6</v>
      </c>
      <c r="O60" s="73">
        <f t="shared" si="22"/>
        <v>175005</v>
      </c>
    </row>
    <row r="61" spans="1:15" ht="30.75" customHeight="1" x14ac:dyDescent="0.25">
      <c r="A61" s="64"/>
      <c r="B61" s="46">
        <v>203</v>
      </c>
      <c r="C61" s="47" t="s">
        <v>63</v>
      </c>
      <c r="D61" s="75">
        <v>0</v>
      </c>
      <c r="E61" s="75">
        <v>0</v>
      </c>
      <c r="F61" s="75"/>
      <c r="G61" s="75">
        <v>0</v>
      </c>
      <c r="H61" s="75"/>
      <c r="I61" s="75">
        <v>0</v>
      </c>
      <c r="J61" s="75"/>
      <c r="K61" s="75">
        <v>0</v>
      </c>
      <c r="L61" s="75">
        <v>7</v>
      </c>
      <c r="M61" s="75">
        <v>112410</v>
      </c>
      <c r="N61" s="73">
        <f t="shared" si="21"/>
        <v>7</v>
      </c>
      <c r="O61" s="73">
        <f t="shared" si="22"/>
        <v>112410</v>
      </c>
    </row>
    <row r="62" spans="1:15" ht="22.5" customHeight="1" x14ac:dyDescent="0.25">
      <c r="A62" s="116">
        <v>32</v>
      </c>
      <c r="B62" s="117"/>
      <c r="C62" s="118" t="s">
        <v>67</v>
      </c>
      <c r="D62" s="119">
        <v>0</v>
      </c>
      <c r="E62" s="119">
        <v>0</v>
      </c>
      <c r="F62" s="119">
        <v>0</v>
      </c>
      <c r="G62" s="119">
        <v>0</v>
      </c>
      <c r="H62" s="119">
        <v>0</v>
      </c>
      <c r="I62" s="119">
        <v>0</v>
      </c>
      <c r="J62" s="119">
        <v>0</v>
      </c>
      <c r="K62" s="119">
        <v>0</v>
      </c>
      <c r="L62" s="119">
        <f>SUM(L63:L64)</f>
        <v>5</v>
      </c>
      <c r="M62" s="119">
        <f t="shared" ref="M62:O62" si="28">SUM(M63:M64)</f>
        <v>173950</v>
      </c>
      <c r="N62" s="119">
        <f t="shared" si="28"/>
        <v>5</v>
      </c>
      <c r="O62" s="119">
        <f t="shared" si="28"/>
        <v>173950</v>
      </c>
    </row>
    <row r="63" spans="1:15" ht="33" customHeight="1" x14ac:dyDescent="0.25">
      <c r="A63" s="64"/>
      <c r="B63" s="46">
        <v>256</v>
      </c>
      <c r="C63" s="47" t="s">
        <v>68</v>
      </c>
      <c r="D63" s="75">
        <v>0</v>
      </c>
      <c r="E63" s="75">
        <v>0</v>
      </c>
      <c r="F63" s="75"/>
      <c r="G63" s="75">
        <v>0</v>
      </c>
      <c r="H63" s="75"/>
      <c r="I63" s="75">
        <v>0</v>
      </c>
      <c r="J63" s="75"/>
      <c r="K63" s="75">
        <v>0</v>
      </c>
      <c r="L63" s="75">
        <v>2</v>
      </c>
      <c r="M63" s="75">
        <v>93729</v>
      </c>
      <c r="N63" s="73">
        <f t="shared" ref="N63:N64" si="29">D63+F63+H63+J63+L63</f>
        <v>2</v>
      </c>
      <c r="O63" s="73">
        <f t="shared" ref="O63:O64" si="30">E63+G63+I63+K63+M63</f>
        <v>93729</v>
      </c>
    </row>
    <row r="64" spans="1:15" ht="20.25" customHeight="1" x14ac:dyDescent="0.25">
      <c r="A64" s="71"/>
      <c r="B64" s="39">
        <v>267</v>
      </c>
      <c r="C64" s="40" t="s">
        <v>69</v>
      </c>
      <c r="D64" s="75">
        <v>0</v>
      </c>
      <c r="E64" s="75">
        <v>0</v>
      </c>
      <c r="F64" s="75"/>
      <c r="G64" s="75">
        <v>0</v>
      </c>
      <c r="H64" s="75"/>
      <c r="I64" s="75">
        <v>0</v>
      </c>
      <c r="J64" s="75"/>
      <c r="K64" s="75">
        <v>0</v>
      </c>
      <c r="L64" s="78">
        <v>3</v>
      </c>
      <c r="M64" s="75">
        <v>80221</v>
      </c>
      <c r="N64" s="73">
        <f t="shared" si="29"/>
        <v>3</v>
      </c>
      <c r="O64" s="73">
        <f t="shared" si="30"/>
        <v>80221</v>
      </c>
    </row>
    <row r="65" spans="1:15" x14ac:dyDescent="0.25">
      <c r="A65" s="116">
        <v>35</v>
      </c>
      <c r="B65" s="117"/>
      <c r="C65" s="118" t="s">
        <v>71</v>
      </c>
      <c r="D65" s="119">
        <v>0</v>
      </c>
      <c r="E65" s="119">
        <v>0</v>
      </c>
      <c r="F65" s="119">
        <v>0</v>
      </c>
      <c r="G65" s="119">
        <v>0</v>
      </c>
      <c r="H65" s="119">
        <v>0</v>
      </c>
      <c r="I65" s="119">
        <v>0</v>
      </c>
      <c r="J65" s="119">
        <v>0</v>
      </c>
      <c r="K65" s="119">
        <v>0</v>
      </c>
      <c r="L65" s="119">
        <f>SUM(L66)</f>
        <v>10</v>
      </c>
      <c r="M65" s="119">
        <f t="shared" ref="M65:O65" si="31">SUM(M66)</f>
        <v>488310</v>
      </c>
      <c r="N65" s="119">
        <f t="shared" si="31"/>
        <v>10</v>
      </c>
      <c r="O65" s="119">
        <f t="shared" si="31"/>
        <v>488310</v>
      </c>
    </row>
    <row r="66" spans="1:15" ht="14.25" customHeight="1" x14ac:dyDescent="0.25">
      <c r="A66" s="15"/>
      <c r="B66" s="46">
        <v>286</v>
      </c>
      <c r="C66" s="47" t="s">
        <v>72</v>
      </c>
      <c r="D66" s="75"/>
      <c r="E66" s="75">
        <v>0</v>
      </c>
      <c r="F66" s="75"/>
      <c r="G66" s="75">
        <v>0</v>
      </c>
      <c r="H66" s="75"/>
      <c r="I66" s="75">
        <v>0</v>
      </c>
      <c r="J66" s="75"/>
      <c r="K66" s="75">
        <v>0</v>
      </c>
      <c r="L66" s="74">
        <v>10</v>
      </c>
      <c r="M66" s="74">
        <v>488310</v>
      </c>
      <c r="N66" s="14">
        <f t="shared" ref="N66" si="32">D66+F66+H66+J66+L66</f>
        <v>10</v>
      </c>
      <c r="O66" s="14">
        <f t="shared" ref="O66" si="33">E66+G66+I66+K66+M66</f>
        <v>488310</v>
      </c>
    </row>
    <row r="67" spans="1:15" s="22" customFormat="1" ht="20.25" customHeight="1" x14ac:dyDescent="0.2">
      <c r="A67" s="126"/>
      <c r="B67" s="127"/>
      <c r="C67" s="65" t="s">
        <v>120</v>
      </c>
      <c r="D67" s="72">
        <f>SUM(D9,D11,D15,D17,D19,D22,D25,D28,D30,D35,D40,D44,D47,D52,D62,D65)</f>
        <v>2519</v>
      </c>
      <c r="E67" s="72">
        <f t="shared" ref="E67:K67" si="34">SUM(E9,E11,E15,E17,E19,E22,E25,E28,E30,E35,E40,E44,E47,E52,E62,E65)</f>
        <v>72918127</v>
      </c>
      <c r="F67" s="72">
        <f t="shared" si="34"/>
        <v>370</v>
      </c>
      <c r="G67" s="72">
        <f t="shared" si="34"/>
        <v>23814013</v>
      </c>
      <c r="H67" s="72">
        <f t="shared" si="34"/>
        <v>30</v>
      </c>
      <c r="I67" s="72">
        <f t="shared" si="34"/>
        <v>1149161</v>
      </c>
      <c r="J67" s="72">
        <f t="shared" si="34"/>
        <v>50</v>
      </c>
      <c r="K67" s="72">
        <f t="shared" si="34"/>
        <v>1645361</v>
      </c>
      <c r="L67" s="72">
        <f>SUM(L9,L11,L15,L17,L19,L22,L25,L28,L30,L35,L40,L44,L47,L52,L62,L65)</f>
        <v>190</v>
      </c>
      <c r="M67" s="72">
        <f>SUM(M9,M11,M15,M17,M19,M22,M25,M28,M30,M35,M40,M44,M47,M52,M62,M65)</f>
        <v>6011135</v>
      </c>
      <c r="N67" s="72">
        <f>SUM(N9,N11,N15,N17,N19,N22,N25,N28,N30,N35,N40,N44,N47,N52,N62,N65)</f>
        <v>3159</v>
      </c>
      <c r="O67" s="72">
        <f>SUM(O9,O11,O15,O17,O19,O22,O25,O28,O30,O35,O40,O44,O47,O52,O62,O65)</f>
        <v>105537797</v>
      </c>
    </row>
  </sheetData>
  <autoFilter ref="A8:O67"/>
  <mergeCells count="14">
    <mergeCell ref="F6:G6"/>
    <mergeCell ref="N1:O1"/>
    <mergeCell ref="N2:O2"/>
    <mergeCell ref="N3:O3"/>
    <mergeCell ref="H6:I6"/>
    <mergeCell ref="J6:K6"/>
    <mergeCell ref="N6:O6"/>
    <mergeCell ref="L6:M6"/>
    <mergeCell ref="A4:O4"/>
    <mergeCell ref="A67:B67"/>
    <mergeCell ref="A6:A7"/>
    <mergeCell ref="B6:B7"/>
    <mergeCell ref="C6:C7"/>
    <mergeCell ref="D6:E6"/>
  </mergeCells>
  <pageMargins left="0" right="0" top="0.35433070866141736" bottom="0.19685039370078741" header="0.11811023622047245" footer="0.11811023622047245"/>
  <pageSetup paperSize="9" scale="60" fitToHeight="2" orientation="landscape" r:id="rId1"/>
  <headerFooter differentFirst="1">
    <oddHeader>&amp;C&amp;P</oddHeader>
  </headerFooter>
  <rowBreaks count="1" manualBreakCount="1">
    <brk id="29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39997558519241921"/>
  </sheetPr>
  <dimension ref="A1:R20"/>
  <sheetViews>
    <sheetView zoomScale="90" zoomScaleNormal="90" zoomScaleSheetLayoutView="90" workbookViewId="0">
      <pane xSplit="3" ySplit="8" topLeftCell="D12" activePane="bottomRight" state="frozen"/>
      <selection pane="topRight" activeCell="O1" sqref="O1"/>
      <selection pane="bottomLeft" activeCell="A12" sqref="A12"/>
      <selection pane="bottomRight" activeCell="A21" sqref="A21:XFD22"/>
    </sheetView>
  </sheetViews>
  <sheetFormatPr defaultRowHeight="15" x14ac:dyDescent="0.25"/>
  <cols>
    <col min="1" max="1" width="6.7109375" style="24" customWidth="1"/>
    <col min="2" max="2" width="7.140625" style="24" customWidth="1"/>
    <col min="3" max="3" width="39.7109375" style="24" customWidth="1"/>
    <col min="4" max="4" width="12.7109375" style="24" customWidth="1"/>
    <col min="5" max="5" width="16.7109375" style="24" customWidth="1"/>
    <col min="6" max="6" width="12.7109375" style="24" customWidth="1"/>
    <col min="7" max="7" width="16.7109375" style="24" customWidth="1"/>
    <col min="8" max="8" width="12.7109375" style="24" customWidth="1"/>
    <col min="9" max="9" width="16.7109375" style="24" customWidth="1"/>
    <col min="10" max="10" width="12.7109375" style="24" customWidth="1"/>
    <col min="11" max="11" width="16.7109375" style="24" customWidth="1"/>
    <col min="12" max="12" width="12.7109375" style="32" customWidth="1"/>
    <col min="13" max="13" width="16.7109375" style="32" customWidth="1"/>
    <col min="14" max="16384" width="9.140625" style="24"/>
  </cols>
  <sheetData>
    <row r="1" spans="1:18" x14ac:dyDescent="0.25">
      <c r="L1" s="134" t="s">
        <v>135</v>
      </c>
      <c r="M1" s="134"/>
    </row>
    <row r="2" spans="1:18" ht="15" customHeight="1" x14ac:dyDescent="0.25">
      <c r="C2" s="31"/>
      <c r="K2" s="33"/>
      <c r="L2" s="135" t="s">
        <v>139</v>
      </c>
      <c r="M2" s="135"/>
    </row>
    <row r="3" spans="1:18" ht="32.25" customHeight="1" x14ac:dyDescent="0.25">
      <c r="C3" s="33"/>
      <c r="K3" s="31"/>
      <c r="L3" s="135" t="s">
        <v>134</v>
      </c>
      <c r="M3" s="135"/>
    </row>
    <row r="4" spans="1:18" ht="67.5" customHeight="1" x14ac:dyDescent="0.25">
      <c r="A4" s="146" t="s">
        <v>123</v>
      </c>
      <c r="B4" s="146"/>
      <c r="C4" s="146"/>
      <c r="D4" s="146"/>
      <c r="E4" s="146"/>
      <c r="F4" s="146"/>
      <c r="G4" s="146"/>
      <c r="H4" s="146"/>
      <c r="I4" s="146"/>
      <c r="J4" s="146"/>
      <c r="K4" s="146"/>
      <c r="L4" s="146"/>
      <c r="M4" s="146"/>
    </row>
    <row r="5" spans="1:18" x14ac:dyDescent="0.25">
      <c r="A5" s="34">
        <v>10</v>
      </c>
      <c r="M5" s="55" t="s">
        <v>119</v>
      </c>
    </row>
    <row r="6" spans="1:18" ht="174" customHeight="1" x14ac:dyDescent="0.25">
      <c r="A6" s="147" t="s">
        <v>73</v>
      </c>
      <c r="B6" s="147" t="s">
        <v>1</v>
      </c>
      <c r="C6" s="131" t="s">
        <v>2</v>
      </c>
      <c r="D6" s="132" t="s">
        <v>127</v>
      </c>
      <c r="E6" s="133"/>
      <c r="F6" s="141" t="s">
        <v>132</v>
      </c>
      <c r="G6" s="141"/>
      <c r="H6" s="141" t="s">
        <v>131</v>
      </c>
      <c r="I6" s="141"/>
      <c r="J6" s="144" t="s">
        <v>133</v>
      </c>
      <c r="K6" s="145"/>
      <c r="L6" s="142" t="s">
        <v>83</v>
      </c>
      <c r="M6" s="143"/>
    </row>
    <row r="7" spans="1:18" ht="46.5" customHeight="1" x14ac:dyDescent="0.25">
      <c r="A7" s="148"/>
      <c r="B7" s="148"/>
      <c r="C7" s="131"/>
      <c r="D7" s="6" t="s">
        <v>140</v>
      </c>
      <c r="E7" s="96" t="s">
        <v>4</v>
      </c>
      <c r="F7" s="6" t="s">
        <v>140</v>
      </c>
      <c r="G7" s="95" t="s">
        <v>4</v>
      </c>
      <c r="H7" s="6" t="s">
        <v>140</v>
      </c>
      <c r="I7" s="95" t="s">
        <v>4</v>
      </c>
      <c r="J7" s="6" t="s">
        <v>140</v>
      </c>
      <c r="K7" s="96" t="s">
        <v>4</v>
      </c>
      <c r="L7" s="6" t="s">
        <v>140</v>
      </c>
      <c r="M7" s="95" t="s">
        <v>4</v>
      </c>
    </row>
    <row r="8" spans="1:18" x14ac:dyDescent="0.25">
      <c r="A8" s="35"/>
      <c r="B8" s="35"/>
      <c r="C8" s="94" t="s">
        <v>125</v>
      </c>
      <c r="D8" s="10"/>
      <c r="E8" s="10">
        <v>1</v>
      </c>
      <c r="F8" s="66"/>
      <c r="G8" s="11">
        <v>1</v>
      </c>
      <c r="H8" s="66"/>
      <c r="I8" s="11">
        <v>1</v>
      </c>
      <c r="J8" s="18"/>
      <c r="K8" s="10">
        <v>1</v>
      </c>
      <c r="L8" s="20"/>
      <c r="M8" s="20"/>
    </row>
    <row r="9" spans="1:18" s="30" customFormat="1" ht="19.5" customHeight="1" x14ac:dyDescent="0.25">
      <c r="A9" s="97">
        <v>13</v>
      </c>
      <c r="B9" s="97"/>
      <c r="C9" s="98" t="s">
        <v>19</v>
      </c>
      <c r="D9" s="82">
        <f>SUM(D10)</f>
        <v>0</v>
      </c>
      <c r="E9" s="82">
        <f t="shared" ref="E9:K9" si="0">SUM(E10)</f>
        <v>0</v>
      </c>
      <c r="F9" s="82">
        <f t="shared" si="0"/>
        <v>0</v>
      </c>
      <c r="G9" s="82">
        <f t="shared" si="0"/>
        <v>0</v>
      </c>
      <c r="H9" s="82">
        <f t="shared" si="0"/>
        <v>40</v>
      </c>
      <c r="I9" s="82">
        <f t="shared" si="0"/>
        <v>517171</v>
      </c>
      <c r="J9" s="82">
        <f t="shared" si="0"/>
        <v>15</v>
      </c>
      <c r="K9" s="82">
        <f t="shared" si="0"/>
        <v>161616</v>
      </c>
      <c r="L9" s="82">
        <f t="shared" ref="L9" si="1">SUM(L10)</f>
        <v>55</v>
      </c>
      <c r="M9" s="82">
        <f t="shared" ref="M9" si="2">SUM(M10)</f>
        <v>678787</v>
      </c>
      <c r="N9" s="30">
        <f t="shared" ref="N9" si="3">SUM(N10)</f>
        <v>0</v>
      </c>
      <c r="O9" s="36">
        <f t="shared" ref="O9" si="4">SUM(O10)</f>
        <v>0</v>
      </c>
      <c r="P9" s="30">
        <f t="shared" ref="P9" si="5">SUM(P10)</f>
        <v>0</v>
      </c>
      <c r="Q9" s="30">
        <f t="shared" ref="Q9" si="6">SUM(Q10)</f>
        <v>0</v>
      </c>
      <c r="R9" s="30">
        <f t="shared" ref="R9" si="7">SUM(R10)</f>
        <v>0</v>
      </c>
    </row>
    <row r="10" spans="1:18" ht="31.5" customHeight="1" x14ac:dyDescent="0.25">
      <c r="A10" s="35"/>
      <c r="B10" s="35">
        <v>30</v>
      </c>
      <c r="C10" s="16" t="s">
        <v>76</v>
      </c>
      <c r="D10" s="79"/>
      <c r="E10" s="79">
        <v>0</v>
      </c>
      <c r="F10" s="79"/>
      <c r="G10" s="100">
        <v>0</v>
      </c>
      <c r="H10" s="79">
        <v>40</v>
      </c>
      <c r="I10" s="79">
        <v>517171</v>
      </c>
      <c r="J10" s="79">
        <v>15</v>
      </c>
      <c r="K10" s="79">
        <v>161616</v>
      </c>
      <c r="L10" s="73">
        <f>D10+F10+H10+J10</f>
        <v>55</v>
      </c>
      <c r="M10" s="73">
        <f>E10+G10+I10+K10</f>
        <v>678787</v>
      </c>
      <c r="O10" s="36"/>
    </row>
    <row r="11" spans="1:18" s="30" customFormat="1" ht="19.5" customHeight="1" x14ac:dyDescent="0.25">
      <c r="A11" s="97">
        <v>15</v>
      </c>
      <c r="B11" s="97"/>
      <c r="C11" s="98" t="s">
        <v>22</v>
      </c>
      <c r="D11" s="82">
        <f>SUM(D12)</f>
        <v>0</v>
      </c>
      <c r="E11" s="82">
        <f t="shared" ref="E11:M11" si="8">SUM(E12)</f>
        <v>0</v>
      </c>
      <c r="F11" s="82">
        <f t="shared" si="8"/>
        <v>25</v>
      </c>
      <c r="G11" s="82">
        <f t="shared" si="8"/>
        <v>329966</v>
      </c>
      <c r="H11" s="82">
        <f t="shared" si="8"/>
        <v>0</v>
      </c>
      <c r="I11" s="82">
        <f t="shared" si="8"/>
        <v>0</v>
      </c>
      <c r="J11" s="82">
        <f t="shared" si="8"/>
        <v>20</v>
      </c>
      <c r="K11" s="82">
        <f t="shared" si="8"/>
        <v>263973</v>
      </c>
      <c r="L11" s="82">
        <f t="shared" si="8"/>
        <v>45</v>
      </c>
      <c r="M11" s="82">
        <f t="shared" si="8"/>
        <v>593939</v>
      </c>
      <c r="O11" s="36"/>
    </row>
    <row r="12" spans="1:18" ht="30" x14ac:dyDescent="0.25">
      <c r="A12" s="35"/>
      <c r="B12" s="35">
        <v>34</v>
      </c>
      <c r="C12" s="13" t="s">
        <v>77</v>
      </c>
      <c r="D12" s="79"/>
      <c r="E12" s="79">
        <v>0</v>
      </c>
      <c r="F12" s="79">
        <v>25</v>
      </c>
      <c r="G12" s="79">
        <v>329966</v>
      </c>
      <c r="H12" s="79"/>
      <c r="I12" s="79">
        <v>0</v>
      </c>
      <c r="J12" s="79">
        <v>20</v>
      </c>
      <c r="K12" s="79">
        <v>263973</v>
      </c>
      <c r="L12" s="80">
        <f>D12+F12+H12+J12</f>
        <v>45</v>
      </c>
      <c r="M12" s="80">
        <f t="shared" ref="M12:M14" si="9">E12+G12+I12+K12</f>
        <v>593939</v>
      </c>
      <c r="O12" s="36"/>
    </row>
    <row r="13" spans="1:18" s="30" customFormat="1" x14ac:dyDescent="0.25">
      <c r="A13" s="97">
        <v>16</v>
      </c>
      <c r="B13" s="97"/>
      <c r="C13" s="99" t="s">
        <v>25</v>
      </c>
      <c r="D13" s="82">
        <f>SUM(D14)</f>
        <v>0</v>
      </c>
      <c r="E13" s="82">
        <f t="shared" ref="E13:M13" si="10">SUM(E14)</f>
        <v>0</v>
      </c>
      <c r="F13" s="82">
        <f t="shared" si="10"/>
        <v>0</v>
      </c>
      <c r="G13" s="82">
        <f t="shared" si="10"/>
        <v>0</v>
      </c>
      <c r="H13" s="82">
        <f t="shared" si="10"/>
        <v>20</v>
      </c>
      <c r="I13" s="82">
        <f t="shared" si="10"/>
        <v>303838</v>
      </c>
      <c r="J13" s="82">
        <f t="shared" si="10"/>
        <v>40</v>
      </c>
      <c r="K13" s="82">
        <f t="shared" si="10"/>
        <v>506397</v>
      </c>
      <c r="L13" s="82">
        <f t="shared" si="10"/>
        <v>60</v>
      </c>
      <c r="M13" s="82">
        <f t="shared" si="10"/>
        <v>810235</v>
      </c>
      <c r="O13" s="36"/>
    </row>
    <row r="14" spans="1:18" ht="60" x14ac:dyDescent="0.25">
      <c r="A14" s="35"/>
      <c r="B14" s="35">
        <v>37</v>
      </c>
      <c r="C14" s="16" t="s">
        <v>78</v>
      </c>
      <c r="D14" s="79"/>
      <c r="E14" s="79">
        <v>0</v>
      </c>
      <c r="F14" s="79"/>
      <c r="G14" s="100">
        <v>0</v>
      </c>
      <c r="H14" s="79">
        <v>20</v>
      </c>
      <c r="I14" s="79">
        <v>303838</v>
      </c>
      <c r="J14" s="79">
        <v>40</v>
      </c>
      <c r="K14" s="79">
        <v>506397</v>
      </c>
      <c r="L14" s="80">
        <f t="shared" ref="L14" si="11">D14+F14+H14+J14</f>
        <v>60</v>
      </c>
      <c r="M14" s="80">
        <f t="shared" si="9"/>
        <v>810235</v>
      </c>
      <c r="O14" s="36"/>
    </row>
    <row r="15" spans="1:18" s="30" customFormat="1" x14ac:dyDescent="0.25">
      <c r="A15" s="97">
        <v>21</v>
      </c>
      <c r="B15" s="97"/>
      <c r="C15" s="98" t="s">
        <v>34</v>
      </c>
      <c r="D15" s="82">
        <f>SUM(D17,D16)</f>
        <v>1000</v>
      </c>
      <c r="E15" s="82">
        <f t="shared" ref="E15:M15" si="12">SUM(E17,E16)</f>
        <v>14183824</v>
      </c>
      <c r="F15" s="82">
        <f t="shared" si="12"/>
        <v>0</v>
      </c>
      <c r="G15" s="82">
        <f t="shared" si="12"/>
        <v>0</v>
      </c>
      <c r="H15" s="82">
        <f t="shared" si="12"/>
        <v>0</v>
      </c>
      <c r="I15" s="82">
        <f t="shared" si="12"/>
        <v>0</v>
      </c>
      <c r="J15" s="82">
        <f t="shared" si="12"/>
        <v>0</v>
      </c>
      <c r="K15" s="82">
        <f t="shared" si="12"/>
        <v>0</v>
      </c>
      <c r="L15" s="82">
        <f t="shared" si="12"/>
        <v>1000</v>
      </c>
      <c r="M15" s="82">
        <f t="shared" si="12"/>
        <v>14183824</v>
      </c>
      <c r="O15" s="36"/>
    </row>
    <row r="16" spans="1:18" x14ac:dyDescent="0.25">
      <c r="A16" s="35"/>
      <c r="B16" s="35">
        <v>62</v>
      </c>
      <c r="C16" s="16" t="s">
        <v>35</v>
      </c>
      <c r="D16" s="79">
        <v>900</v>
      </c>
      <c r="E16" s="79">
        <v>11636352</v>
      </c>
      <c r="F16" s="82"/>
      <c r="G16" s="100">
        <v>0</v>
      </c>
      <c r="H16" s="82"/>
      <c r="I16" s="79">
        <v>0</v>
      </c>
      <c r="J16" s="82"/>
      <c r="K16" s="79">
        <v>0</v>
      </c>
      <c r="L16" s="80">
        <f t="shared" ref="L16:L17" si="13">D16+F16+H16+J16</f>
        <v>900</v>
      </c>
      <c r="M16" s="80">
        <f t="shared" ref="M16:M17" si="14">E16+G16+I16+K16</f>
        <v>11636352</v>
      </c>
      <c r="O16" s="36"/>
    </row>
    <row r="17" spans="1:15" x14ac:dyDescent="0.25">
      <c r="A17" s="35"/>
      <c r="B17" s="35">
        <v>64</v>
      </c>
      <c r="C17" s="16" t="s">
        <v>36</v>
      </c>
      <c r="D17" s="79">
        <v>100</v>
      </c>
      <c r="E17" s="79">
        <v>2547472</v>
      </c>
      <c r="F17" s="82"/>
      <c r="G17" s="100">
        <v>0</v>
      </c>
      <c r="H17" s="82"/>
      <c r="I17" s="79">
        <v>0</v>
      </c>
      <c r="J17" s="82"/>
      <c r="K17" s="79">
        <v>0</v>
      </c>
      <c r="L17" s="80">
        <f t="shared" si="13"/>
        <v>100</v>
      </c>
      <c r="M17" s="80">
        <f t="shared" si="14"/>
        <v>2547472</v>
      </c>
      <c r="O17" s="36"/>
    </row>
    <row r="18" spans="1:15" s="30" customFormat="1" x14ac:dyDescent="0.25">
      <c r="A18" s="97">
        <v>35</v>
      </c>
      <c r="B18" s="97"/>
      <c r="C18" s="98" t="s">
        <v>71</v>
      </c>
      <c r="D18" s="82">
        <f>SUM(D19)</f>
        <v>0</v>
      </c>
      <c r="E18" s="82">
        <f t="shared" ref="E18:M18" si="15">SUM(E19)</f>
        <v>0</v>
      </c>
      <c r="F18" s="82">
        <f t="shared" si="15"/>
        <v>0</v>
      </c>
      <c r="G18" s="82">
        <f t="shared" si="15"/>
        <v>0</v>
      </c>
      <c r="H18" s="82">
        <f t="shared" si="15"/>
        <v>10</v>
      </c>
      <c r="I18" s="82">
        <f t="shared" si="15"/>
        <v>174545</v>
      </c>
      <c r="J18" s="82">
        <f t="shared" si="15"/>
        <v>0</v>
      </c>
      <c r="K18" s="82">
        <f t="shared" si="15"/>
        <v>0</v>
      </c>
      <c r="L18" s="82">
        <f t="shared" si="15"/>
        <v>10</v>
      </c>
      <c r="M18" s="82">
        <f t="shared" si="15"/>
        <v>174545</v>
      </c>
      <c r="O18" s="36"/>
    </row>
    <row r="19" spans="1:15" ht="22.5" customHeight="1" x14ac:dyDescent="0.25">
      <c r="A19" s="35"/>
      <c r="B19" s="35">
        <v>103</v>
      </c>
      <c r="C19" s="13" t="s">
        <v>82</v>
      </c>
      <c r="D19" s="79"/>
      <c r="E19" s="79">
        <v>0</v>
      </c>
      <c r="F19" s="79"/>
      <c r="G19" s="100">
        <v>0</v>
      </c>
      <c r="H19" s="79">
        <v>10</v>
      </c>
      <c r="I19" s="79">
        <v>174545</v>
      </c>
      <c r="J19" s="79"/>
      <c r="K19" s="79">
        <v>0</v>
      </c>
      <c r="L19" s="80">
        <f t="shared" ref="L19" si="16">D19+F19+H19+J19</f>
        <v>10</v>
      </c>
      <c r="M19" s="80">
        <f t="shared" ref="M19" si="17">E19+G19+I19+K19</f>
        <v>174545</v>
      </c>
      <c r="O19" s="36"/>
    </row>
    <row r="20" spans="1:15" ht="15.75" customHeight="1" x14ac:dyDescent="0.25">
      <c r="A20" s="37"/>
      <c r="B20" s="38"/>
      <c r="C20" s="67" t="s">
        <v>120</v>
      </c>
      <c r="D20" s="82">
        <f t="shared" ref="D20:K20" si="18">SUM(D18,D15,D13,D11,D9)</f>
        <v>1000</v>
      </c>
      <c r="E20" s="82">
        <f t="shared" si="18"/>
        <v>14183824</v>
      </c>
      <c r="F20" s="82">
        <f t="shared" si="18"/>
        <v>25</v>
      </c>
      <c r="G20" s="82">
        <f t="shared" si="18"/>
        <v>329966</v>
      </c>
      <c r="H20" s="82">
        <f t="shared" si="18"/>
        <v>70</v>
      </c>
      <c r="I20" s="82">
        <f t="shared" si="18"/>
        <v>995554</v>
      </c>
      <c r="J20" s="82">
        <f t="shared" si="18"/>
        <v>75</v>
      </c>
      <c r="K20" s="82">
        <f t="shared" si="18"/>
        <v>931986</v>
      </c>
      <c r="L20" s="82">
        <f>SUM(L18,L15,L13,L11,L9)</f>
        <v>1170</v>
      </c>
      <c r="M20" s="82">
        <f>SUM(M18,M15,M13,M11,M9)</f>
        <v>16441330</v>
      </c>
      <c r="O20" s="36"/>
    </row>
  </sheetData>
  <autoFilter ref="A8:O8"/>
  <mergeCells count="12">
    <mergeCell ref="L3:M3"/>
    <mergeCell ref="L1:M1"/>
    <mergeCell ref="L2:M2"/>
    <mergeCell ref="F6:G6"/>
    <mergeCell ref="H6:I6"/>
    <mergeCell ref="L6:M6"/>
    <mergeCell ref="J6:K6"/>
    <mergeCell ref="A4:M4"/>
    <mergeCell ref="D6:E6"/>
    <mergeCell ref="A6:A7"/>
    <mergeCell ref="B6:B7"/>
    <mergeCell ref="C6:C7"/>
  </mergeCells>
  <pageMargins left="0.59055118110236227" right="0.19685039370078741" top="0.55118110236220474" bottom="0.35433070866141736" header="0.11811023622047245" footer="0.11811023622047245"/>
  <pageSetup paperSize="9" scale="68" orientation="landscape" r:id="rId1"/>
  <headerFooter differentFirst="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</sheetPr>
  <dimension ref="A1:I20"/>
  <sheetViews>
    <sheetView zoomScale="90" zoomScaleNormal="90" zoomScaleSheetLayoutView="80" workbookViewId="0">
      <pane xSplit="3" ySplit="9" topLeftCell="D10" activePane="bottomRight" state="frozen"/>
      <selection pane="topRight" activeCell="P1" sqref="P1"/>
      <selection pane="bottomLeft" activeCell="A11" sqref="A11"/>
      <selection pane="bottomRight" activeCell="A21" sqref="A21:XFD22"/>
    </sheetView>
  </sheetViews>
  <sheetFormatPr defaultRowHeight="15" x14ac:dyDescent="0.25"/>
  <cols>
    <col min="1" max="1" width="6.140625" style="24" customWidth="1"/>
    <col min="2" max="2" width="6.5703125" style="24" customWidth="1"/>
    <col min="3" max="3" width="43.28515625" style="24" customWidth="1"/>
    <col min="4" max="4" width="11.7109375" style="25" customWidth="1"/>
    <col min="5" max="5" width="15.7109375" style="25" customWidth="1"/>
    <col min="6" max="6" width="12.42578125" style="24" customWidth="1"/>
    <col min="7" max="7" width="15.42578125" style="24" customWidth="1"/>
    <col min="8" max="8" width="12.42578125" style="24" customWidth="1"/>
    <col min="9" max="9" width="15" style="24" customWidth="1"/>
    <col min="10" max="16384" width="9.140625" style="24"/>
  </cols>
  <sheetData>
    <row r="1" spans="1:9" x14ac:dyDescent="0.25">
      <c r="H1" s="134" t="s">
        <v>137</v>
      </c>
      <c r="I1" s="134"/>
    </row>
    <row r="2" spans="1:9" ht="13.5" customHeight="1" x14ac:dyDescent="0.25">
      <c r="H2" s="135" t="s">
        <v>139</v>
      </c>
      <c r="I2" s="135"/>
    </row>
    <row r="3" spans="1:9" ht="27" customHeight="1" x14ac:dyDescent="0.25">
      <c r="H3" s="135" t="s">
        <v>134</v>
      </c>
      <c r="I3" s="135"/>
    </row>
    <row r="4" spans="1:9" ht="9.75" customHeight="1" x14ac:dyDescent="0.25"/>
    <row r="5" spans="1:9" ht="56.25" customHeight="1" x14ac:dyDescent="0.25">
      <c r="B5" s="156" t="s">
        <v>122</v>
      </c>
      <c r="C5" s="156"/>
      <c r="D5" s="156"/>
      <c r="E5" s="156"/>
      <c r="F5" s="156"/>
      <c r="G5" s="156"/>
      <c r="H5" s="156"/>
      <c r="I5" s="156"/>
    </row>
    <row r="6" spans="1:9" ht="25.5" customHeight="1" x14ac:dyDescent="0.25">
      <c r="C6" s="83"/>
      <c r="D6" s="83"/>
      <c r="E6" s="83"/>
      <c r="F6" s="83"/>
      <c r="G6" s="83"/>
      <c r="H6" s="84"/>
      <c r="I6" s="57" t="s">
        <v>119</v>
      </c>
    </row>
    <row r="7" spans="1:9" ht="176.25" customHeight="1" x14ac:dyDescent="0.25">
      <c r="A7" s="149" t="s">
        <v>73</v>
      </c>
      <c r="B7" s="149" t="s">
        <v>1</v>
      </c>
      <c r="C7" s="151" t="s">
        <v>2</v>
      </c>
      <c r="D7" s="152" t="s">
        <v>130</v>
      </c>
      <c r="E7" s="153"/>
      <c r="F7" s="144" t="s">
        <v>131</v>
      </c>
      <c r="G7" s="145"/>
      <c r="H7" s="154" t="s">
        <v>74</v>
      </c>
      <c r="I7" s="155"/>
    </row>
    <row r="8" spans="1:9" ht="42" customHeight="1" x14ac:dyDescent="0.25">
      <c r="A8" s="150"/>
      <c r="B8" s="150"/>
      <c r="C8" s="151"/>
      <c r="D8" s="6" t="s">
        <v>140</v>
      </c>
      <c r="E8" s="96" t="s">
        <v>4</v>
      </c>
      <c r="F8" s="6" t="s">
        <v>140</v>
      </c>
      <c r="G8" s="96" t="s">
        <v>4</v>
      </c>
      <c r="H8" s="6" t="s">
        <v>140</v>
      </c>
      <c r="I8" s="95" t="s">
        <v>4</v>
      </c>
    </row>
    <row r="9" spans="1:9" ht="20.25" customHeight="1" x14ac:dyDescent="0.25">
      <c r="A9" s="26"/>
      <c r="B9" s="26"/>
      <c r="C9" s="27" t="s">
        <v>125</v>
      </c>
      <c r="D9" s="29"/>
      <c r="E9" s="28">
        <v>1.01</v>
      </c>
      <c r="F9" s="28"/>
      <c r="G9" s="28">
        <v>1</v>
      </c>
      <c r="H9" s="26"/>
      <c r="I9" s="26"/>
    </row>
    <row r="10" spans="1:9" x14ac:dyDescent="0.25">
      <c r="A10" s="101">
        <v>13</v>
      </c>
      <c r="B10" s="26"/>
      <c r="C10" s="98" t="s">
        <v>19</v>
      </c>
      <c r="D10" s="102">
        <f>SUM(D11)</f>
        <v>0</v>
      </c>
      <c r="E10" s="102">
        <f t="shared" ref="E10:I10" si="0">SUM(E11)</f>
        <v>0</v>
      </c>
      <c r="F10" s="102">
        <f t="shared" si="0"/>
        <v>15</v>
      </c>
      <c r="G10" s="102">
        <f t="shared" si="0"/>
        <v>193939</v>
      </c>
      <c r="H10" s="102">
        <f t="shared" si="0"/>
        <v>15</v>
      </c>
      <c r="I10" s="102">
        <f t="shared" si="0"/>
        <v>193939</v>
      </c>
    </row>
    <row r="11" spans="1:9" ht="20.25" customHeight="1" x14ac:dyDescent="0.25">
      <c r="A11" s="26"/>
      <c r="B11" s="26">
        <v>30</v>
      </c>
      <c r="C11" s="16" t="s">
        <v>76</v>
      </c>
      <c r="D11" s="81"/>
      <c r="E11" s="79">
        <v>0</v>
      </c>
      <c r="F11" s="103">
        <v>15</v>
      </c>
      <c r="G11" s="79">
        <v>193939</v>
      </c>
      <c r="H11" s="107">
        <f>F11+D11</f>
        <v>15</v>
      </c>
      <c r="I11" s="107">
        <f>G11+E11</f>
        <v>193939</v>
      </c>
    </row>
    <row r="12" spans="1:9" s="30" customFormat="1" x14ac:dyDescent="0.25">
      <c r="A12" s="101">
        <v>15</v>
      </c>
      <c r="B12" s="101"/>
      <c r="C12" s="98" t="s">
        <v>22</v>
      </c>
      <c r="D12" s="102">
        <f>SUM(D13)</f>
        <v>24</v>
      </c>
      <c r="E12" s="102">
        <f t="shared" ref="E12" si="1">SUM(E13)</f>
        <v>319935</v>
      </c>
      <c r="F12" s="102">
        <f t="shared" ref="F12" si="2">SUM(F13)</f>
        <v>0</v>
      </c>
      <c r="G12" s="102">
        <f t="shared" ref="G12" si="3">SUM(G13)</f>
        <v>0</v>
      </c>
      <c r="H12" s="102">
        <f t="shared" ref="H12" si="4">SUM(H13)</f>
        <v>24</v>
      </c>
      <c r="I12" s="102">
        <f t="shared" ref="I12" si="5">SUM(I13)</f>
        <v>319935</v>
      </c>
    </row>
    <row r="13" spans="1:9" ht="30" x14ac:dyDescent="0.25">
      <c r="A13" s="26"/>
      <c r="B13" s="26">
        <v>34</v>
      </c>
      <c r="C13" s="13" t="s">
        <v>77</v>
      </c>
      <c r="D13" s="81">
        <v>24</v>
      </c>
      <c r="E13" s="79">
        <v>319935</v>
      </c>
      <c r="F13" s="104"/>
      <c r="G13" s="79">
        <v>0</v>
      </c>
      <c r="H13" s="107">
        <f>F13+D13</f>
        <v>24</v>
      </c>
      <c r="I13" s="107">
        <f>G13+E13</f>
        <v>319935</v>
      </c>
    </row>
    <row r="14" spans="1:9" x14ac:dyDescent="0.25">
      <c r="A14" s="101">
        <v>18</v>
      </c>
      <c r="B14" s="26"/>
      <c r="C14" s="98" t="s">
        <v>79</v>
      </c>
      <c r="D14" s="102">
        <f>SUM(D15)</f>
        <v>10</v>
      </c>
      <c r="E14" s="102">
        <f t="shared" ref="E14" si="6">SUM(E15)</f>
        <v>108821</v>
      </c>
      <c r="F14" s="102">
        <f t="shared" ref="F14" si="7">SUM(F15)</f>
        <v>2</v>
      </c>
      <c r="G14" s="102">
        <f t="shared" ref="G14" si="8">SUM(G15)</f>
        <v>25859</v>
      </c>
      <c r="H14" s="102">
        <f t="shared" ref="H14" si="9">SUM(H15)</f>
        <v>12</v>
      </c>
      <c r="I14" s="102">
        <f t="shared" ref="I14" si="10">SUM(I15)</f>
        <v>134680</v>
      </c>
    </row>
    <row r="15" spans="1:9" x14ac:dyDescent="0.25">
      <c r="A15" s="26"/>
      <c r="B15" s="26">
        <v>43</v>
      </c>
      <c r="C15" s="16" t="s">
        <v>80</v>
      </c>
      <c r="D15" s="81">
        <v>10</v>
      </c>
      <c r="E15" s="79">
        <v>108821</v>
      </c>
      <c r="F15" s="105">
        <v>2</v>
      </c>
      <c r="G15" s="79">
        <v>25859</v>
      </c>
      <c r="H15" s="107">
        <f>F15+D15</f>
        <v>12</v>
      </c>
      <c r="I15" s="107">
        <f>G15+E15</f>
        <v>134680</v>
      </c>
    </row>
    <row r="16" spans="1:9" x14ac:dyDescent="0.25">
      <c r="A16" s="101">
        <v>22</v>
      </c>
      <c r="B16" s="26"/>
      <c r="C16" s="98" t="s">
        <v>40</v>
      </c>
      <c r="D16" s="102">
        <f>SUM(D17)</f>
        <v>16</v>
      </c>
      <c r="E16" s="102">
        <f t="shared" ref="E16" si="11">SUM(E17)</f>
        <v>193702</v>
      </c>
      <c r="F16" s="102">
        <f t="shared" ref="F16" si="12">SUM(F17)</f>
        <v>0</v>
      </c>
      <c r="G16" s="102">
        <f t="shared" ref="G16" si="13">SUM(G17)</f>
        <v>0</v>
      </c>
      <c r="H16" s="102">
        <f t="shared" ref="H16" si="14">SUM(H17)</f>
        <v>16</v>
      </c>
      <c r="I16" s="102">
        <f t="shared" ref="I16" si="15">SUM(I17)</f>
        <v>193702</v>
      </c>
    </row>
    <row r="17" spans="1:9" x14ac:dyDescent="0.25">
      <c r="A17" s="26"/>
      <c r="B17" s="26">
        <v>68</v>
      </c>
      <c r="C17" s="13" t="s">
        <v>41</v>
      </c>
      <c r="D17" s="81">
        <v>16</v>
      </c>
      <c r="E17" s="79">
        <v>193702</v>
      </c>
      <c r="F17" s="106"/>
      <c r="G17" s="79">
        <v>0</v>
      </c>
      <c r="H17" s="107">
        <f>F17+D17</f>
        <v>16</v>
      </c>
      <c r="I17" s="107">
        <f>G17+E17</f>
        <v>193702</v>
      </c>
    </row>
    <row r="18" spans="1:9" x14ac:dyDescent="0.25">
      <c r="A18" s="101">
        <v>29</v>
      </c>
      <c r="B18" s="26"/>
      <c r="C18" s="98" t="s">
        <v>65</v>
      </c>
      <c r="D18" s="102">
        <f>SUM(D19)</f>
        <v>0</v>
      </c>
      <c r="E18" s="102">
        <f t="shared" ref="E18" si="16">SUM(E19)</f>
        <v>0</v>
      </c>
      <c r="F18" s="102">
        <f t="shared" ref="F18" si="17">SUM(F19)</f>
        <v>13</v>
      </c>
      <c r="G18" s="102">
        <f t="shared" ref="G18" si="18">SUM(G19)</f>
        <v>220606</v>
      </c>
      <c r="H18" s="102">
        <f t="shared" ref="H18" si="19">SUM(H19)</f>
        <v>13</v>
      </c>
      <c r="I18" s="102">
        <f t="shared" ref="I18" si="20">SUM(I19)</f>
        <v>220606</v>
      </c>
    </row>
    <row r="19" spans="1:9" ht="30" x14ac:dyDescent="0.25">
      <c r="A19" s="26"/>
      <c r="B19" s="26">
        <v>80</v>
      </c>
      <c r="C19" s="16" t="s">
        <v>81</v>
      </c>
      <c r="D19" s="81"/>
      <c r="E19" s="79">
        <v>0</v>
      </c>
      <c r="F19" s="105">
        <v>13</v>
      </c>
      <c r="G19" s="79">
        <v>220606</v>
      </c>
      <c r="H19" s="107">
        <f>F19+D19</f>
        <v>13</v>
      </c>
      <c r="I19" s="107">
        <f>G19+E19</f>
        <v>220606</v>
      </c>
    </row>
    <row r="20" spans="1:9" s="25" customFormat="1" ht="15" customHeight="1" x14ac:dyDescent="0.25">
      <c r="A20" s="123"/>
      <c r="B20" s="123"/>
      <c r="C20" s="124" t="s">
        <v>120</v>
      </c>
      <c r="D20" s="125">
        <f>SUM(D18,D16,D14,D12,D10)</f>
        <v>50</v>
      </c>
      <c r="E20" s="125">
        <f t="shared" ref="E20:I20" si="21">SUM(E18,E16,E14,E12,E10)</f>
        <v>622458</v>
      </c>
      <c r="F20" s="125">
        <f t="shared" si="21"/>
        <v>30</v>
      </c>
      <c r="G20" s="125">
        <f t="shared" si="21"/>
        <v>440404</v>
      </c>
      <c r="H20" s="125">
        <f t="shared" si="21"/>
        <v>80</v>
      </c>
      <c r="I20" s="125">
        <f t="shared" si="21"/>
        <v>1062862</v>
      </c>
    </row>
  </sheetData>
  <autoFilter ref="A9:I9"/>
  <mergeCells count="10">
    <mergeCell ref="A7:A8"/>
    <mergeCell ref="B7:B8"/>
    <mergeCell ref="C7:C8"/>
    <mergeCell ref="H1:I1"/>
    <mergeCell ref="H2:I2"/>
    <mergeCell ref="H3:I3"/>
    <mergeCell ref="D7:E7"/>
    <mergeCell ref="F7:G7"/>
    <mergeCell ref="H7:I7"/>
    <mergeCell ref="B5:I5"/>
  </mergeCells>
  <pageMargins left="0.19685039370078741" right="0.19685039370078741" top="0.19685039370078741" bottom="0.19685039370078741" header="0.11811023622047245" footer="0.11811023622047245"/>
  <pageSetup paperSize="9" scale="68" orientation="portrait" r:id="rId1"/>
  <headerFooter differentFirst="1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tabColor theme="3" tint="0.39997558519241921"/>
  </sheetPr>
  <dimension ref="B1:H63"/>
  <sheetViews>
    <sheetView tabSelected="1" zoomScale="80" zoomScaleNormal="80" workbookViewId="0">
      <pane xSplit="2" ySplit="10" topLeftCell="C11" activePane="bottomRight" state="frozen"/>
      <selection pane="topRight" activeCell="B1" sqref="B1"/>
      <selection pane="bottomLeft" activeCell="A11" sqref="A11"/>
      <selection pane="bottomRight" activeCell="F78" sqref="F78"/>
    </sheetView>
  </sheetViews>
  <sheetFormatPr defaultRowHeight="15" x14ac:dyDescent="0.25"/>
  <cols>
    <col min="1" max="1" width="2.5703125" style="53" customWidth="1"/>
    <col min="2" max="2" width="45" style="24" customWidth="1"/>
    <col min="3" max="3" width="12.7109375" style="53" customWidth="1"/>
    <col min="4" max="4" width="19.7109375" style="53" customWidth="1"/>
    <col min="5" max="5" width="12.7109375" style="53" customWidth="1"/>
    <col min="6" max="6" width="19.7109375" style="53" customWidth="1"/>
    <col min="7" max="7" width="14.28515625" style="53" customWidth="1"/>
    <col min="8" max="8" width="18.85546875" style="53" customWidth="1"/>
    <col min="9" max="16384" width="9.140625" style="53"/>
  </cols>
  <sheetData>
    <row r="1" spans="2:8" ht="15" customHeight="1" x14ac:dyDescent="0.25">
      <c r="E1" s="62"/>
      <c r="F1" s="62"/>
      <c r="G1" s="134" t="s">
        <v>138</v>
      </c>
      <c r="H1" s="134"/>
    </row>
    <row r="2" spans="2:8" ht="15" customHeight="1" x14ac:dyDescent="0.25">
      <c r="E2" s="62"/>
      <c r="F2" s="62"/>
      <c r="G2" s="135" t="s">
        <v>139</v>
      </c>
      <c r="H2" s="135"/>
    </row>
    <row r="3" spans="2:8" ht="33.75" customHeight="1" x14ac:dyDescent="0.25">
      <c r="E3" s="62"/>
      <c r="F3" s="62"/>
      <c r="G3" s="135" t="s">
        <v>134</v>
      </c>
      <c r="H3" s="135"/>
    </row>
    <row r="4" spans="2:8" ht="15" customHeight="1" x14ac:dyDescent="0.25">
      <c r="E4" s="62"/>
      <c r="F4" s="62"/>
      <c r="G4" s="62"/>
      <c r="H4" s="62"/>
    </row>
    <row r="5" spans="2:8" ht="15" customHeight="1" x14ac:dyDescent="0.25">
      <c r="E5" s="62"/>
      <c r="F5" s="62"/>
      <c r="G5" s="62"/>
      <c r="H5" s="62"/>
    </row>
    <row r="6" spans="2:8" ht="15" customHeight="1" x14ac:dyDescent="0.25">
      <c r="E6" s="62"/>
      <c r="F6" s="62"/>
      <c r="G6" s="62"/>
      <c r="H6" s="62"/>
    </row>
    <row r="7" spans="2:8" ht="54" customHeight="1" x14ac:dyDescent="0.25">
      <c r="B7" s="158" t="s">
        <v>121</v>
      </c>
      <c r="C7" s="158"/>
      <c r="D7" s="158"/>
      <c r="E7" s="158"/>
      <c r="F7" s="158"/>
      <c r="G7" s="158"/>
      <c r="H7" s="158"/>
    </row>
    <row r="8" spans="2:8" ht="18.75" customHeight="1" x14ac:dyDescent="0.25">
      <c r="B8" s="48"/>
      <c r="C8" s="49"/>
      <c r="D8" s="49"/>
      <c r="E8" s="49"/>
      <c r="F8" s="49"/>
      <c r="H8" s="56" t="s">
        <v>119</v>
      </c>
    </row>
    <row r="9" spans="2:8" ht="169.5" customHeight="1" x14ac:dyDescent="0.25">
      <c r="B9" s="131" t="s">
        <v>2</v>
      </c>
      <c r="C9" s="132" t="s">
        <v>128</v>
      </c>
      <c r="D9" s="133"/>
      <c r="E9" s="132" t="s">
        <v>127</v>
      </c>
      <c r="F9" s="133"/>
      <c r="G9" s="157" t="s">
        <v>83</v>
      </c>
      <c r="H9" s="157"/>
    </row>
    <row r="10" spans="2:8" ht="25.5" x14ac:dyDescent="0.25">
      <c r="B10" s="131"/>
      <c r="C10" s="6" t="s">
        <v>140</v>
      </c>
      <c r="D10" s="68" t="s">
        <v>4</v>
      </c>
      <c r="E10" s="6" t="s">
        <v>140</v>
      </c>
      <c r="F10" s="68" t="s">
        <v>4</v>
      </c>
      <c r="G10" s="6" t="s">
        <v>140</v>
      </c>
      <c r="H10" s="68" t="s">
        <v>4</v>
      </c>
    </row>
    <row r="11" spans="2:8" hidden="1" x14ac:dyDescent="0.25">
      <c r="B11" s="63" t="s">
        <v>5</v>
      </c>
      <c r="C11" s="59"/>
      <c r="D11" s="59"/>
      <c r="E11" s="59"/>
      <c r="F11" s="59"/>
      <c r="G11" s="59">
        <f>C11+E11</f>
        <v>0</v>
      </c>
      <c r="H11" s="59">
        <f>D11+F11</f>
        <v>0</v>
      </c>
    </row>
    <row r="12" spans="2:8" ht="15.75" hidden="1" x14ac:dyDescent="0.25">
      <c r="B12" s="91" t="s">
        <v>84</v>
      </c>
      <c r="C12" s="50"/>
      <c r="D12" s="50">
        <v>0</v>
      </c>
      <c r="E12" s="50"/>
      <c r="F12" s="50">
        <v>0</v>
      </c>
      <c r="G12" s="59">
        <f t="shared" ref="G12:G62" si="0">C12+E12</f>
        <v>0</v>
      </c>
      <c r="H12" s="59">
        <f t="shared" ref="H12:H62" si="1">D12+F12</f>
        <v>0</v>
      </c>
    </row>
    <row r="13" spans="2:8" ht="15.75" hidden="1" x14ac:dyDescent="0.25">
      <c r="B13" s="63" t="s">
        <v>8</v>
      </c>
      <c r="C13" s="50"/>
      <c r="D13" s="50">
        <v>0</v>
      </c>
      <c r="E13" s="50"/>
      <c r="F13" s="50">
        <v>0</v>
      </c>
      <c r="G13" s="59">
        <f t="shared" si="0"/>
        <v>0</v>
      </c>
      <c r="H13" s="59">
        <f t="shared" si="1"/>
        <v>0</v>
      </c>
    </row>
    <row r="14" spans="2:8" ht="15.75" hidden="1" x14ac:dyDescent="0.25">
      <c r="B14" s="91" t="s">
        <v>85</v>
      </c>
      <c r="C14" s="50"/>
      <c r="D14" s="50">
        <v>0</v>
      </c>
      <c r="E14" s="50"/>
      <c r="F14" s="50">
        <v>0</v>
      </c>
      <c r="G14" s="59">
        <f t="shared" si="0"/>
        <v>0</v>
      </c>
      <c r="H14" s="59">
        <f t="shared" si="1"/>
        <v>0</v>
      </c>
    </row>
    <row r="15" spans="2:8" ht="15.75" hidden="1" x14ac:dyDescent="0.25">
      <c r="B15" s="92" t="s">
        <v>12</v>
      </c>
      <c r="C15" s="51"/>
      <c r="D15" s="50">
        <v>0</v>
      </c>
      <c r="E15" s="51"/>
      <c r="F15" s="50">
        <v>0</v>
      </c>
      <c r="G15" s="59">
        <f t="shared" si="0"/>
        <v>0</v>
      </c>
      <c r="H15" s="59">
        <f t="shared" si="1"/>
        <v>0</v>
      </c>
    </row>
    <row r="16" spans="2:8" ht="15.75" hidden="1" x14ac:dyDescent="0.25">
      <c r="B16" s="91" t="s">
        <v>86</v>
      </c>
      <c r="C16" s="50"/>
      <c r="D16" s="50">
        <v>0</v>
      </c>
      <c r="E16" s="50"/>
      <c r="F16" s="50">
        <v>0</v>
      </c>
      <c r="G16" s="59">
        <f t="shared" si="0"/>
        <v>0</v>
      </c>
      <c r="H16" s="59">
        <f t="shared" si="1"/>
        <v>0</v>
      </c>
    </row>
    <row r="17" spans="2:8" ht="21.75" hidden="1" customHeight="1" x14ac:dyDescent="0.25">
      <c r="B17" s="92" t="s">
        <v>87</v>
      </c>
      <c r="C17" s="50"/>
      <c r="D17" s="50">
        <v>0</v>
      </c>
      <c r="E17" s="50"/>
      <c r="F17" s="50">
        <v>0</v>
      </c>
      <c r="G17" s="59">
        <f t="shared" si="0"/>
        <v>0</v>
      </c>
      <c r="H17" s="59">
        <f t="shared" si="1"/>
        <v>0</v>
      </c>
    </row>
    <row r="18" spans="2:8" ht="15.75" hidden="1" x14ac:dyDescent="0.25">
      <c r="B18" s="91" t="s">
        <v>88</v>
      </c>
      <c r="C18" s="50"/>
      <c r="D18" s="50">
        <v>0</v>
      </c>
      <c r="E18" s="50"/>
      <c r="F18" s="50">
        <v>0</v>
      </c>
      <c r="G18" s="59">
        <f t="shared" si="0"/>
        <v>0</v>
      </c>
      <c r="H18" s="59">
        <f t="shared" si="1"/>
        <v>0</v>
      </c>
    </row>
    <row r="19" spans="2:8" ht="15.75" hidden="1" x14ac:dyDescent="0.25">
      <c r="B19" s="92" t="s">
        <v>75</v>
      </c>
      <c r="C19" s="50"/>
      <c r="D19" s="50">
        <v>0</v>
      </c>
      <c r="E19" s="50"/>
      <c r="F19" s="50">
        <v>0</v>
      </c>
      <c r="G19" s="59">
        <f t="shared" si="0"/>
        <v>0</v>
      </c>
      <c r="H19" s="59">
        <f t="shared" si="1"/>
        <v>0</v>
      </c>
    </row>
    <row r="20" spans="2:8" ht="15.75" hidden="1" x14ac:dyDescent="0.25">
      <c r="B20" s="91" t="s">
        <v>89</v>
      </c>
      <c r="C20" s="50"/>
      <c r="D20" s="50">
        <v>0</v>
      </c>
      <c r="E20" s="50"/>
      <c r="F20" s="50">
        <v>0</v>
      </c>
      <c r="G20" s="59">
        <f t="shared" si="0"/>
        <v>0</v>
      </c>
      <c r="H20" s="59">
        <f t="shared" si="1"/>
        <v>0</v>
      </c>
    </row>
    <row r="21" spans="2:8" ht="15.75" hidden="1" x14ac:dyDescent="0.25">
      <c r="B21" s="93" t="s">
        <v>25</v>
      </c>
      <c r="C21" s="51"/>
      <c r="D21" s="50">
        <v>0</v>
      </c>
      <c r="E21" s="51"/>
      <c r="F21" s="50">
        <v>0</v>
      </c>
      <c r="G21" s="59">
        <f t="shared" si="0"/>
        <v>0</v>
      </c>
      <c r="H21" s="59">
        <f t="shared" si="1"/>
        <v>0</v>
      </c>
    </row>
    <row r="22" spans="2:8" ht="15.75" hidden="1" x14ac:dyDescent="0.25">
      <c r="B22" s="91" t="s">
        <v>90</v>
      </c>
      <c r="C22" s="50"/>
      <c r="D22" s="50">
        <v>0</v>
      </c>
      <c r="E22" s="50"/>
      <c r="F22" s="50">
        <v>0</v>
      </c>
      <c r="G22" s="59">
        <f t="shared" si="0"/>
        <v>0</v>
      </c>
      <c r="H22" s="59">
        <f t="shared" si="1"/>
        <v>0</v>
      </c>
    </row>
    <row r="23" spans="2:8" ht="15.75" hidden="1" x14ac:dyDescent="0.25">
      <c r="B23" s="91" t="s">
        <v>91</v>
      </c>
      <c r="C23" s="50"/>
      <c r="D23" s="50">
        <v>0</v>
      </c>
      <c r="E23" s="50"/>
      <c r="F23" s="50">
        <v>0</v>
      </c>
      <c r="G23" s="59">
        <f t="shared" si="0"/>
        <v>0</v>
      </c>
      <c r="H23" s="59">
        <f t="shared" si="1"/>
        <v>0</v>
      </c>
    </row>
    <row r="24" spans="2:8" ht="15.75" hidden="1" x14ac:dyDescent="0.25">
      <c r="B24" s="91" t="s">
        <v>92</v>
      </c>
      <c r="C24" s="50"/>
      <c r="D24" s="50"/>
      <c r="E24" s="50"/>
      <c r="F24" s="50"/>
      <c r="G24" s="59">
        <f t="shared" si="0"/>
        <v>0</v>
      </c>
      <c r="H24" s="59">
        <f t="shared" si="1"/>
        <v>0</v>
      </c>
    </row>
    <row r="25" spans="2:8" ht="15.75" hidden="1" x14ac:dyDescent="0.25">
      <c r="B25" s="92" t="s">
        <v>26</v>
      </c>
      <c r="C25" s="51"/>
      <c r="D25" s="50">
        <v>0</v>
      </c>
      <c r="E25" s="51"/>
      <c r="F25" s="50">
        <v>0</v>
      </c>
      <c r="G25" s="59">
        <f t="shared" si="0"/>
        <v>0</v>
      </c>
      <c r="H25" s="59">
        <f t="shared" si="1"/>
        <v>0</v>
      </c>
    </row>
    <row r="26" spans="2:8" ht="15.75" hidden="1" x14ac:dyDescent="0.25">
      <c r="B26" s="91" t="s">
        <v>93</v>
      </c>
      <c r="C26" s="52"/>
      <c r="D26" s="50">
        <v>0</v>
      </c>
      <c r="E26" s="52"/>
      <c r="F26" s="50">
        <v>0</v>
      </c>
      <c r="G26" s="59">
        <f t="shared" si="0"/>
        <v>0</v>
      </c>
      <c r="H26" s="59">
        <f t="shared" si="1"/>
        <v>0</v>
      </c>
    </row>
    <row r="27" spans="2:8" ht="15.75" hidden="1" x14ac:dyDescent="0.25">
      <c r="B27" s="91" t="s">
        <v>94</v>
      </c>
      <c r="C27" s="52"/>
      <c r="D27" s="50">
        <v>0</v>
      </c>
      <c r="E27" s="52"/>
      <c r="F27" s="50">
        <v>0</v>
      </c>
      <c r="G27" s="59">
        <f t="shared" si="0"/>
        <v>0</v>
      </c>
      <c r="H27" s="59">
        <f t="shared" si="1"/>
        <v>0</v>
      </c>
    </row>
    <row r="28" spans="2:8" ht="15.75" hidden="1" x14ac:dyDescent="0.25">
      <c r="B28" s="92" t="s">
        <v>29</v>
      </c>
      <c r="C28" s="51"/>
      <c r="D28" s="50">
        <v>0</v>
      </c>
      <c r="E28" s="51"/>
      <c r="F28" s="50">
        <v>0</v>
      </c>
      <c r="G28" s="59">
        <f t="shared" si="0"/>
        <v>0</v>
      </c>
      <c r="H28" s="59">
        <f t="shared" si="1"/>
        <v>0</v>
      </c>
    </row>
    <row r="29" spans="2:8" ht="15.75" hidden="1" x14ac:dyDescent="0.25">
      <c r="B29" s="91" t="s">
        <v>95</v>
      </c>
      <c r="C29" s="50"/>
      <c r="D29" s="50">
        <v>0</v>
      </c>
      <c r="E29" s="50"/>
      <c r="F29" s="50">
        <v>0</v>
      </c>
      <c r="G29" s="59">
        <f t="shared" si="0"/>
        <v>0</v>
      </c>
      <c r="H29" s="59">
        <f t="shared" si="1"/>
        <v>0</v>
      </c>
    </row>
    <row r="30" spans="2:8" ht="15.75" hidden="1" x14ac:dyDescent="0.25">
      <c r="B30" s="91" t="s">
        <v>96</v>
      </c>
      <c r="C30" s="50"/>
      <c r="D30" s="50">
        <v>0</v>
      </c>
      <c r="E30" s="50"/>
      <c r="F30" s="50">
        <v>0</v>
      </c>
      <c r="G30" s="59">
        <f t="shared" si="0"/>
        <v>0</v>
      </c>
      <c r="H30" s="59">
        <f t="shared" si="1"/>
        <v>0</v>
      </c>
    </row>
    <row r="31" spans="2:8" ht="33" customHeight="1" x14ac:dyDescent="0.25">
      <c r="B31" s="92" t="s">
        <v>34</v>
      </c>
      <c r="C31" s="108"/>
      <c r="D31" s="108">
        <f>SUM(D32)</f>
        <v>0</v>
      </c>
      <c r="E31" s="108">
        <f t="shared" ref="E31:H31" si="2">SUM(E32)</f>
        <v>135</v>
      </c>
      <c r="F31" s="113">
        <f t="shared" si="2"/>
        <v>9766978</v>
      </c>
      <c r="G31" s="108">
        <f t="shared" si="2"/>
        <v>135</v>
      </c>
      <c r="H31" s="108">
        <f t="shared" si="2"/>
        <v>9766978</v>
      </c>
    </row>
    <row r="32" spans="2:8" ht="25.5" customHeight="1" x14ac:dyDescent="0.25">
      <c r="B32" s="91" t="s">
        <v>97</v>
      </c>
      <c r="C32" s="85"/>
      <c r="D32" s="85">
        <v>0</v>
      </c>
      <c r="E32" s="85">
        <v>135</v>
      </c>
      <c r="F32" s="109">
        <v>9766978</v>
      </c>
      <c r="G32" s="114">
        <f t="shared" si="0"/>
        <v>135</v>
      </c>
      <c r="H32" s="114">
        <f t="shared" si="1"/>
        <v>9766978</v>
      </c>
    </row>
    <row r="33" spans="2:8" ht="15.75" hidden="1" x14ac:dyDescent="0.25">
      <c r="B33" s="92" t="s">
        <v>40</v>
      </c>
      <c r="C33" s="85"/>
      <c r="D33" s="109">
        <v>0</v>
      </c>
      <c r="E33" s="85"/>
      <c r="F33" s="109">
        <v>0</v>
      </c>
      <c r="G33" s="86">
        <f t="shared" si="0"/>
        <v>0</v>
      </c>
      <c r="H33" s="111">
        <f t="shared" si="1"/>
        <v>0</v>
      </c>
    </row>
    <row r="34" spans="2:8" ht="15.75" hidden="1" x14ac:dyDescent="0.25">
      <c r="B34" s="91" t="s">
        <v>98</v>
      </c>
      <c r="C34" s="85"/>
      <c r="D34" s="109">
        <v>0</v>
      </c>
      <c r="E34" s="85"/>
      <c r="F34" s="109">
        <v>0</v>
      </c>
      <c r="G34" s="86">
        <f t="shared" si="0"/>
        <v>0</v>
      </c>
      <c r="H34" s="111">
        <f t="shared" si="1"/>
        <v>0</v>
      </c>
    </row>
    <row r="35" spans="2:8" ht="15.75" hidden="1" x14ac:dyDescent="0.25">
      <c r="B35" s="91" t="s">
        <v>99</v>
      </c>
      <c r="C35" s="85"/>
      <c r="D35" s="109">
        <v>0</v>
      </c>
      <c r="E35" s="85"/>
      <c r="F35" s="109">
        <v>0</v>
      </c>
      <c r="G35" s="86">
        <f t="shared" si="0"/>
        <v>0</v>
      </c>
      <c r="H35" s="111">
        <f t="shared" si="1"/>
        <v>0</v>
      </c>
    </row>
    <row r="36" spans="2:8" ht="15.75" hidden="1" x14ac:dyDescent="0.25">
      <c r="B36" s="92" t="s">
        <v>46</v>
      </c>
      <c r="C36" s="85"/>
      <c r="D36" s="109">
        <v>0</v>
      </c>
      <c r="E36" s="85"/>
      <c r="F36" s="109">
        <v>0</v>
      </c>
      <c r="G36" s="86">
        <f t="shared" si="0"/>
        <v>0</v>
      </c>
      <c r="H36" s="111">
        <f t="shared" si="1"/>
        <v>0</v>
      </c>
    </row>
    <row r="37" spans="2:8" ht="15.75" hidden="1" x14ac:dyDescent="0.25">
      <c r="B37" s="91" t="s">
        <v>100</v>
      </c>
      <c r="C37" s="85"/>
      <c r="D37" s="109">
        <v>0</v>
      </c>
      <c r="E37" s="85"/>
      <c r="F37" s="109">
        <v>0</v>
      </c>
      <c r="G37" s="86">
        <f t="shared" si="0"/>
        <v>0</v>
      </c>
      <c r="H37" s="111">
        <f t="shared" si="1"/>
        <v>0</v>
      </c>
    </row>
    <row r="38" spans="2:8" ht="22.5" customHeight="1" x14ac:dyDescent="0.25">
      <c r="B38" s="92" t="s">
        <v>49</v>
      </c>
      <c r="C38" s="87">
        <f>SUM(C40)</f>
        <v>15</v>
      </c>
      <c r="D38" s="87">
        <f t="shared" ref="D38:H38" si="3">SUM(D40)</f>
        <v>2765796</v>
      </c>
      <c r="E38" s="87">
        <f t="shared" si="3"/>
        <v>0</v>
      </c>
      <c r="F38" s="112">
        <f t="shared" si="3"/>
        <v>0</v>
      </c>
      <c r="G38" s="87">
        <f t="shared" si="3"/>
        <v>15</v>
      </c>
      <c r="H38" s="87">
        <f t="shared" si="3"/>
        <v>2765796</v>
      </c>
    </row>
    <row r="39" spans="2:8" ht="15.75" hidden="1" x14ac:dyDescent="0.25">
      <c r="B39" s="91" t="s">
        <v>101</v>
      </c>
      <c r="C39" s="87"/>
      <c r="D39" s="109">
        <v>0</v>
      </c>
      <c r="E39" s="87"/>
      <c r="F39" s="109">
        <v>0</v>
      </c>
      <c r="G39" s="86">
        <f t="shared" si="0"/>
        <v>0</v>
      </c>
      <c r="H39" s="111">
        <f t="shared" si="1"/>
        <v>0</v>
      </c>
    </row>
    <row r="40" spans="2:8" ht="26.25" customHeight="1" x14ac:dyDescent="0.25">
      <c r="B40" s="91" t="s">
        <v>102</v>
      </c>
      <c r="C40" s="85">
        <v>15</v>
      </c>
      <c r="D40" s="85">
        <v>2765796</v>
      </c>
      <c r="E40" s="85"/>
      <c r="F40" s="109">
        <v>0</v>
      </c>
      <c r="G40" s="114">
        <f t="shared" si="0"/>
        <v>15</v>
      </c>
      <c r="H40" s="114">
        <f t="shared" si="1"/>
        <v>2765796</v>
      </c>
    </row>
    <row r="41" spans="2:8" ht="15.75" hidden="1" x14ac:dyDescent="0.25">
      <c r="B41" s="91" t="s">
        <v>103</v>
      </c>
      <c r="C41" s="88"/>
      <c r="D41" s="109">
        <v>0</v>
      </c>
      <c r="E41" s="88"/>
      <c r="F41" s="109">
        <v>0</v>
      </c>
      <c r="G41" s="86">
        <f t="shared" si="0"/>
        <v>0</v>
      </c>
      <c r="H41" s="111">
        <f t="shared" si="1"/>
        <v>0</v>
      </c>
    </row>
    <row r="42" spans="2:8" ht="15.75" hidden="1" x14ac:dyDescent="0.25">
      <c r="B42" s="91" t="s">
        <v>104</v>
      </c>
      <c r="C42" s="88"/>
      <c r="D42" s="109">
        <v>0</v>
      </c>
      <c r="E42" s="88"/>
      <c r="F42" s="109">
        <v>0</v>
      </c>
      <c r="G42" s="86">
        <f t="shared" si="0"/>
        <v>0</v>
      </c>
      <c r="H42" s="111">
        <f t="shared" si="1"/>
        <v>0</v>
      </c>
    </row>
    <row r="43" spans="2:8" ht="15.75" hidden="1" x14ac:dyDescent="0.25">
      <c r="B43" s="92" t="s">
        <v>64</v>
      </c>
      <c r="C43" s="89"/>
      <c r="D43" s="109">
        <v>0</v>
      </c>
      <c r="E43" s="89"/>
      <c r="F43" s="109">
        <v>0</v>
      </c>
      <c r="G43" s="86">
        <f t="shared" si="0"/>
        <v>0</v>
      </c>
      <c r="H43" s="111">
        <f t="shared" si="1"/>
        <v>0</v>
      </c>
    </row>
    <row r="44" spans="2:8" ht="15.75" hidden="1" x14ac:dyDescent="0.25">
      <c r="B44" s="91" t="s">
        <v>105</v>
      </c>
      <c r="C44" s="90"/>
      <c r="D44" s="109">
        <v>0</v>
      </c>
      <c r="E44" s="90"/>
      <c r="F44" s="109">
        <v>0</v>
      </c>
      <c r="G44" s="86">
        <f t="shared" si="0"/>
        <v>0</v>
      </c>
      <c r="H44" s="111">
        <f t="shared" si="1"/>
        <v>0</v>
      </c>
    </row>
    <row r="45" spans="2:8" ht="15.75" hidden="1" x14ac:dyDescent="0.25">
      <c r="B45" s="91" t="s">
        <v>106</v>
      </c>
      <c r="C45" s="90"/>
      <c r="D45" s="109">
        <v>0</v>
      </c>
      <c r="E45" s="90"/>
      <c r="F45" s="109">
        <v>0</v>
      </c>
      <c r="G45" s="86">
        <f t="shared" si="0"/>
        <v>0</v>
      </c>
      <c r="H45" s="111">
        <f t="shared" si="1"/>
        <v>0</v>
      </c>
    </row>
    <row r="46" spans="2:8" ht="15.75" hidden="1" x14ac:dyDescent="0.25">
      <c r="B46" s="92" t="s">
        <v>65</v>
      </c>
      <c r="C46" s="89"/>
      <c r="D46" s="109">
        <v>0</v>
      </c>
      <c r="E46" s="89"/>
      <c r="F46" s="109">
        <v>0</v>
      </c>
      <c r="G46" s="86">
        <f t="shared" si="0"/>
        <v>0</v>
      </c>
      <c r="H46" s="111">
        <f t="shared" si="1"/>
        <v>0</v>
      </c>
    </row>
    <row r="47" spans="2:8" ht="15.75" hidden="1" x14ac:dyDescent="0.25">
      <c r="B47" s="91" t="s">
        <v>107</v>
      </c>
      <c r="C47" s="90"/>
      <c r="D47" s="109">
        <v>0</v>
      </c>
      <c r="E47" s="90"/>
      <c r="F47" s="109">
        <v>0</v>
      </c>
      <c r="G47" s="86">
        <f t="shared" si="0"/>
        <v>0</v>
      </c>
      <c r="H47" s="111">
        <f t="shared" si="1"/>
        <v>0</v>
      </c>
    </row>
    <row r="48" spans="2:8" ht="15.75" hidden="1" x14ac:dyDescent="0.25">
      <c r="B48" s="91" t="s">
        <v>108</v>
      </c>
      <c r="C48" s="90"/>
      <c r="D48" s="109">
        <v>0</v>
      </c>
      <c r="E48" s="90"/>
      <c r="F48" s="109">
        <v>0</v>
      </c>
      <c r="G48" s="86">
        <f t="shared" si="0"/>
        <v>0</v>
      </c>
      <c r="H48" s="111">
        <f t="shared" si="1"/>
        <v>0</v>
      </c>
    </row>
    <row r="49" spans="2:8" ht="15.75" hidden="1" x14ac:dyDescent="0.25">
      <c r="B49" s="91" t="s">
        <v>109</v>
      </c>
      <c r="C49" s="90"/>
      <c r="D49" s="109">
        <v>0</v>
      </c>
      <c r="E49" s="90"/>
      <c r="F49" s="109">
        <v>0</v>
      </c>
      <c r="G49" s="86">
        <f t="shared" si="0"/>
        <v>0</v>
      </c>
      <c r="H49" s="111">
        <f t="shared" si="1"/>
        <v>0</v>
      </c>
    </row>
    <row r="50" spans="2:8" ht="15.75" hidden="1" x14ac:dyDescent="0.25">
      <c r="B50" s="91" t="s">
        <v>110</v>
      </c>
      <c r="C50" s="90"/>
      <c r="D50" s="109">
        <v>0</v>
      </c>
      <c r="E50" s="90"/>
      <c r="F50" s="109">
        <v>0</v>
      </c>
      <c r="G50" s="86">
        <f t="shared" si="0"/>
        <v>0</v>
      </c>
      <c r="H50" s="111">
        <f t="shared" si="1"/>
        <v>0</v>
      </c>
    </row>
    <row r="51" spans="2:8" ht="15.75" hidden="1" x14ac:dyDescent="0.25">
      <c r="B51" s="92" t="s">
        <v>66</v>
      </c>
      <c r="C51" s="89"/>
      <c r="D51" s="109">
        <v>0</v>
      </c>
      <c r="E51" s="89"/>
      <c r="F51" s="109">
        <v>0</v>
      </c>
      <c r="G51" s="86">
        <f t="shared" si="0"/>
        <v>0</v>
      </c>
      <c r="H51" s="111">
        <f t="shared" si="1"/>
        <v>0</v>
      </c>
    </row>
    <row r="52" spans="2:8" ht="15.75" hidden="1" x14ac:dyDescent="0.25">
      <c r="B52" s="91" t="s">
        <v>111</v>
      </c>
      <c r="C52" s="90"/>
      <c r="D52" s="109">
        <v>0</v>
      </c>
      <c r="E52" s="90"/>
      <c r="F52" s="109">
        <v>0</v>
      </c>
      <c r="G52" s="86">
        <f t="shared" si="0"/>
        <v>0</v>
      </c>
      <c r="H52" s="111">
        <f t="shared" si="1"/>
        <v>0</v>
      </c>
    </row>
    <row r="53" spans="2:8" ht="15.75" hidden="1" x14ac:dyDescent="0.25">
      <c r="B53" s="92" t="s">
        <v>112</v>
      </c>
      <c r="C53" s="89"/>
      <c r="D53" s="109">
        <v>0</v>
      </c>
      <c r="E53" s="89"/>
      <c r="F53" s="109">
        <v>0</v>
      </c>
      <c r="G53" s="86">
        <f t="shared" si="0"/>
        <v>0</v>
      </c>
      <c r="H53" s="111">
        <f t="shared" si="1"/>
        <v>0</v>
      </c>
    </row>
    <row r="54" spans="2:8" ht="15.75" hidden="1" x14ac:dyDescent="0.25">
      <c r="B54" s="91" t="s">
        <v>113</v>
      </c>
      <c r="C54" s="88"/>
      <c r="D54" s="109">
        <v>0</v>
      </c>
      <c r="E54" s="88"/>
      <c r="F54" s="109">
        <v>0</v>
      </c>
      <c r="G54" s="86">
        <f t="shared" si="0"/>
        <v>0</v>
      </c>
      <c r="H54" s="111">
        <f t="shared" si="1"/>
        <v>0</v>
      </c>
    </row>
    <row r="55" spans="2:8" ht="15.75" hidden="1" x14ac:dyDescent="0.25">
      <c r="B55" s="91" t="s">
        <v>114</v>
      </c>
      <c r="C55" s="88"/>
      <c r="D55" s="109">
        <v>0</v>
      </c>
      <c r="E55" s="88"/>
      <c r="F55" s="109">
        <v>0</v>
      </c>
      <c r="G55" s="86">
        <f t="shared" si="0"/>
        <v>0</v>
      </c>
      <c r="H55" s="111">
        <f t="shared" si="1"/>
        <v>0</v>
      </c>
    </row>
    <row r="56" spans="2:8" ht="15.75" hidden="1" x14ac:dyDescent="0.25">
      <c r="B56" s="92" t="s">
        <v>70</v>
      </c>
      <c r="C56" s="89"/>
      <c r="D56" s="109">
        <v>0</v>
      </c>
      <c r="E56" s="89"/>
      <c r="F56" s="109">
        <v>0</v>
      </c>
      <c r="G56" s="86">
        <f t="shared" si="0"/>
        <v>0</v>
      </c>
      <c r="H56" s="111">
        <f t="shared" si="1"/>
        <v>0</v>
      </c>
    </row>
    <row r="57" spans="2:8" ht="15.75" hidden="1" x14ac:dyDescent="0.25">
      <c r="B57" s="91" t="s">
        <v>115</v>
      </c>
      <c r="C57" s="88"/>
      <c r="D57" s="109">
        <v>0</v>
      </c>
      <c r="E57" s="88"/>
      <c r="F57" s="109">
        <v>0</v>
      </c>
      <c r="G57" s="86">
        <f t="shared" si="0"/>
        <v>0</v>
      </c>
      <c r="H57" s="111">
        <f t="shared" si="1"/>
        <v>0</v>
      </c>
    </row>
    <row r="58" spans="2:8" ht="15.75" hidden="1" x14ac:dyDescent="0.25">
      <c r="B58" s="92" t="s">
        <v>71</v>
      </c>
      <c r="C58" s="88"/>
      <c r="D58" s="109">
        <v>0</v>
      </c>
      <c r="E58" s="88"/>
      <c r="F58" s="109">
        <v>0</v>
      </c>
      <c r="G58" s="86">
        <f t="shared" si="0"/>
        <v>0</v>
      </c>
      <c r="H58" s="111">
        <f t="shared" si="1"/>
        <v>0</v>
      </c>
    </row>
    <row r="59" spans="2:8" ht="15.75" hidden="1" x14ac:dyDescent="0.25">
      <c r="B59" s="91" t="s">
        <v>116</v>
      </c>
      <c r="C59" s="88"/>
      <c r="D59" s="109">
        <v>0</v>
      </c>
      <c r="E59" s="88"/>
      <c r="F59" s="109">
        <v>0</v>
      </c>
      <c r="G59" s="86">
        <f t="shared" si="0"/>
        <v>0</v>
      </c>
      <c r="H59" s="111">
        <f t="shared" si="1"/>
        <v>0</v>
      </c>
    </row>
    <row r="60" spans="2:8" ht="15.75" hidden="1" x14ac:dyDescent="0.25">
      <c r="B60" s="92" t="s">
        <v>27</v>
      </c>
      <c r="C60" s="89"/>
      <c r="D60" s="109">
        <v>0</v>
      </c>
      <c r="E60" s="89"/>
      <c r="F60" s="109">
        <v>0</v>
      </c>
      <c r="G60" s="86">
        <f t="shared" si="0"/>
        <v>0</v>
      </c>
      <c r="H60" s="111">
        <f t="shared" si="1"/>
        <v>0</v>
      </c>
    </row>
    <row r="61" spans="2:8" ht="15.75" hidden="1" x14ac:dyDescent="0.25">
      <c r="B61" s="91" t="s">
        <v>117</v>
      </c>
      <c r="C61" s="88"/>
      <c r="D61" s="109">
        <v>0</v>
      </c>
      <c r="E61" s="88"/>
      <c r="F61" s="109">
        <v>0</v>
      </c>
      <c r="G61" s="86">
        <f t="shared" si="0"/>
        <v>0</v>
      </c>
      <c r="H61" s="111">
        <f t="shared" si="1"/>
        <v>0</v>
      </c>
    </row>
    <row r="62" spans="2:8" s="25" customFormat="1" ht="15.75" hidden="1" x14ac:dyDescent="0.25">
      <c r="B62" s="91" t="s">
        <v>118</v>
      </c>
      <c r="C62" s="88"/>
      <c r="D62" s="109">
        <v>0</v>
      </c>
      <c r="E62" s="88"/>
      <c r="F62" s="109">
        <v>0</v>
      </c>
      <c r="G62" s="86">
        <f t="shared" si="0"/>
        <v>0</v>
      </c>
      <c r="H62" s="111">
        <f t="shared" si="1"/>
        <v>0</v>
      </c>
    </row>
    <row r="63" spans="2:8" s="61" customFormat="1" ht="31.5" customHeight="1" x14ac:dyDescent="0.25">
      <c r="B63" s="60" t="s">
        <v>120</v>
      </c>
      <c r="C63" s="89">
        <v>15</v>
      </c>
      <c r="D63" s="89">
        <v>2765796</v>
      </c>
      <c r="E63" s="89">
        <v>135</v>
      </c>
      <c r="F63" s="110">
        <v>9766978</v>
      </c>
      <c r="G63" s="86">
        <f t="shared" ref="G63" si="4">C63+E63</f>
        <v>150</v>
      </c>
      <c r="H63" s="86">
        <f t="shared" ref="H63" si="5">D63+F63</f>
        <v>12532774</v>
      </c>
    </row>
  </sheetData>
  <autoFilter ref="B10:H63">
    <filterColumn colId="6">
      <filters>
        <filter val="12 532 774"/>
        <filter val="2 765 796"/>
        <filter val="9 766 978"/>
      </filters>
    </filterColumn>
  </autoFilter>
  <mergeCells count="8">
    <mergeCell ref="G1:H1"/>
    <mergeCell ref="G2:H2"/>
    <mergeCell ref="G3:H3"/>
    <mergeCell ref="G9:H9"/>
    <mergeCell ref="B9:B10"/>
    <mergeCell ref="E9:F9"/>
    <mergeCell ref="C9:D9"/>
    <mergeCell ref="B7:H7"/>
  </mergeCells>
  <pageMargins left="0.19685039370078741" right="0.19685039370078741" top="0.35433070866141736" bottom="0.15748031496062992" header="0.11811023622047245" footer="0.11811023622047245"/>
  <pageSetup paperSize="9" scale="6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</vt:i4>
      </vt:variant>
    </vt:vector>
  </HeadingPairs>
  <TitlesOfParts>
    <vt:vector size="7" baseType="lpstr">
      <vt:lpstr>Прил.№2_Табл.1_КС</vt:lpstr>
      <vt:lpstr>Прил№2_Табл.2_ДС</vt:lpstr>
      <vt:lpstr>Прил№2_Табл.3_СДП 1</vt:lpstr>
      <vt:lpstr>Прил.№2_Табл.4_ВМП</vt:lpstr>
      <vt:lpstr>Прил.№2_Табл.1_КС!Заголовки_для_печати</vt:lpstr>
      <vt:lpstr>Прил№2_Табл.2_ДС!Заголовки_для_печати</vt:lpstr>
      <vt:lpstr>'Прил№2_Табл.3_СДП 1'!Заголовки_для_печати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Солод Ольга Геннадьевна</dc:creator>
  <cp:lastModifiedBy>Солод Ольга Геннадьевна</cp:lastModifiedBy>
  <cp:lastPrinted>2016-09-14T06:17:41Z</cp:lastPrinted>
  <dcterms:created xsi:type="dcterms:W3CDTF">2016-07-27T00:00:14Z</dcterms:created>
  <dcterms:modified xsi:type="dcterms:W3CDTF">2018-06-19T06:29:57Z</dcterms:modified>
</cp:coreProperties>
</file>