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1490"/>
  </bookViews>
  <sheets>
    <sheet name="ДС" sheetId="1" r:id="rId1"/>
  </sheets>
  <externalReferences>
    <externalReference r:id="rId2"/>
  </externalReferences>
  <definedNames>
    <definedName name="_xlnm._FilterDatabase" localSheetId="0" hidden="1">ДС!$A$13:$R$159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_xlnm.Print_Titles" localSheetId="0">ДС!$5:$11</definedName>
    <definedName name="_xlnm.Print_Area" localSheetId="0">ДС!$A$1:$R$157</definedName>
  </definedNames>
  <calcPr calcId="145621"/>
</workbook>
</file>

<file path=xl/calcChain.xml><?xml version="1.0" encoding="utf-8"?>
<calcChain xmlns="http://schemas.openxmlformats.org/spreadsheetml/2006/main">
  <c r="M147" i="1" l="1"/>
  <c r="M115" i="1"/>
  <c r="M103" i="1"/>
  <c r="M101" i="1"/>
  <c r="M91" i="1"/>
  <c r="M84" i="1"/>
  <c r="M62" i="1"/>
  <c r="M58" i="1"/>
  <c r="M52" i="1"/>
  <c r="M22" i="1"/>
  <c r="M13" i="1"/>
  <c r="Q147" i="1" l="1"/>
  <c r="Q133" i="1"/>
  <c r="Q127" i="1"/>
  <c r="Q120" i="1"/>
  <c r="Q115" i="1"/>
  <c r="Q105" i="1"/>
  <c r="Q103" i="1"/>
  <c r="Q101" i="1"/>
  <c r="Q91" i="1"/>
  <c r="Q84" i="1"/>
  <c r="Q62" i="1"/>
  <c r="Q58" i="1"/>
  <c r="Q55" i="1"/>
  <c r="Q52" i="1"/>
  <c r="Q42" i="1"/>
  <c r="Q26" i="1"/>
  <c r="Q22" i="1"/>
  <c r="Q13" i="1"/>
  <c r="O147" i="1" l="1"/>
  <c r="O127" i="1"/>
  <c r="O120" i="1"/>
  <c r="O115" i="1"/>
  <c r="O103" i="1"/>
  <c r="O101" i="1"/>
  <c r="O84" i="1"/>
  <c r="O62" i="1"/>
  <c r="O58" i="1"/>
  <c r="O52" i="1"/>
  <c r="O42" i="1"/>
  <c r="O26" i="1"/>
  <c r="O22" i="1"/>
  <c r="O13" i="1"/>
  <c r="T152" i="1" l="1"/>
  <c r="S152" i="1"/>
  <c r="T147" i="1"/>
  <c r="S147" i="1"/>
  <c r="T143" i="1"/>
  <c r="S143" i="1"/>
  <c r="T141" i="1"/>
  <c r="S141" i="1"/>
  <c r="T133" i="1"/>
  <c r="S133" i="1"/>
  <c r="T127" i="1"/>
  <c r="S127" i="1"/>
  <c r="T120" i="1"/>
  <c r="S120" i="1"/>
  <c r="T115" i="1"/>
  <c r="S115" i="1"/>
  <c r="T113" i="1"/>
  <c r="S113" i="1"/>
  <c r="T111" i="1"/>
  <c r="S111" i="1"/>
  <c r="T109" i="1"/>
  <c r="S109" i="1"/>
  <c r="T105" i="1"/>
  <c r="S105" i="1"/>
  <c r="T103" i="1"/>
  <c r="S103" i="1"/>
  <c r="T101" i="1"/>
  <c r="S101" i="1"/>
  <c r="T98" i="1"/>
  <c r="S98" i="1"/>
  <c r="T91" i="1"/>
  <c r="S91" i="1"/>
  <c r="T84" i="1"/>
  <c r="S84" i="1"/>
  <c r="T72" i="1"/>
  <c r="S72" i="1"/>
  <c r="T67" i="1"/>
  <c r="S67" i="1"/>
  <c r="T65" i="1"/>
  <c r="S65" i="1"/>
  <c r="T62" i="1"/>
  <c r="S62" i="1"/>
  <c r="T58" i="1"/>
  <c r="S58" i="1"/>
  <c r="T55" i="1"/>
  <c r="S55" i="1"/>
  <c r="R54" i="1"/>
  <c r="P54" i="1"/>
  <c r="N54" i="1"/>
  <c r="T52" i="1"/>
  <c r="S52" i="1"/>
  <c r="R46" i="1"/>
  <c r="P46" i="1"/>
  <c r="N46" i="1"/>
  <c r="T42" i="1"/>
  <c r="S42" i="1"/>
  <c r="T39" i="1"/>
  <c r="S39" i="1"/>
  <c r="T37" i="1"/>
  <c r="S37" i="1"/>
  <c r="T34" i="1"/>
  <c r="S34" i="1"/>
  <c r="T30" i="1"/>
  <c r="S30" i="1"/>
  <c r="T28" i="1"/>
  <c r="S28" i="1"/>
  <c r="T26" i="1"/>
  <c r="S26" i="1"/>
  <c r="T24" i="1"/>
  <c r="S24" i="1"/>
  <c r="T22" i="1"/>
  <c r="S22" i="1"/>
  <c r="T20" i="1"/>
  <c r="S20" i="1"/>
  <c r="D15" i="1"/>
  <c r="R14" i="1"/>
  <c r="P14" i="1"/>
  <c r="N14" i="1"/>
  <c r="T13" i="1"/>
  <c r="S13" i="1"/>
  <c r="Q157" i="1"/>
  <c r="Q159" i="1" s="1"/>
  <c r="O157" i="1"/>
  <c r="O159" i="1" s="1"/>
  <c r="M157" i="1"/>
  <c r="M159" i="1" s="1"/>
  <c r="T157" i="1" l="1"/>
  <c r="R15" i="1"/>
  <c r="D16" i="1"/>
  <c r="P15" i="1"/>
  <c r="N15" i="1"/>
  <c r="S157" i="1"/>
  <c r="N16" i="1" l="1"/>
  <c r="P16" i="1"/>
  <c r="D17" i="1"/>
  <c r="R16" i="1"/>
  <c r="N17" i="1" l="1"/>
  <c r="D18" i="1"/>
  <c r="P17" i="1"/>
  <c r="R17" i="1"/>
  <c r="N18" i="1" l="1"/>
  <c r="R18" i="1"/>
  <c r="P18" i="1"/>
  <c r="D19" i="1"/>
  <c r="N19" i="1" l="1"/>
  <c r="N13" i="1" s="1"/>
  <c r="P19" i="1"/>
  <c r="P13" i="1" s="1"/>
  <c r="D20" i="1"/>
  <c r="D21" i="1" s="1"/>
  <c r="R19" i="1"/>
  <c r="R13" i="1" s="1"/>
  <c r="P21" i="1" l="1"/>
  <c r="P20" i="1" s="1"/>
  <c r="D22" i="1"/>
  <c r="D23" i="1" s="1"/>
  <c r="R21" i="1"/>
  <c r="R20" i="1" s="1"/>
  <c r="N21" i="1"/>
  <c r="N20" i="1" s="1"/>
  <c r="N23" i="1" l="1"/>
  <c r="N22" i="1" s="1"/>
  <c r="D24" i="1"/>
  <c r="D25" i="1" s="1"/>
  <c r="R23" i="1"/>
  <c r="R22" i="1" s="1"/>
  <c r="P23" i="1"/>
  <c r="P22" i="1" s="1"/>
  <c r="P25" i="1" l="1"/>
  <c r="P24" i="1" s="1"/>
  <c r="D26" i="1"/>
  <c r="D27" i="1" s="1"/>
  <c r="R25" i="1"/>
  <c r="R24" i="1" s="1"/>
  <c r="N25" i="1"/>
  <c r="N24" i="1" s="1"/>
  <c r="D28" i="1" l="1"/>
  <c r="D29" i="1" s="1"/>
  <c r="R27" i="1"/>
  <c r="R26" i="1" s="1"/>
  <c r="N27" i="1"/>
  <c r="N26" i="1" s="1"/>
  <c r="P27" i="1"/>
  <c r="P26" i="1" s="1"/>
  <c r="P29" i="1" l="1"/>
  <c r="P28" i="1" s="1"/>
  <c r="N29" i="1"/>
  <c r="N28" i="1" s="1"/>
  <c r="D30" i="1"/>
  <c r="D31" i="1" s="1"/>
  <c r="R29" i="1"/>
  <c r="R28" i="1" s="1"/>
  <c r="P31" i="1" l="1"/>
  <c r="D32" i="1"/>
  <c r="R31" i="1"/>
  <c r="N31" i="1"/>
  <c r="P32" i="1" l="1"/>
  <c r="D33" i="1"/>
  <c r="R32" i="1"/>
  <c r="N32" i="1"/>
  <c r="P33" i="1" l="1"/>
  <c r="P30" i="1" s="1"/>
  <c r="D34" i="1"/>
  <c r="D35" i="1" s="1"/>
  <c r="R33" i="1"/>
  <c r="R30" i="1" s="1"/>
  <c r="N33" i="1"/>
  <c r="N30" i="1" s="1"/>
  <c r="P35" i="1" l="1"/>
  <c r="N35" i="1"/>
  <c r="D36" i="1"/>
  <c r="R35" i="1"/>
  <c r="P36" i="1" l="1"/>
  <c r="P34" i="1" s="1"/>
  <c r="N36" i="1"/>
  <c r="N34" i="1" s="1"/>
  <c r="D37" i="1"/>
  <c r="D38" i="1" s="1"/>
  <c r="R36" i="1"/>
  <c r="R34" i="1" s="1"/>
  <c r="P38" i="1" l="1"/>
  <c r="P37" i="1" s="1"/>
  <c r="D39" i="1"/>
  <c r="D40" i="1" s="1"/>
  <c r="R38" i="1"/>
  <c r="R37" i="1" s="1"/>
  <c r="N38" i="1"/>
  <c r="N37" i="1" s="1"/>
  <c r="P40" i="1" l="1"/>
  <c r="N40" i="1"/>
  <c r="R40" i="1"/>
  <c r="D41" i="1"/>
  <c r="P41" i="1" l="1"/>
  <c r="P39" i="1" s="1"/>
  <c r="N41" i="1"/>
  <c r="N39" i="1" s="1"/>
  <c r="R41" i="1"/>
  <c r="R39" i="1" s="1"/>
  <c r="D42" i="1"/>
  <c r="D44" i="1" s="1"/>
  <c r="P44" i="1" l="1"/>
  <c r="D45" i="1"/>
  <c r="R44" i="1"/>
  <c r="N44" i="1"/>
  <c r="P45" i="1" l="1"/>
  <c r="D47" i="1"/>
  <c r="R45" i="1"/>
  <c r="N45" i="1"/>
  <c r="N47" i="1" l="1"/>
  <c r="D48" i="1"/>
  <c r="R47" i="1"/>
  <c r="P47" i="1"/>
  <c r="N48" i="1" l="1"/>
  <c r="D49" i="1"/>
  <c r="R48" i="1"/>
  <c r="P48" i="1"/>
  <c r="N49" i="1" l="1"/>
  <c r="D50" i="1"/>
  <c r="R49" i="1"/>
  <c r="P49" i="1"/>
  <c r="N50" i="1" l="1"/>
  <c r="D51" i="1"/>
  <c r="R50" i="1"/>
  <c r="P50" i="1"/>
  <c r="N51" i="1" l="1"/>
  <c r="D52" i="1"/>
  <c r="D53" i="1" s="1"/>
  <c r="R51" i="1"/>
  <c r="P51" i="1"/>
  <c r="R53" i="1" l="1"/>
  <c r="R52" i="1" s="1"/>
  <c r="N53" i="1"/>
  <c r="N52" i="1" s="1"/>
  <c r="D55" i="1"/>
  <c r="D56" i="1" s="1"/>
  <c r="P53" i="1"/>
  <c r="P52" i="1" s="1"/>
  <c r="P56" i="1" l="1"/>
  <c r="D57" i="1"/>
  <c r="R56" i="1"/>
  <c r="N56" i="1"/>
  <c r="P57" i="1" l="1"/>
  <c r="P55" i="1" s="1"/>
  <c r="D58" i="1"/>
  <c r="D59" i="1" s="1"/>
  <c r="R57" i="1"/>
  <c r="R55" i="1" s="1"/>
  <c r="N57" i="1"/>
  <c r="N55" i="1" s="1"/>
  <c r="P59" i="1" l="1"/>
  <c r="N59" i="1"/>
  <c r="D60" i="1"/>
  <c r="R59" i="1"/>
  <c r="P60" i="1" l="1"/>
  <c r="N60" i="1"/>
  <c r="D61" i="1"/>
  <c r="R60" i="1"/>
  <c r="P61" i="1" l="1"/>
  <c r="P58" i="1" s="1"/>
  <c r="N61" i="1"/>
  <c r="N58" i="1" s="1"/>
  <c r="D62" i="1"/>
  <c r="D63" i="1" s="1"/>
  <c r="R61" i="1"/>
  <c r="R58" i="1" s="1"/>
  <c r="P63" i="1" l="1"/>
  <c r="D64" i="1"/>
  <c r="R63" i="1"/>
  <c r="N63" i="1"/>
  <c r="N64" i="1" l="1"/>
  <c r="N62" i="1" s="1"/>
  <c r="P64" i="1"/>
  <c r="P62" i="1" s="1"/>
  <c r="D65" i="1"/>
  <c r="D66" i="1" s="1"/>
  <c r="R64" i="1"/>
  <c r="R62" i="1" s="1"/>
  <c r="D67" i="1" l="1"/>
  <c r="D68" i="1" s="1"/>
  <c r="R66" i="1"/>
  <c r="R65" i="1" s="1"/>
  <c r="N66" i="1"/>
  <c r="N65" i="1" s="1"/>
  <c r="P66" i="1"/>
  <c r="P65" i="1" s="1"/>
  <c r="N68" i="1" l="1"/>
  <c r="P68" i="1"/>
  <c r="D69" i="1"/>
  <c r="R68" i="1"/>
  <c r="N69" i="1" l="1"/>
  <c r="P69" i="1"/>
  <c r="D70" i="1"/>
  <c r="R69" i="1"/>
  <c r="N70" i="1" l="1"/>
  <c r="P70" i="1"/>
  <c r="D71" i="1"/>
  <c r="R70" i="1"/>
  <c r="N71" i="1" l="1"/>
  <c r="P71" i="1"/>
  <c r="P67" i="1" s="1"/>
  <c r="D72" i="1"/>
  <c r="D73" i="1" s="1"/>
  <c r="R71" i="1"/>
  <c r="R67" i="1" s="1"/>
  <c r="N67" i="1"/>
  <c r="D74" i="1" l="1"/>
  <c r="R73" i="1"/>
  <c r="N73" i="1"/>
  <c r="P73" i="1"/>
  <c r="D75" i="1" l="1"/>
  <c r="R74" i="1"/>
  <c r="N74" i="1"/>
  <c r="P74" i="1"/>
  <c r="D76" i="1" l="1"/>
  <c r="R75" i="1"/>
  <c r="N75" i="1"/>
  <c r="P75" i="1"/>
  <c r="N76" i="1" l="1"/>
  <c r="P76" i="1"/>
  <c r="D77" i="1"/>
  <c r="R76" i="1"/>
  <c r="N77" i="1" l="1"/>
  <c r="P77" i="1"/>
  <c r="D78" i="1"/>
  <c r="R77" i="1"/>
  <c r="N78" i="1" l="1"/>
  <c r="P78" i="1"/>
  <c r="D79" i="1"/>
  <c r="R78" i="1"/>
  <c r="N79" i="1" l="1"/>
  <c r="P79" i="1"/>
  <c r="D80" i="1"/>
  <c r="R79" i="1"/>
  <c r="N80" i="1" l="1"/>
  <c r="P80" i="1"/>
  <c r="D81" i="1"/>
  <c r="R80" i="1"/>
  <c r="N81" i="1" l="1"/>
  <c r="P81" i="1"/>
  <c r="D82" i="1"/>
  <c r="R81" i="1"/>
  <c r="N82" i="1" l="1"/>
  <c r="P82" i="1"/>
  <c r="D83" i="1"/>
  <c r="R82" i="1"/>
  <c r="N83" i="1" l="1"/>
  <c r="N72" i="1" s="1"/>
  <c r="P83" i="1"/>
  <c r="P72" i="1" s="1"/>
  <c r="D84" i="1"/>
  <c r="D85" i="1" s="1"/>
  <c r="R83" i="1"/>
  <c r="R72" i="1" s="1"/>
  <c r="D86" i="1" l="1"/>
  <c r="R85" i="1"/>
  <c r="P85" i="1"/>
  <c r="N85" i="1"/>
  <c r="D87" i="1" l="1"/>
  <c r="R86" i="1"/>
  <c r="P86" i="1"/>
  <c r="N86" i="1"/>
  <c r="D88" i="1" l="1"/>
  <c r="R87" i="1"/>
  <c r="P87" i="1"/>
  <c r="N87" i="1"/>
  <c r="D89" i="1" l="1"/>
  <c r="R88" i="1"/>
  <c r="P88" i="1"/>
  <c r="N88" i="1"/>
  <c r="D90" i="1" l="1"/>
  <c r="R89" i="1"/>
  <c r="N89" i="1"/>
  <c r="P89" i="1"/>
  <c r="D91" i="1" l="1"/>
  <c r="D92" i="1" s="1"/>
  <c r="R90" i="1"/>
  <c r="R84" i="1" s="1"/>
  <c r="N90" i="1"/>
  <c r="N84" i="1" s="1"/>
  <c r="P90" i="1"/>
  <c r="P84" i="1" s="1"/>
  <c r="P92" i="1" l="1"/>
  <c r="D93" i="1"/>
  <c r="R92" i="1"/>
  <c r="N92" i="1"/>
  <c r="D94" i="1" l="1"/>
  <c r="P93" i="1"/>
  <c r="R93" i="1"/>
  <c r="N93" i="1"/>
  <c r="N94" i="1" l="1"/>
  <c r="D95" i="1"/>
  <c r="P94" i="1"/>
  <c r="R94" i="1"/>
  <c r="N95" i="1" l="1"/>
  <c r="R95" i="1"/>
  <c r="D96" i="1"/>
  <c r="P95" i="1"/>
  <c r="N96" i="1" l="1"/>
  <c r="D97" i="1"/>
  <c r="P96" i="1"/>
  <c r="R96" i="1"/>
  <c r="P97" i="1" l="1"/>
  <c r="P91" i="1" s="1"/>
  <c r="N97" i="1"/>
  <c r="N91" i="1" s="1"/>
  <c r="D98" i="1"/>
  <c r="D99" i="1" s="1"/>
  <c r="R97" i="1"/>
  <c r="R91" i="1" s="1"/>
  <c r="N99" i="1" l="1"/>
  <c r="D100" i="1"/>
  <c r="R99" i="1"/>
  <c r="P99" i="1"/>
  <c r="N100" i="1" l="1"/>
  <c r="P100" i="1"/>
  <c r="P98" i="1" s="1"/>
  <c r="D101" i="1"/>
  <c r="D102" i="1" s="1"/>
  <c r="R100" i="1"/>
  <c r="R98" i="1" s="1"/>
  <c r="N98" i="1"/>
  <c r="P102" i="1" l="1"/>
  <c r="P101" i="1" s="1"/>
  <c r="D103" i="1"/>
  <c r="D104" i="1" s="1"/>
  <c r="R102" i="1"/>
  <c r="R101" i="1" s="1"/>
  <c r="N102" i="1"/>
  <c r="N101" i="1" s="1"/>
  <c r="N104" i="1" l="1"/>
  <c r="N103" i="1" s="1"/>
  <c r="P104" i="1"/>
  <c r="P103" i="1" s="1"/>
  <c r="D105" i="1"/>
  <c r="D106" i="1" s="1"/>
  <c r="R104" i="1"/>
  <c r="R103" i="1" s="1"/>
  <c r="D107" i="1" l="1"/>
  <c r="R106" i="1"/>
  <c r="N106" i="1"/>
  <c r="P106" i="1"/>
  <c r="D108" i="1" l="1"/>
  <c r="R107" i="1"/>
  <c r="N107" i="1"/>
  <c r="P107" i="1"/>
  <c r="D109" i="1" l="1"/>
  <c r="D110" i="1" s="1"/>
  <c r="R108" i="1"/>
  <c r="R105" i="1" s="1"/>
  <c r="N108" i="1"/>
  <c r="N105" i="1" s="1"/>
  <c r="P108" i="1"/>
  <c r="P105" i="1" s="1"/>
  <c r="P110" i="1" l="1"/>
  <c r="P109" i="1" s="1"/>
  <c r="N110" i="1"/>
  <c r="N109" i="1" s="1"/>
  <c r="R110" i="1"/>
  <c r="R109" i="1" s="1"/>
  <c r="D111" i="1"/>
  <c r="D112" i="1" s="1"/>
  <c r="D113" i="1" l="1"/>
  <c r="D114" i="1" s="1"/>
  <c r="R112" i="1"/>
  <c r="R111" i="1" s="1"/>
  <c r="N112" i="1"/>
  <c r="N111" i="1" s="1"/>
  <c r="P112" i="1"/>
  <c r="P111" i="1" s="1"/>
  <c r="P114" i="1" l="1"/>
  <c r="P113" i="1" s="1"/>
  <c r="D115" i="1"/>
  <c r="D116" i="1" s="1"/>
  <c r="R114" i="1"/>
  <c r="R113" i="1" s="1"/>
  <c r="N114" i="1"/>
  <c r="N113" i="1" s="1"/>
  <c r="N116" i="1" l="1"/>
  <c r="P116" i="1"/>
  <c r="D117" i="1"/>
  <c r="R116" i="1"/>
  <c r="P117" i="1" l="1"/>
  <c r="D118" i="1"/>
  <c r="R117" i="1"/>
  <c r="N117" i="1"/>
  <c r="P118" i="1" l="1"/>
  <c r="D119" i="1"/>
  <c r="R118" i="1"/>
  <c r="N118" i="1"/>
  <c r="P119" i="1" l="1"/>
  <c r="P115" i="1" s="1"/>
  <c r="D120" i="1"/>
  <c r="D121" i="1" s="1"/>
  <c r="R119" i="1"/>
  <c r="R115" i="1" s="1"/>
  <c r="N119" i="1"/>
  <c r="N115" i="1" s="1"/>
  <c r="N121" i="1" l="1"/>
  <c r="P121" i="1"/>
  <c r="D122" i="1"/>
  <c r="R121" i="1"/>
  <c r="N122" i="1" l="1"/>
  <c r="P122" i="1"/>
  <c r="D123" i="1"/>
  <c r="R122" i="1"/>
  <c r="N123" i="1" l="1"/>
  <c r="P123" i="1"/>
  <c r="D124" i="1"/>
  <c r="R123" i="1"/>
  <c r="N124" i="1" l="1"/>
  <c r="P124" i="1"/>
  <c r="D125" i="1"/>
  <c r="R124" i="1"/>
  <c r="N125" i="1" l="1"/>
  <c r="D126" i="1"/>
  <c r="P125" i="1"/>
  <c r="R125" i="1"/>
  <c r="N126" i="1" l="1"/>
  <c r="N120" i="1" s="1"/>
  <c r="P126" i="1"/>
  <c r="P120" i="1" s="1"/>
  <c r="D127" i="1"/>
  <c r="D128" i="1" s="1"/>
  <c r="R126" i="1"/>
  <c r="R120" i="1" s="1"/>
  <c r="P128" i="1" l="1"/>
  <c r="D129" i="1"/>
  <c r="R128" i="1"/>
  <c r="N128" i="1"/>
  <c r="P129" i="1" l="1"/>
  <c r="D130" i="1"/>
  <c r="R129" i="1"/>
  <c r="N129" i="1"/>
  <c r="P130" i="1" l="1"/>
  <c r="D131" i="1"/>
  <c r="R130" i="1"/>
  <c r="N130" i="1"/>
  <c r="P131" i="1" l="1"/>
  <c r="D132" i="1"/>
  <c r="R131" i="1"/>
  <c r="N131" i="1"/>
  <c r="P132" i="1" l="1"/>
  <c r="P127" i="1" s="1"/>
  <c r="D133" i="1"/>
  <c r="D134" i="1" s="1"/>
  <c r="R132" i="1"/>
  <c r="R127" i="1" s="1"/>
  <c r="N132" i="1"/>
  <c r="N127" i="1" s="1"/>
  <c r="D135" i="1" l="1"/>
  <c r="R134" i="1"/>
  <c r="P134" i="1"/>
  <c r="N134" i="1"/>
  <c r="D136" i="1" l="1"/>
  <c r="R135" i="1"/>
  <c r="P135" i="1"/>
  <c r="N135" i="1"/>
  <c r="D137" i="1" l="1"/>
  <c r="R136" i="1"/>
  <c r="P136" i="1"/>
  <c r="N136" i="1"/>
  <c r="D138" i="1" l="1"/>
  <c r="R137" i="1"/>
  <c r="P137" i="1"/>
  <c r="N137" i="1"/>
  <c r="D139" i="1" l="1"/>
  <c r="R138" i="1"/>
  <c r="P138" i="1"/>
  <c r="N138" i="1"/>
  <c r="D140" i="1" l="1"/>
  <c r="R139" i="1"/>
  <c r="P139" i="1"/>
  <c r="N139" i="1"/>
  <c r="D141" i="1" l="1"/>
  <c r="D142" i="1" s="1"/>
  <c r="R140" i="1"/>
  <c r="R133" i="1" s="1"/>
  <c r="N140" i="1"/>
  <c r="N133" i="1" s="1"/>
  <c r="P140" i="1"/>
  <c r="P133" i="1" s="1"/>
  <c r="N142" i="1" l="1"/>
  <c r="N141" i="1" s="1"/>
  <c r="D143" i="1"/>
  <c r="D144" i="1" s="1"/>
  <c r="P142" i="1"/>
  <c r="P141" i="1" s="1"/>
  <c r="R142" i="1"/>
  <c r="R141" i="1" s="1"/>
  <c r="D145" i="1" l="1"/>
  <c r="R144" i="1"/>
  <c r="N144" i="1"/>
  <c r="P144" i="1"/>
  <c r="D146" i="1" l="1"/>
  <c r="R145" i="1"/>
  <c r="N145" i="1"/>
  <c r="P145" i="1"/>
  <c r="D147" i="1" l="1"/>
  <c r="D148" i="1" s="1"/>
  <c r="R146" i="1"/>
  <c r="R143" i="1" s="1"/>
  <c r="P146" i="1"/>
  <c r="P143" i="1" s="1"/>
  <c r="N146" i="1"/>
  <c r="N143" i="1" s="1"/>
  <c r="P148" i="1" l="1"/>
  <c r="D149" i="1"/>
  <c r="R148" i="1"/>
  <c r="N148" i="1"/>
  <c r="D150" i="1" l="1"/>
  <c r="R149" i="1"/>
  <c r="P149" i="1"/>
  <c r="N149" i="1"/>
  <c r="P150" i="1" l="1"/>
  <c r="D151" i="1"/>
  <c r="R150" i="1"/>
  <c r="N150" i="1"/>
  <c r="P151" i="1" l="1"/>
  <c r="P147" i="1" s="1"/>
  <c r="D152" i="1"/>
  <c r="R151" i="1"/>
  <c r="R147" i="1" s="1"/>
  <c r="N151" i="1"/>
  <c r="N147" i="1" s="1"/>
  <c r="D153" i="1" l="1"/>
  <c r="D43" i="1"/>
  <c r="P43" i="1" l="1"/>
  <c r="P42" i="1" s="1"/>
  <c r="R43" i="1"/>
  <c r="R42" i="1" s="1"/>
  <c r="N43" i="1"/>
  <c r="N42" i="1" s="1"/>
  <c r="N153" i="1"/>
  <c r="P153" i="1"/>
  <c r="D154" i="1"/>
  <c r="R153" i="1"/>
  <c r="N154" i="1" l="1"/>
  <c r="P154" i="1"/>
  <c r="D155" i="1"/>
  <c r="R154" i="1"/>
  <c r="N155" i="1" l="1"/>
  <c r="P155" i="1"/>
  <c r="D156" i="1"/>
  <c r="R155" i="1"/>
  <c r="N156" i="1" l="1"/>
  <c r="N152" i="1" s="1"/>
  <c r="N157" i="1" s="1"/>
  <c r="N159" i="1" s="1"/>
  <c r="P156" i="1"/>
  <c r="P152" i="1" s="1"/>
  <c r="P157" i="1" s="1"/>
  <c r="P159" i="1" s="1"/>
  <c r="R156" i="1"/>
  <c r="R152" i="1" s="1"/>
  <c r="R157" i="1" s="1"/>
  <c r="R159" i="1" s="1"/>
</calcChain>
</file>

<file path=xl/sharedStrings.xml><?xml version="1.0" encoding="utf-8"?>
<sst xmlns="http://schemas.openxmlformats.org/spreadsheetml/2006/main" count="185" uniqueCount="178">
  <si>
    <t>Код профиля 2016</t>
  </si>
  <si>
    <t>Код КСГ 2016</t>
  </si>
  <si>
    <t>КПГ / КСГ</t>
  </si>
  <si>
    <t>базовая ставка с 01.01.2016</t>
  </si>
  <si>
    <t>базовая ставка с 01.02.2016</t>
  </si>
  <si>
    <t>коэффициент относительной затратоемкости</t>
  </si>
  <si>
    <t>управленческий коэффициент</t>
  </si>
  <si>
    <t>районный коэффициент</t>
  </si>
  <si>
    <t>КГБУЗ "Городская клиническая больница N 10" министерства здравоохранения Хабаровского края</t>
  </si>
  <si>
    <t>КГБУЗ "Клинико-диагностический центр" МЗ Хабаровского края</t>
  </si>
  <si>
    <t>КГБУЗ КДЦ "ВИВЕЯ"</t>
  </si>
  <si>
    <t>2141010</t>
  </si>
  <si>
    <t>2101006</t>
  </si>
  <si>
    <t>0301001</t>
  </si>
  <si>
    <t>с 01.01.2016</t>
  </si>
  <si>
    <t>с 01.02.16</t>
  </si>
  <si>
    <t>подуровень 2.2</t>
  </si>
  <si>
    <t>подуровень 1.2</t>
  </si>
  <si>
    <t>подуровень 1.3</t>
  </si>
  <si>
    <t>1 районная группа</t>
  </si>
  <si>
    <t>2 районная группа</t>
  </si>
  <si>
    <t>3 районная группа</t>
  </si>
  <si>
    <t>4 районная группа</t>
  </si>
  <si>
    <t>4 районная группа с 01.02.16</t>
  </si>
  <si>
    <t>отклонение</t>
  </si>
  <si>
    <t>количество больных</t>
  </si>
  <si>
    <t>стоимость</t>
  </si>
  <si>
    <t>№</t>
  </si>
  <si>
    <t>КУСмо на 01.01.2016</t>
  </si>
  <si>
    <t>КУСмо на 01.02.2016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</si>
  <si>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</si>
  <si>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</si>
  <si>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</si>
  <si>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</si>
  <si>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</si>
  <si>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</si>
  <si>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</si>
  <si>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</si>
  <si>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</si>
  <si>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</si>
  <si>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</si>
  <si>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</si>
  <si>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</si>
  <si>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</si>
  <si>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</si>
  <si>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</si>
  <si>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</si>
  <si>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</si>
  <si>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</si>
  <si>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</si>
  <si>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</si>
  <si>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</si>
  <si>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</si>
  <si>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</si>
  <si>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</si>
  <si>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</si>
  <si>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</si>
  <si>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</si>
  <si>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</si>
  <si>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</si>
  <si>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</si>
  <si>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</si>
  <si>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</si>
  <si>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</si>
  <si>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1, 4</t>
  </si>
  <si>
    <t>Другие вирусные гепатиты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</si>
  <si>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</si>
  <si>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</si>
  <si>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</si>
  <si>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</si>
  <si>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</si>
  <si>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</si>
  <si>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</si>
  <si>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</si>
  <si>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</si>
  <si>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</si>
  <si>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</si>
  <si>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</si>
  <si>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</si>
  <si>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иммуноглобулина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</si>
  <si>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</si>
  <si>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</si>
  <si>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</si>
  <si>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</si>
  <si>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</si>
  <si>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</si>
  <si>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</si>
  <si>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</si>
  <si>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</si>
  <si>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</si>
  <si>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</si>
  <si>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</si>
  <si>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</si>
  <si>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</si>
  <si>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</si>
  <si>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</si>
  <si>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не классифицированное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</si>
  <si>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</si>
  <si>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</si>
  <si>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ЗНО лимфоидной и кроветворной тканей), взрослые (уровень 1)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</si>
  <si>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</si>
  <si>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</si>
  <si>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</si>
  <si>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r>
      <t>Болезни</t>
    </r>
    <r>
      <rPr>
        <b/>
        <sz val="12"/>
        <rFont val="Times New Roman"/>
        <family val="1"/>
        <charset val="204"/>
      </rPr>
      <t xml:space="preserve"> уха,</t>
    </r>
    <r>
      <rPr>
        <sz val="11"/>
        <rFont val="Times New Roman"/>
        <family val="1"/>
        <charset val="204"/>
      </rPr>
      <t xml:space="preserve"> горла, носа</t>
    </r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</si>
  <si>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</si>
  <si>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</si>
  <si>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</si>
  <si>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</si>
  <si>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Ремонт и 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</si>
  <si>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</si>
  <si>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</si>
  <si>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</si>
  <si>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</si>
  <si>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</si>
  <si>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</si>
  <si>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</si>
  <si>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</si>
  <si>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</si>
  <si>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Другие 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</si>
  <si>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</si>
  <si>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</si>
  <si>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</si>
  <si>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</si>
  <si>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</si>
  <si>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</si>
  <si>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</si>
  <si>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</si>
  <si>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</si>
  <si>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</si>
  <si>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</si>
  <si>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</si>
  <si>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</si>
  <si>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</si>
  <si>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</si>
  <si>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</si>
  <si>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</si>
  <si>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</si>
  <si>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</si>
  <si>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</si>
  <si>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</si>
  <si>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</si>
  <si>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</si>
  <si>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</si>
  <si>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</si>
  <si>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</si>
  <si>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</si>
  <si>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</si>
  <si>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</si>
  <si>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</si>
  <si>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</si>
  <si>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</si>
  <si>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</si>
  <si>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</si>
  <si>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</si>
  <si>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</si>
  <si>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</si>
  <si>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</si>
  <si>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</si>
  <si>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</si>
  <si>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</si>
  <si>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</si>
  <si>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</si>
  <si>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</si>
  <si>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</si>
  <si>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</si>
  <si>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</si>
  <si>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</si>
  <si>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</si>
  <si>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</si>
  <si>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</si>
  <si>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</si>
  <si>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</si>
  <si>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</si>
  <si>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</si>
  <si>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</si>
  <si>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ИТОГО кол-во случаев</t>
  </si>
  <si>
    <t xml:space="preserve">Объемы медицинской помощи за счет средств  обязательного медицинского страхования на 2016 год в условиях дневных стационаров при поликлинике в разрезе  клинико -статистических групп заболеваний </t>
  </si>
  <si>
    <t>Приложение № 4 к Решению Комиссии по разработке ТП ОМС от 31.03.2016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</si>
</sst>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2"/>
      <charset val="204"/>
    </font>
    <font>
      <b/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9"/>
      <name val="Times New Roman"/>
      <family val="2"/>
      <charset val="204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0"/>
      <color theme="0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color theme="0"/>
      <name val="Calibri"/>
      <family val="2"/>
      <charset val="204"/>
      <scheme val="minor"/>
    </font>
    <font>
      <i/>
      <sz val="11"/>
      <color theme="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3" fillId="0" borderId="0"/>
    <xf numFmtId="0" fontId="20" fillId="0" borderId="0"/>
    <xf numFmtId="0" fontId="21" fillId="0" borderId="0"/>
    <xf numFmtId="0" fontId="3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 applyFill="0" applyBorder="0" applyProtection="0">
      <alignment wrapText="1"/>
      <protection locked="0"/>
    </xf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Fill="1"/>
    <xf numFmtId="1" fontId="9" fillId="0" borderId="3" xfId="1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2" fontId="17" fillId="0" borderId="3" xfId="0" applyNumberFormat="1" applyFont="1" applyFill="1" applyBorder="1" applyAlignment="1">
      <alignment horizontal="center" vertical="center" wrapText="1"/>
    </xf>
    <xf numFmtId="41" fontId="18" fillId="0" borderId="3" xfId="1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1" xfId="0" applyFont="1" applyFill="1" applyBorder="1" applyAlignment="1"/>
    <xf numFmtId="0" fontId="6" fillId="0" borderId="2" xfId="0" applyFont="1" applyFill="1" applyBorder="1" applyAlignment="1"/>
    <xf numFmtId="41" fontId="17" fillId="0" borderId="3" xfId="1" applyNumberFormat="1" applyFont="1" applyFill="1" applyBorder="1" applyAlignment="1">
      <alignment horizontal="center" vertical="center" wrapText="1"/>
    </xf>
    <xf numFmtId="0" fontId="24" fillId="0" borderId="3" xfId="0" applyFont="1" applyFill="1" applyBorder="1"/>
    <xf numFmtId="0" fontId="24" fillId="0" borderId="0" xfId="0" applyFont="1" applyFill="1"/>
    <xf numFmtId="0" fontId="25" fillId="0" borderId="0" xfId="0" applyFont="1" applyFill="1"/>
    <xf numFmtId="41" fontId="18" fillId="0" borderId="2" xfId="1" applyNumberFormat="1" applyFont="1" applyFill="1" applyBorder="1" applyAlignment="1">
      <alignment horizontal="center" vertical="center" wrapText="1"/>
    </xf>
    <xf numFmtId="0" fontId="24" fillId="0" borderId="2" xfId="0" applyFont="1" applyFill="1" applyBorder="1"/>
    <xf numFmtId="0" fontId="24" fillId="0" borderId="3" xfId="0" applyFont="1" applyFill="1" applyBorder="1" applyAlignment="1">
      <alignment horizontal="center"/>
    </xf>
    <xf numFmtId="0" fontId="26" fillId="0" borderId="3" xfId="1" applyFont="1" applyFill="1" applyBorder="1" applyAlignment="1">
      <alignment horizontal="center" vertical="center" wrapText="1"/>
    </xf>
    <xf numFmtId="0" fontId="18" fillId="0" borderId="3" xfId="1" applyFont="1" applyFill="1" applyBorder="1" applyAlignment="1">
      <alignment horizontal="center" vertical="center" wrapText="1"/>
    </xf>
    <xf numFmtId="164" fontId="17" fillId="0" borderId="3" xfId="1" applyNumberFormat="1" applyFont="1" applyFill="1" applyBorder="1" applyAlignment="1">
      <alignment vertical="center" wrapText="1"/>
    </xf>
    <xf numFmtId="164" fontId="18" fillId="0" borderId="3" xfId="1" applyNumberFormat="1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29" fillId="0" borderId="0" xfId="0" applyFont="1" applyFill="1"/>
    <xf numFmtId="0" fontId="2" fillId="0" borderId="3" xfId="0" applyFont="1" applyFill="1" applyBorder="1"/>
    <xf numFmtId="164" fontId="14" fillId="0" borderId="3" xfId="1" applyNumberFormat="1" applyFont="1" applyFill="1" applyBorder="1" applyAlignment="1">
      <alignment horizontal="center" vertical="center" wrapText="1"/>
    </xf>
    <xf numFmtId="0" fontId="28" fillId="0" borderId="3" xfId="0" applyFont="1" applyFill="1" applyBorder="1"/>
    <xf numFmtId="41" fontId="5" fillId="0" borderId="3" xfId="1" applyNumberFormat="1" applyFont="1" applyFill="1" applyBorder="1" applyAlignment="1">
      <alignment vertical="center" wrapText="1"/>
    </xf>
    <xf numFmtId="4" fontId="17" fillId="0" borderId="3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vertical="center" wrapText="1"/>
    </xf>
    <xf numFmtId="3" fontId="18" fillId="2" borderId="3" xfId="1" applyNumberFormat="1" applyFont="1" applyFill="1" applyBorder="1" applyAlignment="1">
      <alignment horizontal="center" vertical="center" wrapText="1"/>
    </xf>
    <xf numFmtId="41" fontId="18" fillId="2" borderId="3" xfId="1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41" fontId="18" fillId="2" borderId="3" xfId="1" applyNumberFormat="1" applyFont="1" applyFill="1" applyBorder="1" applyAlignment="1">
      <alignment vertical="center" wrapText="1"/>
    </xf>
    <xf numFmtId="0" fontId="18" fillId="2" borderId="3" xfId="1" applyFont="1" applyFill="1" applyBorder="1" applyAlignment="1">
      <alignment horizontal="center" vertical="center" wrapText="1"/>
    </xf>
    <xf numFmtId="164" fontId="26" fillId="2" borderId="3" xfId="1" applyNumberFormat="1" applyFont="1" applyFill="1" applyBorder="1" applyAlignment="1">
      <alignment horizontal="center" vertical="center" wrapText="1"/>
    </xf>
    <xf numFmtId="164" fontId="18" fillId="2" borderId="3" xfId="1" applyNumberFormat="1" applyFont="1" applyFill="1" applyBorder="1" applyAlignment="1">
      <alignment horizontal="center" vertical="center" wrapText="1"/>
    </xf>
    <xf numFmtId="41" fontId="15" fillId="2" borderId="3" xfId="1" applyNumberFormat="1" applyFont="1" applyFill="1" applyBorder="1" applyAlignment="1">
      <alignment vertical="center" wrapText="1"/>
    </xf>
    <xf numFmtId="4" fontId="17" fillId="2" borderId="3" xfId="1" applyNumberFormat="1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2" fontId="18" fillId="2" borderId="3" xfId="0" applyNumberFormat="1" applyFont="1" applyFill="1" applyBorder="1" applyAlignment="1">
      <alignment horizontal="center" vertical="center" wrapText="1"/>
    </xf>
    <xf numFmtId="4" fontId="18" fillId="2" borderId="3" xfId="1" applyNumberFormat="1" applyFont="1" applyFill="1" applyBorder="1" applyAlignment="1">
      <alignment horizontal="center" vertical="center" wrapText="1"/>
    </xf>
    <xf numFmtId="2" fontId="17" fillId="2" borderId="3" xfId="0" applyNumberFormat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vertical="center" wrapText="1"/>
    </xf>
    <xf numFmtId="41" fontId="15" fillId="2" borderId="3" xfId="1" applyNumberFormat="1" applyFont="1" applyFill="1" applyBorder="1" applyAlignment="1">
      <alignment horizontal="left" vertical="center" wrapText="1"/>
    </xf>
    <xf numFmtId="41" fontId="24" fillId="0" borderId="0" xfId="0" applyNumberFormat="1" applyFont="1" applyFill="1"/>
    <xf numFmtId="1" fontId="9" fillId="0" borderId="3" xfId="1" applyNumberFormat="1" applyFont="1" applyFill="1" applyBorder="1" applyAlignment="1">
      <alignment horizontal="center" vertical="center" wrapText="1"/>
    </xf>
    <xf numFmtId="165" fontId="27" fillId="0" borderId="3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vertical="center" wrapText="1"/>
    </xf>
    <xf numFmtId="14" fontId="2" fillId="0" borderId="3" xfId="0" applyNumberFormat="1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41" fontId="7" fillId="2" borderId="3" xfId="1" applyNumberFormat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 vertical="center" wrapText="1"/>
    </xf>
    <xf numFmtId="0" fontId="22" fillId="0" borderId="0" xfId="1" applyFont="1" applyFill="1" applyBorder="1" applyAlignment="1">
      <alignment horizontal="center" vertical="center" wrapText="1"/>
    </xf>
    <xf numFmtId="0" fontId="23" fillId="0" borderId="3" xfId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41" fontId="7" fillId="0" borderId="3" xfId="1" applyNumberFormat="1" applyFont="1" applyFill="1" applyBorder="1" applyAlignment="1">
      <alignment horizontal="center" vertical="center" wrapText="1"/>
    </xf>
    <xf numFmtId="41" fontId="13" fillId="0" borderId="3" xfId="1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center" vertical="center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7"/>
  <sheetViews>
    <sheetView tabSelected="1" zoomScaleNormal="100" zoomScaleSheetLayoutView="90" workbookViewId="0">
      <pane xSplit="12" ySplit="13" topLeftCell="M19" activePane="bottomRight" state="frozen"/>
      <selection pane="topRight" activeCell="M1" sqref="M1"/>
      <selection pane="bottomLeft" activeCell="A14" sqref="A14"/>
      <selection pane="bottomRight" activeCell="P1" sqref="P1:R2"/>
    </sheetView>
  </sheetViews>
  <sheetFormatPr defaultRowHeight="15" x14ac:dyDescent="0.25"/>
  <cols>
    <col min="1" max="1" width="6.7109375" style="1" customWidth="1"/>
    <col min="2" max="2" width="7.140625" style="1" customWidth="1"/>
    <col min="3" max="3" width="36.28515625" style="1" customWidth="1"/>
    <col min="4" max="5" width="11.85546875" style="1" hidden="1" customWidth="1"/>
    <col min="6" max="6" width="7.42578125" style="1" hidden="1" customWidth="1"/>
    <col min="7" max="7" width="6.5703125" style="1" hidden="1" customWidth="1"/>
    <col min="8" max="11" width="6.140625" style="1" hidden="1" customWidth="1"/>
    <col min="12" max="12" width="8.42578125" style="1" hidden="1" customWidth="1"/>
    <col min="13" max="13" width="12" style="1" customWidth="1"/>
    <col min="14" max="14" width="14.5703125" style="1" customWidth="1"/>
    <col min="15" max="15" width="12.85546875" style="1" customWidth="1"/>
    <col min="16" max="16" width="15.85546875" style="1" customWidth="1"/>
    <col min="17" max="17" width="11.7109375" style="1" customWidth="1"/>
    <col min="18" max="18" width="15.42578125" style="1" customWidth="1"/>
    <col min="19" max="19" width="11.5703125" style="1" hidden="1" customWidth="1"/>
    <col min="20" max="20" width="13.140625" style="1" hidden="1" customWidth="1"/>
    <col min="21" max="16384" width="9.140625" style="1"/>
  </cols>
  <sheetData>
    <row r="1" spans="1:21" x14ac:dyDescent="0.25">
      <c r="P1" s="58" t="s">
        <v>177</v>
      </c>
      <c r="Q1" s="58"/>
      <c r="R1" s="58"/>
    </row>
    <row r="2" spans="1:21" ht="27.75" customHeight="1" x14ac:dyDescent="0.25">
      <c r="P2" s="58"/>
      <c r="Q2" s="58"/>
      <c r="R2" s="58"/>
    </row>
    <row r="3" spans="1:21" ht="47.25" customHeight="1" x14ac:dyDescent="0.25">
      <c r="C3" s="57" t="s">
        <v>176</v>
      </c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</row>
    <row r="4" spans="1:21" ht="14.25" customHeight="1" x14ac:dyDescent="0.25">
      <c r="A4" s="24">
        <v>10</v>
      </c>
    </row>
    <row r="5" spans="1:21" ht="75.75" customHeight="1" x14ac:dyDescent="0.25">
      <c r="A5" s="59" t="s">
        <v>0</v>
      </c>
      <c r="B5" s="59" t="s">
        <v>1</v>
      </c>
      <c r="C5" s="61" t="s">
        <v>2</v>
      </c>
      <c r="D5" s="62" t="s">
        <v>3</v>
      </c>
      <c r="E5" s="62" t="s">
        <v>4</v>
      </c>
      <c r="F5" s="54" t="s">
        <v>5</v>
      </c>
      <c r="G5" s="54" t="s">
        <v>6</v>
      </c>
      <c r="H5" s="54" t="s">
        <v>7</v>
      </c>
      <c r="I5" s="54"/>
      <c r="J5" s="54"/>
      <c r="K5" s="54"/>
      <c r="L5" s="54"/>
      <c r="M5" s="55" t="s">
        <v>8</v>
      </c>
      <c r="N5" s="55"/>
      <c r="O5" s="55" t="s">
        <v>9</v>
      </c>
      <c r="P5" s="55"/>
      <c r="Q5" s="55" t="s">
        <v>10</v>
      </c>
      <c r="R5" s="55"/>
      <c r="S5" s="7"/>
      <c r="T5" s="8"/>
    </row>
    <row r="6" spans="1:21" ht="21" customHeight="1" x14ac:dyDescent="0.25">
      <c r="A6" s="59"/>
      <c r="B6" s="59"/>
      <c r="C6" s="61"/>
      <c r="D6" s="62"/>
      <c r="E6" s="62"/>
      <c r="F6" s="54"/>
      <c r="G6" s="54"/>
      <c r="H6" s="52" t="s">
        <v>14</v>
      </c>
      <c r="I6" s="52"/>
      <c r="J6" s="52"/>
      <c r="K6" s="52"/>
      <c r="L6" s="53" t="s">
        <v>15</v>
      </c>
      <c r="M6" s="65" t="s">
        <v>11</v>
      </c>
      <c r="N6" s="65"/>
      <c r="O6" s="65" t="s">
        <v>12</v>
      </c>
      <c r="P6" s="65"/>
      <c r="Q6" s="65" t="s">
        <v>13</v>
      </c>
      <c r="R6" s="65"/>
      <c r="S6" s="9"/>
      <c r="T6" s="10"/>
    </row>
    <row r="7" spans="1:21" ht="21.75" customHeight="1" x14ac:dyDescent="0.25">
      <c r="A7" s="59"/>
      <c r="B7" s="59"/>
      <c r="C7" s="61"/>
      <c r="D7" s="62"/>
      <c r="E7" s="62"/>
      <c r="F7" s="54"/>
      <c r="G7" s="54"/>
      <c r="H7" s="52"/>
      <c r="I7" s="52"/>
      <c r="J7" s="52"/>
      <c r="K7" s="52"/>
      <c r="L7" s="53"/>
      <c r="M7" s="64" t="s">
        <v>16</v>
      </c>
      <c r="N7" s="64"/>
      <c r="O7" s="56" t="s">
        <v>17</v>
      </c>
      <c r="P7" s="56"/>
      <c r="Q7" s="63" t="s">
        <v>18</v>
      </c>
      <c r="R7" s="63"/>
      <c r="S7" s="9"/>
      <c r="T7" s="10"/>
    </row>
    <row r="8" spans="1:21" ht="24" hidden="1" customHeight="1" x14ac:dyDescent="0.25">
      <c r="A8" s="59"/>
      <c r="B8" s="59"/>
      <c r="C8" s="61"/>
      <c r="D8" s="62"/>
      <c r="E8" s="62"/>
      <c r="F8" s="54"/>
      <c r="G8" s="54"/>
      <c r="H8" s="25"/>
      <c r="I8" s="25"/>
      <c r="J8" s="25"/>
      <c r="K8" s="25"/>
      <c r="L8" s="25"/>
      <c r="M8" s="56">
        <v>2016</v>
      </c>
      <c r="N8" s="56"/>
      <c r="O8" s="56">
        <v>2016</v>
      </c>
      <c r="P8" s="56"/>
      <c r="Q8" s="56">
        <v>2016</v>
      </c>
      <c r="R8" s="56"/>
      <c r="S8" s="56" t="s">
        <v>24</v>
      </c>
      <c r="T8" s="56"/>
    </row>
    <row r="9" spans="1:21" ht="78.75" customHeight="1" x14ac:dyDescent="0.25">
      <c r="A9" s="60"/>
      <c r="B9" s="60"/>
      <c r="C9" s="61"/>
      <c r="D9" s="62"/>
      <c r="E9" s="62"/>
      <c r="F9" s="54"/>
      <c r="G9" s="54"/>
      <c r="H9" s="26" t="s">
        <v>19</v>
      </c>
      <c r="I9" s="26" t="s">
        <v>20</v>
      </c>
      <c r="J9" s="26" t="s">
        <v>21</v>
      </c>
      <c r="K9" s="26" t="s">
        <v>22</v>
      </c>
      <c r="L9" s="26" t="s">
        <v>23</v>
      </c>
      <c r="M9" s="48" t="s">
        <v>25</v>
      </c>
      <c r="N9" s="48" t="s">
        <v>26</v>
      </c>
      <c r="O9" s="48" t="s">
        <v>25</v>
      </c>
      <c r="P9" s="48" t="s">
        <v>26</v>
      </c>
      <c r="Q9" s="48" t="s">
        <v>25</v>
      </c>
      <c r="R9" s="48" t="s">
        <v>26</v>
      </c>
      <c r="S9" s="2" t="s">
        <v>25</v>
      </c>
      <c r="T9" s="2" t="s">
        <v>26</v>
      </c>
    </row>
    <row r="10" spans="1:21" s="13" customFormat="1" ht="12.75" x14ac:dyDescent="0.2">
      <c r="A10" s="12"/>
      <c r="B10" s="17" t="s">
        <v>27</v>
      </c>
      <c r="C10" s="19" t="s">
        <v>28</v>
      </c>
      <c r="D10" s="18">
        <v>10127</v>
      </c>
      <c r="E10" s="19"/>
      <c r="F10" s="20"/>
      <c r="G10" s="20"/>
      <c r="H10" s="20"/>
      <c r="I10" s="20"/>
      <c r="J10" s="20"/>
      <c r="K10" s="20"/>
      <c r="L10" s="20"/>
      <c r="M10" s="49"/>
      <c r="N10" s="49">
        <v>1.02</v>
      </c>
      <c r="O10" s="49"/>
      <c r="P10" s="49">
        <v>1</v>
      </c>
      <c r="Q10" s="49"/>
      <c r="R10" s="49">
        <v>1</v>
      </c>
      <c r="S10" s="12"/>
      <c r="T10" s="12"/>
    </row>
    <row r="11" spans="1:21" s="13" customFormat="1" ht="12.75" x14ac:dyDescent="0.2">
      <c r="A11" s="12"/>
      <c r="B11" s="17"/>
      <c r="C11" s="19" t="s">
        <v>29</v>
      </c>
      <c r="D11" s="27">
        <v>9620</v>
      </c>
      <c r="E11" s="12"/>
      <c r="F11" s="21"/>
      <c r="G11" s="21"/>
      <c r="H11" s="21"/>
      <c r="I11" s="22"/>
      <c r="J11" s="22"/>
      <c r="K11" s="22"/>
      <c r="L11" s="22"/>
      <c r="M11" s="49"/>
      <c r="N11" s="49">
        <v>1.2</v>
      </c>
      <c r="O11" s="49"/>
      <c r="P11" s="49">
        <v>0.9</v>
      </c>
      <c r="Q11" s="49"/>
      <c r="R11" s="49">
        <v>1</v>
      </c>
      <c r="S11" s="12"/>
      <c r="T11" s="12"/>
    </row>
    <row r="12" spans="1:21" s="13" customFormat="1" x14ac:dyDescent="0.25">
      <c r="A12" s="33">
        <v>1</v>
      </c>
      <c r="B12" s="34"/>
      <c r="C12" s="35" t="s">
        <v>30</v>
      </c>
      <c r="D12" s="36"/>
      <c r="E12" s="19"/>
      <c r="F12" s="37">
        <v>0.5</v>
      </c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21"/>
      <c r="T12" s="21"/>
    </row>
    <row r="13" spans="1:21" s="13" customFormat="1" x14ac:dyDescent="0.25">
      <c r="A13" s="33">
        <v>2</v>
      </c>
      <c r="B13" s="34"/>
      <c r="C13" s="35" t="s">
        <v>31</v>
      </c>
      <c r="D13" s="36"/>
      <c r="E13" s="19"/>
      <c r="F13" s="37">
        <v>0.8</v>
      </c>
      <c r="G13" s="38"/>
      <c r="H13" s="38"/>
      <c r="I13" s="38"/>
      <c r="J13" s="38"/>
      <c r="K13" s="38"/>
      <c r="L13" s="38"/>
      <c r="M13" s="31">
        <f t="shared" ref="M13" si="0">SUM(M14:M19)</f>
        <v>0</v>
      </c>
      <c r="N13" s="31">
        <f t="shared" ref="N13:Q13" si="1">SUM(N14:N19)</f>
        <v>0</v>
      </c>
      <c r="O13" s="31">
        <f t="shared" ref="O13" si="2">SUM(O14:O19)</f>
        <v>48</v>
      </c>
      <c r="P13" s="31">
        <f t="shared" si="1"/>
        <v>430517.1673833332</v>
      </c>
      <c r="Q13" s="31">
        <f t="shared" si="1"/>
        <v>274</v>
      </c>
      <c r="R13" s="31">
        <f t="shared" ref="R13:T13" si="3">SUM(R14:R19)</f>
        <v>3502483.7119999998</v>
      </c>
      <c r="S13" s="21">
        <f t="shared" si="3"/>
        <v>0</v>
      </c>
      <c r="T13" s="21">
        <f t="shared" si="3"/>
        <v>0</v>
      </c>
    </row>
    <row r="14" spans="1:21" ht="42" customHeight="1" x14ac:dyDescent="0.25">
      <c r="A14" s="23"/>
      <c r="B14" s="23">
        <v>1</v>
      </c>
      <c r="C14" s="28" t="s">
        <v>32</v>
      </c>
      <c r="D14" s="29">
        <v>10127</v>
      </c>
      <c r="E14" s="29">
        <v>10127</v>
      </c>
      <c r="F14" s="3">
        <v>0.83</v>
      </c>
      <c r="G14" s="4">
        <v>1</v>
      </c>
      <c r="H14" s="29">
        <v>1.4</v>
      </c>
      <c r="I14" s="29">
        <v>1.68</v>
      </c>
      <c r="J14" s="29">
        <v>2.23</v>
      </c>
      <c r="K14" s="29">
        <v>2.39</v>
      </c>
      <c r="L14" s="29">
        <v>2.57</v>
      </c>
      <c r="M14" s="11"/>
      <c r="N14" s="11">
        <f>(M14/12*1*$D14*$F14*$G14*$H14*N$10)+(M14/12*11*$E14*$F14*$G14*$H14*N$11)</f>
        <v>0</v>
      </c>
      <c r="O14" s="11"/>
      <c r="P14" s="11">
        <f>(O14/12*1*$D14*$F14*$G14*$H14*P$10)+(O14/12*11*$E14*$F14*$G14*$H14*P$11)</f>
        <v>0</v>
      </c>
      <c r="Q14" s="11"/>
      <c r="R14" s="11">
        <f>(Q14/12*1*$D14*$F14*$G14*$H14*R$10)+(Q14/12*11*$E14*$F14*$G14*$H14*R$11)</f>
        <v>0</v>
      </c>
      <c r="S14" s="12"/>
      <c r="T14" s="12"/>
      <c r="U14" s="13"/>
    </row>
    <row r="15" spans="1:21" ht="25.5" customHeight="1" x14ac:dyDescent="0.25">
      <c r="A15" s="23"/>
      <c r="B15" s="23">
        <v>2</v>
      </c>
      <c r="C15" s="28" t="s">
        <v>33</v>
      </c>
      <c r="D15" s="29">
        <f>D14</f>
        <v>10127</v>
      </c>
      <c r="E15" s="29">
        <v>10127</v>
      </c>
      <c r="F15" s="3">
        <v>0.66</v>
      </c>
      <c r="G15" s="4">
        <v>1</v>
      </c>
      <c r="H15" s="29">
        <v>1.4</v>
      </c>
      <c r="I15" s="29">
        <v>1.68</v>
      </c>
      <c r="J15" s="29">
        <v>2.23</v>
      </c>
      <c r="K15" s="29">
        <v>2.39</v>
      </c>
      <c r="L15" s="29">
        <v>2.57</v>
      </c>
      <c r="M15" s="11"/>
      <c r="N15" s="11">
        <f t="shared" ref="N15:N19" si="4">(M15/12*1*$D15*$F15*$G15*$H15*N$10)+(M15/12*11*$E15*$F15*$G15*$H15*N$11)</f>
        <v>0</v>
      </c>
      <c r="O15" s="11">
        <v>13</v>
      </c>
      <c r="P15" s="11">
        <f t="shared" ref="P15:P19" si="5">(O15/12*1*$D15*$F15*$G15*$H15*P$10)+(O15/12*11*$E15*$F15*$G15*$H15*P$11)</f>
        <v>110494.68429999999</v>
      </c>
      <c r="Q15" s="11"/>
      <c r="R15" s="11">
        <f t="shared" ref="R15:R19" si="6">(Q15/12*1*$D15*$F15*$G15*$H15*R$10)+(Q15/12*11*$E15*$F15*$G15*$H15*R$11)</f>
        <v>0</v>
      </c>
      <c r="S15" s="12"/>
      <c r="T15" s="12"/>
      <c r="U15" s="13"/>
    </row>
    <row r="16" spans="1:21" ht="30" x14ac:dyDescent="0.25">
      <c r="A16" s="23"/>
      <c r="B16" s="23">
        <v>3</v>
      </c>
      <c r="C16" s="28" t="s">
        <v>34</v>
      </c>
      <c r="D16" s="29">
        <f t="shared" ref="D16:D79" si="7">D15</f>
        <v>10127</v>
      </c>
      <c r="E16" s="29">
        <v>10127</v>
      </c>
      <c r="F16" s="3">
        <v>0.71</v>
      </c>
      <c r="G16" s="4">
        <v>1</v>
      </c>
      <c r="H16" s="29">
        <v>1.4</v>
      </c>
      <c r="I16" s="29">
        <v>1.68</v>
      </c>
      <c r="J16" s="29">
        <v>2.23</v>
      </c>
      <c r="K16" s="29">
        <v>2.39</v>
      </c>
      <c r="L16" s="29">
        <v>2.57</v>
      </c>
      <c r="M16" s="11"/>
      <c r="N16" s="11">
        <f t="shared" si="4"/>
        <v>0</v>
      </c>
      <c r="O16" s="11">
        <v>35</v>
      </c>
      <c r="P16" s="11">
        <f t="shared" si="5"/>
        <v>320022.48308333324</v>
      </c>
      <c r="Q16" s="11">
        <v>124</v>
      </c>
      <c r="R16" s="11">
        <f t="shared" si="6"/>
        <v>1248213.5120000001</v>
      </c>
      <c r="S16" s="12"/>
      <c r="T16" s="12"/>
      <c r="U16" s="13"/>
    </row>
    <row r="17" spans="1:21" ht="30" x14ac:dyDescent="0.25">
      <c r="A17" s="23"/>
      <c r="B17" s="23">
        <v>4</v>
      </c>
      <c r="C17" s="28" t="s">
        <v>35</v>
      </c>
      <c r="D17" s="29">
        <f t="shared" si="7"/>
        <v>10127</v>
      </c>
      <c r="E17" s="29">
        <v>10127</v>
      </c>
      <c r="F17" s="3">
        <v>1.06</v>
      </c>
      <c r="G17" s="4">
        <v>1</v>
      </c>
      <c r="H17" s="29">
        <v>1.4</v>
      </c>
      <c r="I17" s="29">
        <v>1.68</v>
      </c>
      <c r="J17" s="29">
        <v>2.23</v>
      </c>
      <c r="K17" s="29">
        <v>2.39</v>
      </c>
      <c r="L17" s="29">
        <v>2.57</v>
      </c>
      <c r="M17" s="11"/>
      <c r="N17" s="11">
        <f t="shared" si="4"/>
        <v>0</v>
      </c>
      <c r="O17" s="11"/>
      <c r="P17" s="11">
        <f t="shared" si="5"/>
        <v>0</v>
      </c>
      <c r="Q17" s="11">
        <v>150</v>
      </c>
      <c r="R17" s="11">
        <f t="shared" si="6"/>
        <v>2254270.1999999997</v>
      </c>
      <c r="S17" s="12"/>
      <c r="T17" s="12"/>
      <c r="U17" s="13"/>
    </row>
    <row r="18" spans="1:21" ht="30" x14ac:dyDescent="0.25">
      <c r="A18" s="23"/>
      <c r="B18" s="23">
        <v>6</v>
      </c>
      <c r="C18" s="30" t="s">
        <v>36</v>
      </c>
      <c r="D18" s="29">
        <f t="shared" si="7"/>
        <v>10127</v>
      </c>
      <c r="E18" s="29">
        <v>10127</v>
      </c>
      <c r="F18" s="3">
        <v>0.33</v>
      </c>
      <c r="G18" s="4">
        <v>1</v>
      </c>
      <c r="H18" s="29">
        <v>1.4</v>
      </c>
      <c r="I18" s="29">
        <v>1.68</v>
      </c>
      <c r="J18" s="29">
        <v>2.23</v>
      </c>
      <c r="K18" s="29">
        <v>2.39</v>
      </c>
      <c r="L18" s="29">
        <v>2.57</v>
      </c>
      <c r="M18" s="11"/>
      <c r="N18" s="11">
        <f t="shared" si="4"/>
        <v>0</v>
      </c>
      <c r="O18" s="11"/>
      <c r="P18" s="11">
        <f t="shared" si="5"/>
        <v>0</v>
      </c>
      <c r="Q18" s="11"/>
      <c r="R18" s="11">
        <f t="shared" si="6"/>
        <v>0</v>
      </c>
      <c r="S18" s="12"/>
      <c r="T18" s="12"/>
      <c r="U18" s="13"/>
    </row>
    <row r="19" spans="1:21" x14ac:dyDescent="0.25">
      <c r="A19" s="23"/>
      <c r="B19" s="23">
        <v>7</v>
      </c>
      <c r="C19" s="28" t="s">
        <v>37</v>
      </c>
      <c r="D19" s="29">
        <f t="shared" si="7"/>
        <v>10127</v>
      </c>
      <c r="E19" s="29">
        <v>10127</v>
      </c>
      <c r="F19" s="29">
        <v>1.04</v>
      </c>
      <c r="G19" s="4">
        <v>1</v>
      </c>
      <c r="H19" s="29">
        <v>1.4</v>
      </c>
      <c r="I19" s="29">
        <v>1.68</v>
      </c>
      <c r="J19" s="29">
        <v>2.23</v>
      </c>
      <c r="K19" s="29">
        <v>2.39</v>
      </c>
      <c r="L19" s="29">
        <v>2.57</v>
      </c>
      <c r="M19" s="11"/>
      <c r="N19" s="11">
        <f t="shared" si="4"/>
        <v>0</v>
      </c>
      <c r="O19" s="11"/>
      <c r="P19" s="11">
        <f t="shared" si="5"/>
        <v>0</v>
      </c>
      <c r="Q19" s="11"/>
      <c r="R19" s="11">
        <f t="shared" si="6"/>
        <v>0</v>
      </c>
      <c r="S19" s="12"/>
      <c r="T19" s="12"/>
      <c r="U19" s="13"/>
    </row>
    <row r="20" spans="1:21" s="6" customFormat="1" x14ac:dyDescent="0.25">
      <c r="A20" s="34">
        <v>3</v>
      </c>
      <c r="B20" s="34"/>
      <c r="C20" s="39" t="s">
        <v>38</v>
      </c>
      <c r="D20" s="40">
        <f t="shared" si="7"/>
        <v>10127</v>
      </c>
      <c r="E20" s="29">
        <v>10127</v>
      </c>
      <c r="F20" s="41"/>
      <c r="G20" s="42"/>
      <c r="H20" s="43"/>
      <c r="I20" s="43"/>
      <c r="J20" s="43"/>
      <c r="K20" s="43"/>
      <c r="L20" s="40">
        <v>2.57</v>
      </c>
      <c r="M20" s="32">
        <v>0</v>
      </c>
      <c r="N20" s="32">
        <f>N21</f>
        <v>0</v>
      </c>
      <c r="O20" s="32">
        <v>0</v>
      </c>
      <c r="P20" s="32">
        <f t="shared" ref="P20" si="8">P21</f>
        <v>0</v>
      </c>
      <c r="Q20" s="32">
        <v>0</v>
      </c>
      <c r="R20" s="32">
        <f>R21</f>
        <v>0</v>
      </c>
      <c r="S20" s="5">
        <f t="shared" ref="S20:T20" si="9">S21</f>
        <v>0</v>
      </c>
      <c r="T20" s="5">
        <f t="shared" si="9"/>
        <v>0</v>
      </c>
      <c r="U20" s="14"/>
    </row>
    <row r="21" spans="1:21" ht="30" x14ac:dyDescent="0.25">
      <c r="A21" s="23"/>
      <c r="B21" s="23">
        <v>8</v>
      </c>
      <c r="C21" s="30" t="s">
        <v>39</v>
      </c>
      <c r="D21" s="29">
        <f t="shared" si="7"/>
        <v>10127</v>
      </c>
      <c r="E21" s="29">
        <v>10127</v>
      </c>
      <c r="F21" s="3">
        <v>0.98</v>
      </c>
      <c r="G21" s="4">
        <v>1</v>
      </c>
      <c r="H21" s="29">
        <v>1.4</v>
      </c>
      <c r="I21" s="29">
        <v>1.68</v>
      </c>
      <c r="J21" s="29">
        <v>2.23</v>
      </c>
      <c r="K21" s="29">
        <v>2.39</v>
      </c>
      <c r="L21" s="29">
        <v>2.57</v>
      </c>
      <c r="M21" s="11"/>
      <c r="N21" s="11">
        <f>(M21/12*1*$D21*$F21*$G21*$H21*N$10)+(M21/12*11*$E21*$F21*$G21*$H21*N$11)</f>
        <v>0</v>
      </c>
      <c r="O21" s="11"/>
      <c r="P21" s="11">
        <f>(O21/12*1*$D21*$F21*$G21*$H21*P$10)+(O21/12*11*$E21*$F21*$G21*$H21*P$11)</f>
        <v>0</v>
      </c>
      <c r="Q21" s="11"/>
      <c r="R21" s="11">
        <f>(Q21/12*1*$D21*$F21*$G21*$H21*R$10)+(Q21/12*11*$E21*$F21*$G21*$H21*R$11)</f>
        <v>0</v>
      </c>
      <c r="S21" s="12"/>
      <c r="T21" s="12"/>
      <c r="U21" s="13"/>
    </row>
    <row r="22" spans="1:21" x14ac:dyDescent="0.25">
      <c r="A22" s="33">
        <v>4</v>
      </c>
      <c r="B22" s="34"/>
      <c r="C22" s="39" t="s">
        <v>40</v>
      </c>
      <c r="D22" s="40">
        <f t="shared" si="7"/>
        <v>10127</v>
      </c>
      <c r="E22" s="29">
        <v>10127</v>
      </c>
      <c r="F22" s="43"/>
      <c r="G22" s="44"/>
      <c r="H22" s="43"/>
      <c r="I22" s="43"/>
      <c r="J22" s="43"/>
      <c r="K22" s="43"/>
      <c r="L22" s="40">
        <v>2.57</v>
      </c>
      <c r="M22" s="32">
        <f t="shared" ref="M22" si="10">M23</f>
        <v>40</v>
      </c>
      <c r="N22" s="32">
        <f>N23</f>
        <v>598104.67080000008</v>
      </c>
      <c r="O22" s="32">
        <f t="shared" ref="O22" si="11">O23</f>
        <v>35</v>
      </c>
      <c r="P22" s="32">
        <f t="shared" ref="P22:Q22" si="12">P23</f>
        <v>401154.94358333322</v>
      </c>
      <c r="Q22" s="32">
        <f t="shared" si="12"/>
        <v>17</v>
      </c>
      <c r="R22" s="32">
        <f>R23</f>
        <v>214510.114</v>
      </c>
      <c r="S22" s="5">
        <f t="shared" ref="S22:T22" si="13">S23</f>
        <v>0</v>
      </c>
      <c r="T22" s="5">
        <f t="shared" si="13"/>
        <v>0</v>
      </c>
      <c r="U22" s="13"/>
    </row>
    <row r="23" spans="1:21" ht="30" x14ac:dyDescent="0.25">
      <c r="A23" s="23"/>
      <c r="B23" s="23">
        <v>9</v>
      </c>
      <c r="C23" s="28" t="s">
        <v>41</v>
      </c>
      <c r="D23" s="29">
        <f t="shared" si="7"/>
        <v>10127</v>
      </c>
      <c r="E23" s="29">
        <v>10127</v>
      </c>
      <c r="F23" s="29">
        <v>0.89</v>
      </c>
      <c r="G23" s="4">
        <v>1</v>
      </c>
      <c r="H23" s="29">
        <v>1.4</v>
      </c>
      <c r="I23" s="29">
        <v>1.68</v>
      </c>
      <c r="J23" s="29">
        <v>2.23</v>
      </c>
      <c r="K23" s="29">
        <v>2.39</v>
      </c>
      <c r="L23" s="29">
        <v>2.57</v>
      </c>
      <c r="M23" s="11">
        <v>40</v>
      </c>
      <c r="N23" s="11">
        <f>(M23/12*1*$D23*$F23*$G23*$H23*N$10)+(M23/12*11*$E23*$F23*$G23*$H23*N$11)</f>
        <v>598104.67080000008</v>
      </c>
      <c r="O23" s="11">
        <v>35</v>
      </c>
      <c r="P23" s="11">
        <f>(O23/12*1*$D23*$F23*$G23*$H23*P$10)+(O23/12*11*$E23*$F23*$G23*$H23*P$11)</f>
        <v>401154.94358333322</v>
      </c>
      <c r="Q23" s="11">
        <v>17</v>
      </c>
      <c r="R23" s="11">
        <f>(Q23/12*1*$D23*$F23*$G23*$H23*R$10)+(Q23/12*11*$E23*$F23*$G23*$H23*R$11)</f>
        <v>214510.114</v>
      </c>
      <c r="S23" s="12"/>
      <c r="T23" s="12"/>
      <c r="U23" s="13"/>
    </row>
    <row r="24" spans="1:21" s="6" customFormat="1" x14ac:dyDescent="0.25">
      <c r="A24" s="34">
        <v>5</v>
      </c>
      <c r="B24" s="34"/>
      <c r="C24" s="39" t="s">
        <v>42</v>
      </c>
      <c r="D24" s="40">
        <f t="shared" si="7"/>
        <v>10127</v>
      </c>
      <c r="E24" s="29">
        <v>10127</v>
      </c>
      <c r="F24" s="41">
        <v>1.37</v>
      </c>
      <c r="G24" s="42">
        <v>1</v>
      </c>
      <c r="H24" s="43">
        <v>1.4</v>
      </c>
      <c r="I24" s="43">
        <v>1.68</v>
      </c>
      <c r="J24" s="43">
        <v>2.23</v>
      </c>
      <c r="K24" s="43">
        <v>2.39</v>
      </c>
      <c r="L24" s="40">
        <v>2.57</v>
      </c>
      <c r="M24" s="32">
        <v>0</v>
      </c>
      <c r="N24" s="32">
        <f>N25</f>
        <v>0</v>
      </c>
      <c r="O24" s="32">
        <v>0</v>
      </c>
      <c r="P24" s="32">
        <f t="shared" ref="P24" si="14">P25</f>
        <v>0</v>
      </c>
      <c r="Q24" s="32"/>
      <c r="R24" s="32">
        <f>R25</f>
        <v>0</v>
      </c>
      <c r="S24" s="5">
        <f t="shared" ref="S24:T24" si="15">S25</f>
        <v>0</v>
      </c>
      <c r="T24" s="5">
        <f t="shared" si="15"/>
        <v>0</v>
      </c>
      <c r="U24" s="14"/>
    </row>
    <row r="25" spans="1:21" x14ac:dyDescent="0.25">
      <c r="A25" s="23"/>
      <c r="B25" s="23">
        <v>10</v>
      </c>
      <c r="C25" s="30" t="s">
        <v>43</v>
      </c>
      <c r="D25" s="29">
        <f t="shared" si="7"/>
        <v>10127</v>
      </c>
      <c r="E25" s="29">
        <v>10127</v>
      </c>
      <c r="F25" s="3">
        <v>1.17</v>
      </c>
      <c r="G25" s="4">
        <v>1</v>
      </c>
      <c r="H25" s="29">
        <v>1.4</v>
      </c>
      <c r="I25" s="29">
        <v>1.68</v>
      </c>
      <c r="J25" s="29">
        <v>2.23</v>
      </c>
      <c r="K25" s="29">
        <v>2.39</v>
      </c>
      <c r="L25" s="29">
        <v>2.57</v>
      </c>
      <c r="M25" s="11"/>
      <c r="N25" s="11">
        <f>(M25/12*1*$D25*$F25*$G25*$H25*N$10)+(M25/12*11*$E25*$F25*$G25*$H25*N$11)</f>
        <v>0</v>
      </c>
      <c r="O25" s="11">
        <v>0</v>
      </c>
      <c r="P25" s="11">
        <f>(O25/12*1*$D25*$F25*$G25*$H25*P$10)+(O25/12*11*$E25*$F25*$G25*$H25*P$11)</f>
        <v>0</v>
      </c>
      <c r="Q25" s="11"/>
      <c r="R25" s="11">
        <f>(Q25/12*1*$D25*$F25*$G25*$H25*R$10)+(Q25/12*11*$E25*$F25*$G25*$H25*R$11)</f>
        <v>0</v>
      </c>
      <c r="S25" s="12"/>
      <c r="T25" s="12"/>
      <c r="U25" s="13"/>
    </row>
    <row r="26" spans="1:21" s="6" customFormat="1" x14ac:dyDescent="0.25">
      <c r="A26" s="34">
        <v>6</v>
      </c>
      <c r="B26" s="34"/>
      <c r="C26" s="39" t="s">
        <v>44</v>
      </c>
      <c r="D26" s="40">
        <f t="shared" si="7"/>
        <v>10127</v>
      </c>
      <c r="E26" s="29">
        <v>10127</v>
      </c>
      <c r="F26" s="41"/>
      <c r="G26" s="42"/>
      <c r="H26" s="43"/>
      <c r="I26" s="43"/>
      <c r="J26" s="43"/>
      <c r="K26" s="43"/>
      <c r="L26" s="40">
        <v>2.57</v>
      </c>
      <c r="M26" s="32">
        <v>0</v>
      </c>
      <c r="N26" s="32">
        <f>N27</f>
        <v>0</v>
      </c>
      <c r="O26" s="32">
        <f t="shared" ref="O26" si="16">O27</f>
        <v>70</v>
      </c>
      <c r="P26" s="32">
        <f t="shared" ref="P26:Q26" si="17">P27</f>
        <v>1388266.546333333</v>
      </c>
      <c r="Q26" s="32">
        <f t="shared" si="17"/>
        <v>0</v>
      </c>
      <c r="R26" s="32">
        <f>R27</f>
        <v>0</v>
      </c>
      <c r="S26" s="5">
        <f t="shared" ref="S26:T26" si="18">S27</f>
        <v>0</v>
      </c>
      <c r="T26" s="5">
        <f t="shared" si="18"/>
        <v>0</v>
      </c>
      <c r="U26" s="14"/>
    </row>
    <row r="27" spans="1:21" x14ac:dyDescent="0.25">
      <c r="A27" s="23"/>
      <c r="B27" s="23">
        <v>11</v>
      </c>
      <c r="C27" s="30" t="s">
        <v>45</v>
      </c>
      <c r="D27" s="29">
        <f t="shared" si="7"/>
        <v>10127</v>
      </c>
      <c r="E27" s="29">
        <v>10127</v>
      </c>
      <c r="F27" s="3">
        <v>1.54</v>
      </c>
      <c r="G27" s="4">
        <v>1</v>
      </c>
      <c r="H27" s="29">
        <v>1.4</v>
      </c>
      <c r="I27" s="29">
        <v>1.68</v>
      </c>
      <c r="J27" s="29">
        <v>2.23</v>
      </c>
      <c r="K27" s="29">
        <v>2.39</v>
      </c>
      <c r="L27" s="29">
        <v>2.57</v>
      </c>
      <c r="M27" s="11"/>
      <c r="N27" s="11">
        <f>(M27/12*1*$D27*$F27*$G27*$H27*N$10)+(M27/12*11*$E27*$F27*$G27*$H27*N$11)</f>
        <v>0</v>
      </c>
      <c r="O27" s="11">
        <v>70</v>
      </c>
      <c r="P27" s="11">
        <f>(O27/12*1*$D27*$F27*$G27*$H27*P$10)+(O27/12*11*$E27*$F27*$G27*$H27*P$11)</f>
        <v>1388266.546333333</v>
      </c>
      <c r="Q27" s="11"/>
      <c r="R27" s="11">
        <f>(Q27/12*1*$D27*$F27*$G27*$H27*R$10)+(Q27/12*11*$E27*$F27*$G27*$H27*R$11)</f>
        <v>0</v>
      </c>
      <c r="S27" s="12"/>
      <c r="T27" s="12"/>
      <c r="U27" s="13"/>
    </row>
    <row r="28" spans="1:21" s="6" customFormat="1" x14ac:dyDescent="0.25">
      <c r="A28" s="34">
        <v>7</v>
      </c>
      <c r="B28" s="34"/>
      <c r="C28" s="39" t="s">
        <v>46</v>
      </c>
      <c r="D28" s="40">
        <f t="shared" si="7"/>
        <v>10127</v>
      </c>
      <c r="E28" s="29">
        <v>10127</v>
      </c>
      <c r="F28" s="41"/>
      <c r="G28" s="42"/>
      <c r="H28" s="43"/>
      <c r="I28" s="43"/>
      <c r="J28" s="43"/>
      <c r="K28" s="43"/>
      <c r="L28" s="40">
        <v>2.57</v>
      </c>
      <c r="M28" s="32">
        <v>0</v>
      </c>
      <c r="N28" s="32">
        <f>N29</f>
        <v>0</v>
      </c>
      <c r="O28" s="32">
        <v>0</v>
      </c>
      <c r="P28" s="32">
        <f t="shared" ref="P28" si="19">P29</f>
        <v>0</v>
      </c>
      <c r="Q28" s="32">
        <v>0</v>
      </c>
      <c r="R28" s="32">
        <f>R29</f>
        <v>0</v>
      </c>
      <c r="S28" s="5">
        <f t="shared" ref="S28:T28" si="20">S29</f>
        <v>0</v>
      </c>
      <c r="T28" s="5">
        <f t="shared" si="20"/>
        <v>0</v>
      </c>
      <c r="U28" s="14"/>
    </row>
    <row r="29" spans="1:21" ht="24" customHeight="1" x14ac:dyDescent="0.25">
      <c r="A29" s="23"/>
      <c r="B29" s="23">
        <v>12</v>
      </c>
      <c r="C29" s="30" t="s">
        <v>47</v>
      </c>
      <c r="D29" s="29">
        <f t="shared" si="7"/>
        <v>10127</v>
      </c>
      <c r="E29" s="29">
        <v>10127</v>
      </c>
      <c r="F29" s="3">
        <v>0.98</v>
      </c>
      <c r="G29" s="4">
        <v>1</v>
      </c>
      <c r="H29" s="29">
        <v>1.4</v>
      </c>
      <c r="I29" s="29">
        <v>1.68</v>
      </c>
      <c r="J29" s="29">
        <v>2.23</v>
      </c>
      <c r="K29" s="29">
        <v>2.39</v>
      </c>
      <c r="L29" s="29">
        <v>2.57</v>
      </c>
      <c r="M29" s="11"/>
      <c r="N29" s="11">
        <f>(M29/12*1*$D29*$F29*$G29*$H29*N$10)+(M29/12*11*$E29*$F29*$G29*$H29*N$11)</f>
        <v>0</v>
      </c>
      <c r="O29" s="11"/>
      <c r="P29" s="11">
        <f>(O29/12*1*$D29*$F29*$G29*$H29*P$10)+(O29/12*11*$E29*$F29*$G29*$H29*P$11)</f>
        <v>0</v>
      </c>
      <c r="Q29" s="11"/>
      <c r="R29" s="11">
        <f>(Q29/12*1*$D29*$F29*$G29*$H29*R$10)+(Q29/12*11*$E29*$F29*$G29*$H29*R$11)</f>
        <v>0</v>
      </c>
      <c r="S29" s="12"/>
      <c r="T29" s="12"/>
      <c r="U29" s="13"/>
    </row>
    <row r="30" spans="1:21" s="6" customFormat="1" x14ac:dyDescent="0.25">
      <c r="A30" s="34">
        <v>8</v>
      </c>
      <c r="B30" s="34"/>
      <c r="C30" s="39" t="s">
        <v>48</v>
      </c>
      <c r="D30" s="40">
        <f t="shared" si="7"/>
        <v>10127</v>
      </c>
      <c r="E30" s="29">
        <v>10127</v>
      </c>
      <c r="F30" s="41"/>
      <c r="G30" s="42"/>
      <c r="H30" s="43"/>
      <c r="I30" s="43"/>
      <c r="J30" s="43"/>
      <c r="K30" s="43"/>
      <c r="L30" s="40">
        <v>2.57</v>
      </c>
      <c r="M30" s="32">
        <v>0</v>
      </c>
      <c r="N30" s="32">
        <f>SUM(N31:N33)</f>
        <v>0</v>
      </c>
      <c r="O30" s="32">
        <v>0</v>
      </c>
      <c r="P30" s="32">
        <f t="shared" ref="P30" si="21">SUM(P31:P33)</f>
        <v>0</v>
      </c>
      <c r="Q30" s="32">
        <v>0</v>
      </c>
      <c r="R30" s="32">
        <f>SUM(R31:R33)</f>
        <v>0</v>
      </c>
      <c r="S30" s="5">
        <f t="shared" ref="S30:T30" si="22">SUM(S31:S33)</f>
        <v>0</v>
      </c>
      <c r="T30" s="5">
        <f t="shared" si="22"/>
        <v>0</v>
      </c>
      <c r="U30" s="14"/>
    </row>
    <row r="31" spans="1:21" ht="30" x14ac:dyDescent="0.25">
      <c r="A31" s="23"/>
      <c r="B31" s="23">
        <v>13</v>
      </c>
      <c r="C31" s="28" t="s">
        <v>49</v>
      </c>
      <c r="D31" s="29">
        <f t="shared" si="7"/>
        <v>10127</v>
      </c>
      <c r="E31" s="29">
        <v>10127</v>
      </c>
      <c r="F31" s="3">
        <v>14.23</v>
      </c>
      <c r="G31" s="4">
        <v>1</v>
      </c>
      <c r="H31" s="29">
        <v>1.4</v>
      </c>
      <c r="I31" s="29">
        <v>1.68</v>
      </c>
      <c r="J31" s="29">
        <v>2.23</v>
      </c>
      <c r="K31" s="29">
        <v>2.39</v>
      </c>
      <c r="L31" s="29">
        <v>2.57</v>
      </c>
      <c r="M31" s="11"/>
      <c r="N31" s="11">
        <f t="shared" ref="N31:N33" si="23">(M31/12*1*$D31*$F31*$G31*$H31*N$10)+(M31/12*11*$E31*$F31*$G31*$H31*N$11)</f>
        <v>0</v>
      </c>
      <c r="O31" s="11">
        <v>0</v>
      </c>
      <c r="P31" s="11">
        <f t="shared" ref="P31:P33" si="24">(O31/12*1*$D31*$F31*$G31*$H31*P$10)+(O31/12*11*$E31*$F31*$G31*$H31*P$11)</f>
        <v>0</v>
      </c>
      <c r="Q31" s="11">
        <v>0</v>
      </c>
      <c r="R31" s="11">
        <f t="shared" ref="R31:R33" si="25">(Q31/12*1*$D31*$F31*$G31*$H31*R$10)+(Q31/12*11*$E31*$F31*$G31*$H31*R$11)</f>
        <v>0</v>
      </c>
      <c r="S31" s="12"/>
      <c r="T31" s="12"/>
      <c r="U31" s="13"/>
    </row>
    <row r="32" spans="1:21" ht="60" x14ac:dyDescent="0.25">
      <c r="A32" s="23"/>
      <c r="B32" s="23">
        <v>14</v>
      </c>
      <c r="C32" s="28" t="s">
        <v>50</v>
      </c>
      <c r="D32" s="29">
        <f t="shared" si="7"/>
        <v>10127</v>
      </c>
      <c r="E32" s="29">
        <v>10127</v>
      </c>
      <c r="F32" s="3">
        <v>10.34</v>
      </c>
      <c r="G32" s="4">
        <v>1</v>
      </c>
      <c r="H32" s="29">
        <v>1.4</v>
      </c>
      <c r="I32" s="29">
        <v>1.68</v>
      </c>
      <c r="J32" s="29">
        <v>2.23</v>
      </c>
      <c r="K32" s="29">
        <v>2.39</v>
      </c>
      <c r="L32" s="29">
        <v>2.57</v>
      </c>
      <c r="M32" s="11"/>
      <c r="N32" s="11">
        <f t="shared" si="23"/>
        <v>0</v>
      </c>
      <c r="O32" s="11"/>
      <c r="P32" s="11">
        <f t="shared" si="24"/>
        <v>0</v>
      </c>
      <c r="Q32" s="11"/>
      <c r="R32" s="11">
        <f t="shared" si="25"/>
        <v>0</v>
      </c>
      <c r="S32" s="12"/>
      <c r="T32" s="12"/>
      <c r="U32" s="13"/>
    </row>
    <row r="33" spans="1:21" ht="60" x14ac:dyDescent="0.25">
      <c r="A33" s="23"/>
      <c r="B33" s="23">
        <v>15</v>
      </c>
      <c r="C33" s="30" t="s">
        <v>51</v>
      </c>
      <c r="D33" s="29">
        <f t="shared" si="7"/>
        <v>10127</v>
      </c>
      <c r="E33" s="29">
        <v>10127</v>
      </c>
      <c r="F33" s="3">
        <v>7.95</v>
      </c>
      <c r="G33" s="4">
        <v>1</v>
      </c>
      <c r="H33" s="29">
        <v>1.4</v>
      </c>
      <c r="I33" s="29">
        <v>1.68</v>
      </c>
      <c r="J33" s="29">
        <v>2.23</v>
      </c>
      <c r="K33" s="29">
        <v>2.39</v>
      </c>
      <c r="L33" s="29">
        <v>2.57</v>
      </c>
      <c r="M33" s="11"/>
      <c r="N33" s="11">
        <f t="shared" si="23"/>
        <v>0</v>
      </c>
      <c r="O33" s="11"/>
      <c r="P33" s="11">
        <f t="shared" si="24"/>
        <v>0</v>
      </c>
      <c r="Q33" s="11"/>
      <c r="R33" s="11">
        <f t="shared" si="25"/>
        <v>0</v>
      </c>
      <c r="S33" s="12"/>
      <c r="T33" s="12"/>
      <c r="U33" s="13"/>
    </row>
    <row r="34" spans="1:21" s="6" customFormat="1" x14ac:dyDescent="0.25">
      <c r="A34" s="34">
        <v>9</v>
      </c>
      <c r="B34" s="34"/>
      <c r="C34" s="39" t="s">
        <v>52</v>
      </c>
      <c r="D34" s="40">
        <f t="shared" si="7"/>
        <v>10127</v>
      </c>
      <c r="E34" s="29">
        <v>10127</v>
      </c>
      <c r="F34" s="41"/>
      <c r="G34" s="42"/>
      <c r="H34" s="43"/>
      <c r="I34" s="43"/>
      <c r="J34" s="43"/>
      <c r="K34" s="43"/>
      <c r="L34" s="40">
        <v>2.57</v>
      </c>
      <c r="M34" s="32">
        <v>0</v>
      </c>
      <c r="N34" s="32">
        <f>SUM(N35:N36)</f>
        <v>0</v>
      </c>
      <c r="O34" s="32">
        <v>0</v>
      </c>
      <c r="P34" s="32">
        <f t="shared" ref="P34" si="26">SUM(P35:P36)</f>
        <v>0</v>
      </c>
      <c r="Q34" s="32">
        <v>0</v>
      </c>
      <c r="R34" s="32">
        <f>SUM(R35:R36)</f>
        <v>0</v>
      </c>
      <c r="S34" s="5">
        <f t="shared" ref="S34:T34" si="27">SUM(S35:S36)</f>
        <v>0</v>
      </c>
      <c r="T34" s="5">
        <f t="shared" si="27"/>
        <v>0</v>
      </c>
      <c r="U34" s="14"/>
    </row>
    <row r="35" spans="1:21" ht="30" x14ac:dyDescent="0.25">
      <c r="A35" s="23"/>
      <c r="B35" s="23">
        <v>16</v>
      </c>
      <c r="C35" s="30" t="s">
        <v>53</v>
      </c>
      <c r="D35" s="29">
        <f t="shared" si="7"/>
        <v>10127</v>
      </c>
      <c r="E35" s="29">
        <v>10127</v>
      </c>
      <c r="F35" s="3">
        <v>1.38</v>
      </c>
      <c r="G35" s="4">
        <v>1</v>
      </c>
      <c r="H35" s="29">
        <v>1.4</v>
      </c>
      <c r="I35" s="29">
        <v>1.68</v>
      </c>
      <c r="J35" s="29">
        <v>2.23</v>
      </c>
      <c r="K35" s="29">
        <v>2.39</v>
      </c>
      <c r="L35" s="29">
        <v>2.57</v>
      </c>
      <c r="M35" s="11"/>
      <c r="N35" s="11">
        <f t="shared" ref="N35:N36" si="28">(M35/12*1*$D35*$F35*$G35*$H35*N$10)+(M35/12*11*$E35*$F35*$G35*$H35*N$11)</f>
        <v>0</v>
      </c>
      <c r="O35" s="11"/>
      <c r="P35" s="11">
        <f t="shared" ref="P35:P36" si="29">(O35/12*1*$D35*$F35*$G35*$H35*P$10)+(O35/12*11*$E35*$F35*$G35*$H35*P$11)</f>
        <v>0</v>
      </c>
      <c r="Q35" s="11"/>
      <c r="R35" s="11">
        <f t="shared" ref="R35:R36" si="30">(Q35/12*1*$D35*$F35*$G35*$H35*R$10)+(Q35/12*11*$E35*$F35*$G35*$H35*R$11)</f>
        <v>0</v>
      </c>
      <c r="S35" s="12"/>
      <c r="T35" s="12"/>
      <c r="U35" s="13"/>
    </row>
    <row r="36" spans="1:21" ht="30" x14ac:dyDescent="0.25">
      <c r="A36" s="23"/>
      <c r="B36" s="23">
        <v>17</v>
      </c>
      <c r="C36" s="30" t="s">
        <v>54</v>
      </c>
      <c r="D36" s="29">
        <f t="shared" si="7"/>
        <v>10127</v>
      </c>
      <c r="E36" s="29">
        <v>10127</v>
      </c>
      <c r="F36" s="4">
        <v>2.09</v>
      </c>
      <c r="G36" s="4">
        <v>1</v>
      </c>
      <c r="H36" s="29">
        <v>1.4</v>
      </c>
      <c r="I36" s="29">
        <v>1.68</v>
      </c>
      <c r="J36" s="29">
        <v>2.23</v>
      </c>
      <c r="K36" s="29">
        <v>2.39</v>
      </c>
      <c r="L36" s="29">
        <v>2.57</v>
      </c>
      <c r="M36" s="11"/>
      <c r="N36" s="11">
        <f t="shared" si="28"/>
        <v>0</v>
      </c>
      <c r="O36" s="11"/>
      <c r="P36" s="11">
        <f t="shared" si="29"/>
        <v>0</v>
      </c>
      <c r="Q36" s="11"/>
      <c r="R36" s="11">
        <f t="shared" si="30"/>
        <v>0</v>
      </c>
      <c r="S36" s="12"/>
      <c r="T36" s="12"/>
      <c r="U36" s="13"/>
    </row>
    <row r="37" spans="1:21" s="6" customFormat="1" x14ac:dyDescent="0.25">
      <c r="A37" s="34">
        <v>10</v>
      </c>
      <c r="B37" s="34"/>
      <c r="C37" s="39" t="s">
        <v>55</v>
      </c>
      <c r="D37" s="40">
        <f t="shared" si="7"/>
        <v>10127</v>
      </c>
      <c r="E37" s="29">
        <v>10127</v>
      </c>
      <c r="F37" s="41"/>
      <c r="G37" s="42"/>
      <c r="H37" s="43"/>
      <c r="I37" s="43"/>
      <c r="J37" s="43"/>
      <c r="K37" s="43"/>
      <c r="L37" s="40">
        <v>2.57</v>
      </c>
      <c r="M37" s="32">
        <v>0</v>
      </c>
      <c r="N37" s="32">
        <f>SUM(N38:N38)</f>
        <v>0</v>
      </c>
      <c r="O37" s="32">
        <v>0</v>
      </c>
      <c r="P37" s="32">
        <f t="shared" ref="P37" si="31">SUM(P38:P38)</f>
        <v>0</v>
      </c>
      <c r="Q37" s="32">
        <v>0</v>
      </c>
      <c r="R37" s="32">
        <f>SUM(R38:R38)</f>
        <v>0</v>
      </c>
      <c r="S37" s="5">
        <f t="shared" ref="S37:T37" si="32">SUM(S38:S38)</f>
        <v>0</v>
      </c>
      <c r="T37" s="5">
        <f t="shared" si="32"/>
        <v>0</v>
      </c>
      <c r="U37" s="14"/>
    </row>
    <row r="38" spans="1:21" x14ac:dyDescent="0.25">
      <c r="A38" s="23"/>
      <c r="B38" s="23">
        <v>18</v>
      </c>
      <c r="C38" s="30" t="s">
        <v>56</v>
      </c>
      <c r="D38" s="29">
        <f t="shared" si="7"/>
        <v>10127</v>
      </c>
      <c r="E38" s="29">
        <v>10127</v>
      </c>
      <c r="F38" s="3">
        <v>1.6</v>
      </c>
      <c r="G38" s="4">
        <v>1</v>
      </c>
      <c r="H38" s="29">
        <v>1.4</v>
      </c>
      <c r="I38" s="29">
        <v>1.68</v>
      </c>
      <c r="J38" s="29">
        <v>2.23</v>
      </c>
      <c r="K38" s="29">
        <v>2.39</v>
      </c>
      <c r="L38" s="29">
        <v>2.57</v>
      </c>
      <c r="M38" s="11"/>
      <c r="N38" s="11">
        <f>(M38/12*1*$D38*$F38*$G38*$H38*N$10)+(M38/12*11*$E38*$F38*$G38*$H38*N$11)</f>
        <v>0</v>
      </c>
      <c r="O38" s="11"/>
      <c r="P38" s="11">
        <f>(O38/12*1*$D38*$F38*$G38*$H38*P$10)+(O38/12*11*$E38*$F38*$G38*$H38*P$11)</f>
        <v>0</v>
      </c>
      <c r="Q38" s="11"/>
      <c r="R38" s="11">
        <f>(Q38/12*1*$D38*$F38*$G38*$H38*R$10)+(Q38/12*11*$E38*$F38*$G38*$H38*R$11)</f>
        <v>0</v>
      </c>
      <c r="S38" s="12"/>
      <c r="T38" s="12"/>
      <c r="U38" s="13"/>
    </row>
    <row r="39" spans="1:21" s="6" customFormat="1" x14ac:dyDescent="0.25">
      <c r="A39" s="34">
        <v>11</v>
      </c>
      <c r="B39" s="34"/>
      <c r="C39" s="39" t="s">
        <v>57</v>
      </c>
      <c r="D39" s="40">
        <f t="shared" si="7"/>
        <v>10127</v>
      </c>
      <c r="E39" s="29">
        <v>10127</v>
      </c>
      <c r="F39" s="41"/>
      <c r="G39" s="42"/>
      <c r="H39" s="43"/>
      <c r="I39" s="43"/>
      <c r="J39" s="43"/>
      <c r="K39" s="43"/>
      <c r="L39" s="40">
        <v>2.57</v>
      </c>
      <c r="M39" s="32">
        <v>0</v>
      </c>
      <c r="N39" s="32">
        <f>SUM(N40:N41)</f>
        <v>0</v>
      </c>
      <c r="O39" s="32">
        <v>0</v>
      </c>
      <c r="P39" s="32">
        <f t="shared" ref="P39" si="33">SUM(P40:P41)</f>
        <v>0</v>
      </c>
      <c r="Q39" s="32">
        <v>0</v>
      </c>
      <c r="R39" s="32">
        <f>SUM(R40:R41)</f>
        <v>0</v>
      </c>
      <c r="S39" s="5">
        <f t="shared" ref="S39:T39" si="34">SUM(S40:S41)</f>
        <v>0</v>
      </c>
      <c r="T39" s="5">
        <f t="shared" si="34"/>
        <v>0</v>
      </c>
      <c r="U39" s="14"/>
    </row>
    <row r="40" spans="1:21" x14ac:dyDescent="0.25">
      <c r="A40" s="23"/>
      <c r="B40" s="23">
        <v>19</v>
      </c>
      <c r="C40" s="28" t="s">
        <v>58</v>
      </c>
      <c r="D40" s="29">
        <f t="shared" si="7"/>
        <v>10127</v>
      </c>
      <c r="E40" s="29">
        <v>10127</v>
      </c>
      <c r="F40" s="3">
        <v>1.49</v>
      </c>
      <c r="G40" s="4">
        <v>1</v>
      </c>
      <c r="H40" s="29">
        <v>1.4</v>
      </c>
      <c r="I40" s="29">
        <v>1.68</v>
      </c>
      <c r="J40" s="29">
        <v>2.23</v>
      </c>
      <c r="K40" s="29">
        <v>2.39</v>
      </c>
      <c r="L40" s="29">
        <v>2.57</v>
      </c>
      <c r="M40" s="11"/>
      <c r="N40" s="11">
        <f t="shared" ref="N40:N41" si="35">(M40/12*1*$D40*$F40*$G40*$H40*N$10)+(M40/12*11*$E40*$F40*$G40*$H40*N$11)</f>
        <v>0</v>
      </c>
      <c r="O40" s="11">
        <v>0</v>
      </c>
      <c r="P40" s="11">
        <f t="shared" ref="P40:P41" si="36">(O40/12*1*$D40*$F40*$G40*$H40*P$10)+(O40/12*11*$E40*$F40*$G40*$H40*P$11)</f>
        <v>0</v>
      </c>
      <c r="Q40" s="11">
        <v>0</v>
      </c>
      <c r="R40" s="11">
        <f t="shared" ref="R40:R41" si="37">(Q40/12*1*$D40*$F40*$G40*$H40*R$10)+(Q40/12*11*$E40*$F40*$G40*$H40*R$11)</f>
        <v>0</v>
      </c>
      <c r="S40" s="12"/>
      <c r="T40" s="12"/>
      <c r="U40" s="13"/>
    </row>
    <row r="41" spans="1:21" ht="30" x14ac:dyDescent="0.25">
      <c r="A41" s="23"/>
      <c r="B41" s="23">
        <v>20</v>
      </c>
      <c r="C41" s="30" t="s">
        <v>59</v>
      </c>
      <c r="D41" s="29">
        <f t="shared" si="7"/>
        <v>10127</v>
      </c>
      <c r="E41" s="29">
        <v>10127</v>
      </c>
      <c r="F41" s="3">
        <v>1.36</v>
      </c>
      <c r="G41" s="4">
        <v>1</v>
      </c>
      <c r="H41" s="29">
        <v>1.4</v>
      </c>
      <c r="I41" s="29">
        <v>1.68</v>
      </c>
      <c r="J41" s="29">
        <v>2.23</v>
      </c>
      <c r="K41" s="29">
        <v>2.39</v>
      </c>
      <c r="L41" s="29">
        <v>2.57</v>
      </c>
      <c r="M41" s="11"/>
      <c r="N41" s="11">
        <f t="shared" si="35"/>
        <v>0</v>
      </c>
      <c r="O41" s="11"/>
      <c r="P41" s="11">
        <f t="shared" si="36"/>
        <v>0</v>
      </c>
      <c r="Q41" s="11"/>
      <c r="R41" s="11">
        <f t="shared" si="37"/>
        <v>0</v>
      </c>
      <c r="S41" s="12"/>
      <c r="T41" s="12"/>
      <c r="U41" s="13"/>
    </row>
    <row r="42" spans="1:21" s="6" customFormat="1" x14ac:dyDescent="0.25">
      <c r="A42" s="34">
        <v>12</v>
      </c>
      <c r="B42" s="34"/>
      <c r="C42" s="39" t="s">
        <v>60</v>
      </c>
      <c r="D42" s="40">
        <f t="shared" si="7"/>
        <v>10127</v>
      </c>
      <c r="E42" s="29">
        <v>10127</v>
      </c>
      <c r="F42" s="41"/>
      <c r="G42" s="42"/>
      <c r="H42" s="43"/>
      <c r="I42" s="43"/>
      <c r="J42" s="43"/>
      <c r="K42" s="43"/>
      <c r="L42" s="40">
        <v>2.57</v>
      </c>
      <c r="M42" s="32"/>
      <c r="N42" s="32">
        <f>SUM(N43:N51)</f>
        <v>0</v>
      </c>
      <c r="O42" s="32">
        <f t="shared" ref="O42" si="38">SUM(O43:O51)</f>
        <v>40</v>
      </c>
      <c r="P42" s="32">
        <f t="shared" ref="P42:Q42" si="39">SUM(P43:P51)</f>
        <v>499672.93133333337</v>
      </c>
      <c r="Q42" s="32">
        <f t="shared" si="39"/>
        <v>15</v>
      </c>
      <c r="R42" s="32">
        <f>SUM(R43:R51)</f>
        <v>775525.66</v>
      </c>
      <c r="S42" s="5">
        <f t="shared" ref="S42:T42" si="40">SUM(S43:S51)</f>
        <v>0</v>
      </c>
      <c r="T42" s="5">
        <f t="shared" si="40"/>
        <v>0</v>
      </c>
      <c r="U42" s="14"/>
    </row>
    <row r="43" spans="1:21" ht="30" x14ac:dyDescent="0.25">
      <c r="A43" s="23"/>
      <c r="B43" s="23">
        <v>21</v>
      </c>
      <c r="C43" s="30" t="s">
        <v>61</v>
      </c>
      <c r="D43" s="29">
        <f>D152</f>
        <v>10127</v>
      </c>
      <c r="E43" s="29">
        <v>10127</v>
      </c>
      <c r="F43" s="3">
        <v>2.75</v>
      </c>
      <c r="G43" s="4">
        <v>1</v>
      </c>
      <c r="H43" s="29">
        <v>1.4</v>
      </c>
      <c r="I43" s="29">
        <v>1.68</v>
      </c>
      <c r="J43" s="29">
        <v>2.23</v>
      </c>
      <c r="K43" s="29">
        <v>2.39</v>
      </c>
      <c r="L43" s="29">
        <v>2.57</v>
      </c>
      <c r="M43" s="11"/>
      <c r="N43" s="11">
        <f t="shared" ref="N43:N51" si="41">(M43/12*1*$D43*$F43*$G43*$H43*N$10)+(M43/12*11*$E43*$F43*$G43*$H43*N$11)</f>
        <v>0</v>
      </c>
      <c r="O43" s="11"/>
      <c r="P43" s="11">
        <f t="shared" ref="P43:P51" si="42">(O43/12*1*$D43*$F43*$G43*$H43*P$10)+(O43/12*11*$E43*$F43*$G43*$H43*P$11)</f>
        <v>0</v>
      </c>
      <c r="Q43" s="11"/>
      <c r="R43" s="11">
        <f t="shared" ref="R43:R51" si="43">(Q43/12*1*$D43*$F43*$G43*$H43*R$10)+(Q43/12*11*$E43*$F43*$G43*$H43*R$11)</f>
        <v>0</v>
      </c>
      <c r="S43" s="12"/>
      <c r="T43" s="12"/>
      <c r="U43" s="13"/>
    </row>
    <row r="44" spans="1:21" ht="45" x14ac:dyDescent="0.25">
      <c r="A44" s="23"/>
      <c r="B44" s="23">
        <v>22</v>
      </c>
      <c r="C44" s="30" t="s">
        <v>62</v>
      </c>
      <c r="D44" s="29">
        <f>D42</f>
        <v>10127</v>
      </c>
      <c r="E44" s="29">
        <v>10127</v>
      </c>
      <c r="F44" s="3">
        <v>1.1000000000000001</v>
      </c>
      <c r="G44" s="4"/>
      <c r="H44" s="29"/>
      <c r="I44" s="29"/>
      <c r="J44" s="29"/>
      <c r="K44" s="29"/>
      <c r="L44" s="29">
        <v>2.57</v>
      </c>
      <c r="M44" s="11"/>
      <c r="N44" s="11">
        <f t="shared" si="41"/>
        <v>0</v>
      </c>
      <c r="O44" s="11"/>
      <c r="P44" s="11">
        <f t="shared" si="42"/>
        <v>0</v>
      </c>
      <c r="Q44" s="11"/>
      <c r="R44" s="11">
        <f t="shared" si="43"/>
        <v>0</v>
      </c>
      <c r="S44" s="12"/>
      <c r="T44" s="12"/>
      <c r="U44" s="13"/>
    </row>
    <row r="45" spans="1:21" ht="60" x14ac:dyDescent="0.25">
      <c r="A45" s="23"/>
      <c r="B45" s="23">
        <v>23</v>
      </c>
      <c r="C45" s="30" t="s">
        <v>63</v>
      </c>
      <c r="D45" s="29">
        <f>D44</f>
        <v>10127</v>
      </c>
      <c r="E45" s="29">
        <v>10127</v>
      </c>
      <c r="F45" s="3">
        <v>9</v>
      </c>
      <c r="G45" s="4">
        <v>1</v>
      </c>
      <c r="H45" s="29">
        <v>1.4</v>
      </c>
      <c r="I45" s="29">
        <v>1.68</v>
      </c>
      <c r="J45" s="29">
        <v>2.23</v>
      </c>
      <c r="K45" s="29">
        <v>2.39</v>
      </c>
      <c r="L45" s="29">
        <v>2.57</v>
      </c>
      <c r="M45" s="11"/>
      <c r="N45" s="11">
        <f t="shared" si="41"/>
        <v>0</v>
      </c>
      <c r="O45" s="11"/>
      <c r="P45" s="11">
        <f t="shared" si="42"/>
        <v>0</v>
      </c>
      <c r="Q45" s="11">
        <v>5</v>
      </c>
      <c r="R45" s="11">
        <f t="shared" si="43"/>
        <v>638001</v>
      </c>
      <c r="S45" s="12"/>
      <c r="T45" s="12"/>
      <c r="U45" s="13"/>
    </row>
    <row r="46" spans="1:21" ht="60" x14ac:dyDescent="0.25">
      <c r="A46" s="23"/>
      <c r="B46" s="23">
        <v>24</v>
      </c>
      <c r="C46" s="30" t="s">
        <v>64</v>
      </c>
      <c r="D46" s="29">
        <v>10127</v>
      </c>
      <c r="E46" s="29">
        <v>10127</v>
      </c>
      <c r="F46" s="3">
        <v>12.85</v>
      </c>
      <c r="G46" s="4"/>
      <c r="H46" s="29"/>
      <c r="I46" s="29"/>
      <c r="J46" s="29"/>
      <c r="K46" s="29"/>
      <c r="L46" s="29">
        <v>2.57</v>
      </c>
      <c r="M46" s="11"/>
      <c r="N46" s="11">
        <f t="shared" si="41"/>
        <v>0</v>
      </c>
      <c r="O46" s="11"/>
      <c r="P46" s="11">
        <f t="shared" si="42"/>
        <v>0</v>
      </c>
      <c r="Q46" s="11"/>
      <c r="R46" s="11">
        <f t="shared" si="43"/>
        <v>0</v>
      </c>
      <c r="S46" s="12"/>
      <c r="T46" s="12"/>
      <c r="U46" s="13"/>
    </row>
    <row r="47" spans="1:21" x14ac:dyDescent="0.25">
      <c r="A47" s="23"/>
      <c r="B47" s="23">
        <v>25</v>
      </c>
      <c r="C47" s="30" t="s">
        <v>65</v>
      </c>
      <c r="D47" s="29">
        <f>D45</f>
        <v>10127</v>
      </c>
      <c r="E47" s="29">
        <v>10127</v>
      </c>
      <c r="F47" s="3">
        <v>0.97</v>
      </c>
      <c r="G47" s="4">
        <v>1</v>
      </c>
      <c r="H47" s="29">
        <v>1.4</v>
      </c>
      <c r="I47" s="29">
        <v>1.68</v>
      </c>
      <c r="J47" s="29">
        <v>2.23</v>
      </c>
      <c r="K47" s="29">
        <v>2.39</v>
      </c>
      <c r="L47" s="29">
        <v>2.57</v>
      </c>
      <c r="M47" s="11"/>
      <c r="N47" s="11">
        <f t="shared" si="41"/>
        <v>0</v>
      </c>
      <c r="O47" s="11">
        <v>40</v>
      </c>
      <c r="P47" s="11">
        <f t="shared" si="42"/>
        <v>499672.93133333337</v>
      </c>
      <c r="Q47" s="11">
        <v>10</v>
      </c>
      <c r="R47" s="11">
        <f t="shared" si="43"/>
        <v>137524.66</v>
      </c>
      <c r="S47" s="12"/>
      <c r="T47" s="12"/>
      <c r="U47" s="13"/>
    </row>
    <row r="48" spans="1:21" ht="30" x14ac:dyDescent="0.25">
      <c r="A48" s="23"/>
      <c r="B48" s="23">
        <v>26</v>
      </c>
      <c r="C48" s="30" t="s">
        <v>66</v>
      </c>
      <c r="D48" s="29">
        <f t="shared" si="7"/>
        <v>10127</v>
      </c>
      <c r="E48" s="29">
        <v>10127</v>
      </c>
      <c r="F48" s="3">
        <v>1.1599999999999999</v>
      </c>
      <c r="G48" s="4">
        <v>1</v>
      </c>
      <c r="H48" s="29">
        <v>1.4</v>
      </c>
      <c r="I48" s="29">
        <v>1.68</v>
      </c>
      <c r="J48" s="29">
        <v>2.23</v>
      </c>
      <c r="K48" s="29">
        <v>2.39</v>
      </c>
      <c r="L48" s="29">
        <v>2.57</v>
      </c>
      <c r="M48" s="11"/>
      <c r="N48" s="11">
        <f t="shared" si="41"/>
        <v>0</v>
      </c>
      <c r="O48" s="11">
        <v>0</v>
      </c>
      <c r="P48" s="11">
        <f t="shared" si="42"/>
        <v>0</v>
      </c>
      <c r="Q48" s="11">
        <v>0</v>
      </c>
      <c r="R48" s="11">
        <f t="shared" si="43"/>
        <v>0</v>
      </c>
      <c r="S48" s="12"/>
      <c r="T48" s="12"/>
      <c r="U48" s="13"/>
    </row>
    <row r="49" spans="1:21" ht="30" x14ac:dyDescent="0.25">
      <c r="A49" s="23"/>
      <c r="B49" s="23">
        <v>27</v>
      </c>
      <c r="C49" s="30" t="s">
        <v>67</v>
      </c>
      <c r="D49" s="29">
        <f t="shared" si="7"/>
        <v>10127</v>
      </c>
      <c r="E49" s="29">
        <v>10127</v>
      </c>
      <c r="F49" s="3">
        <v>0.97</v>
      </c>
      <c r="G49" s="4">
        <v>1</v>
      </c>
      <c r="H49" s="29">
        <v>1.4</v>
      </c>
      <c r="I49" s="29">
        <v>1.68</v>
      </c>
      <c r="J49" s="29">
        <v>2.23</v>
      </c>
      <c r="K49" s="29">
        <v>2.39</v>
      </c>
      <c r="L49" s="29">
        <v>2.57</v>
      </c>
      <c r="M49" s="11"/>
      <c r="N49" s="11">
        <f t="shared" si="41"/>
        <v>0</v>
      </c>
      <c r="O49" s="11"/>
      <c r="P49" s="11">
        <f t="shared" si="42"/>
        <v>0</v>
      </c>
      <c r="Q49" s="11"/>
      <c r="R49" s="11">
        <f t="shared" si="43"/>
        <v>0</v>
      </c>
      <c r="S49" s="12"/>
      <c r="T49" s="12"/>
      <c r="U49" s="13"/>
    </row>
    <row r="50" spans="1:21" ht="30" x14ac:dyDescent="0.25">
      <c r="A50" s="23"/>
      <c r="B50" s="23">
        <v>28</v>
      </c>
      <c r="C50" s="30" t="s">
        <v>68</v>
      </c>
      <c r="D50" s="29">
        <f t="shared" si="7"/>
        <v>10127</v>
      </c>
      <c r="E50" s="29">
        <v>10127</v>
      </c>
      <c r="F50" s="3">
        <v>0.52</v>
      </c>
      <c r="G50" s="4">
        <v>1</v>
      </c>
      <c r="H50" s="29">
        <v>1.4</v>
      </c>
      <c r="I50" s="29">
        <v>1.68</v>
      </c>
      <c r="J50" s="29">
        <v>2.23</v>
      </c>
      <c r="K50" s="29">
        <v>2.39</v>
      </c>
      <c r="L50" s="29">
        <v>2.57</v>
      </c>
      <c r="M50" s="11"/>
      <c r="N50" s="11">
        <f t="shared" si="41"/>
        <v>0</v>
      </c>
      <c r="O50" s="11"/>
      <c r="P50" s="11">
        <f t="shared" si="42"/>
        <v>0</v>
      </c>
      <c r="Q50" s="11">
        <v>0</v>
      </c>
      <c r="R50" s="11">
        <f t="shared" si="43"/>
        <v>0</v>
      </c>
      <c r="S50" s="12"/>
      <c r="T50" s="12"/>
      <c r="U50" s="13"/>
    </row>
    <row r="51" spans="1:21" ht="30" x14ac:dyDescent="0.25">
      <c r="A51" s="23"/>
      <c r="B51" s="23">
        <v>29</v>
      </c>
      <c r="C51" s="30" t="s">
        <v>69</v>
      </c>
      <c r="D51" s="29">
        <f t="shared" si="7"/>
        <v>10127</v>
      </c>
      <c r="E51" s="29">
        <v>10127</v>
      </c>
      <c r="F51" s="3">
        <v>0.65</v>
      </c>
      <c r="G51" s="4">
        <v>1</v>
      </c>
      <c r="H51" s="29">
        <v>1.4</v>
      </c>
      <c r="I51" s="29">
        <v>1.68</v>
      </c>
      <c r="J51" s="29">
        <v>2.23</v>
      </c>
      <c r="K51" s="29">
        <v>2.39</v>
      </c>
      <c r="L51" s="29">
        <v>2.57</v>
      </c>
      <c r="M51" s="11"/>
      <c r="N51" s="11">
        <f t="shared" si="41"/>
        <v>0</v>
      </c>
      <c r="O51" s="11"/>
      <c r="P51" s="11">
        <f t="shared" si="42"/>
        <v>0</v>
      </c>
      <c r="Q51" s="11"/>
      <c r="R51" s="11">
        <f t="shared" si="43"/>
        <v>0</v>
      </c>
      <c r="S51" s="12"/>
      <c r="T51" s="12"/>
      <c r="U51" s="13"/>
    </row>
    <row r="52" spans="1:21" s="6" customFormat="1" x14ac:dyDescent="0.25">
      <c r="A52" s="34">
        <v>13</v>
      </c>
      <c r="B52" s="34"/>
      <c r="C52" s="39" t="s">
        <v>70</v>
      </c>
      <c r="D52" s="40">
        <f t="shared" si="7"/>
        <v>10127</v>
      </c>
      <c r="E52" s="29">
        <v>10127</v>
      </c>
      <c r="F52" s="43">
        <v>1.49</v>
      </c>
      <c r="G52" s="42">
        <v>1</v>
      </c>
      <c r="H52" s="43">
        <v>1.4</v>
      </c>
      <c r="I52" s="43">
        <v>1.68</v>
      </c>
      <c r="J52" s="43">
        <v>2.23</v>
      </c>
      <c r="K52" s="43">
        <v>2.39</v>
      </c>
      <c r="L52" s="40">
        <v>2.57</v>
      </c>
      <c r="M52" s="32">
        <f t="shared" ref="M52" si="44">M53</f>
        <v>544</v>
      </c>
      <c r="N52" s="32">
        <f>N53</f>
        <v>7311661.5936000003</v>
      </c>
      <c r="O52" s="32">
        <f t="shared" ref="O52" si="45">O53</f>
        <v>381</v>
      </c>
      <c r="P52" s="32">
        <f t="shared" ref="P52:Q52" si="46">P53</f>
        <v>3925265.7080000006</v>
      </c>
      <c r="Q52" s="32">
        <f t="shared" si="46"/>
        <v>567</v>
      </c>
      <c r="R52" s="32">
        <f>R53</f>
        <v>6431050.0800000001</v>
      </c>
      <c r="S52" s="5">
        <f t="shared" ref="S52:T52" si="47">S53</f>
        <v>0</v>
      </c>
      <c r="T52" s="5">
        <f t="shared" si="47"/>
        <v>0</v>
      </c>
      <c r="U52" s="14"/>
    </row>
    <row r="53" spans="1:21" ht="24.75" customHeight="1" x14ac:dyDescent="0.25">
      <c r="A53" s="23"/>
      <c r="B53" s="23">
        <v>30</v>
      </c>
      <c r="C53" s="28" t="s">
        <v>71</v>
      </c>
      <c r="D53" s="29">
        <f t="shared" si="7"/>
        <v>10127</v>
      </c>
      <c r="E53" s="29">
        <v>10127</v>
      </c>
      <c r="F53" s="3">
        <v>0.8</v>
      </c>
      <c r="G53" s="4">
        <v>1</v>
      </c>
      <c r="H53" s="29">
        <v>1.4</v>
      </c>
      <c r="I53" s="29">
        <v>1.68</v>
      </c>
      <c r="J53" s="29">
        <v>2.23</v>
      </c>
      <c r="K53" s="29">
        <v>2.39</v>
      </c>
      <c r="L53" s="29">
        <v>2.57</v>
      </c>
      <c r="M53" s="11">
        <v>544</v>
      </c>
      <c r="N53" s="11">
        <f t="shared" ref="N53:N54" si="48">(M53/12*1*$D53*$F53*$G53*$H53*N$10)+(M53/12*11*$E53*$F53*$G53*$H53*N$11)</f>
        <v>7311661.5936000003</v>
      </c>
      <c r="O53" s="11">
        <v>381</v>
      </c>
      <c r="P53" s="11">
        <f t="shared" ref="P53:P54" si="49">(O53/12*1*$D53*$F53*$G53*$H53*P$10)+(O53/12*11*$E53*$F53*$G53*$H53*P$11)</f>
        <v>3925265.7080000006</v>
      </c>
      <c r="Q53" s="11">
        <v>567</v>
      </c>
      <c r="R53" s="11">
        <f t="shared" ref="R53:R54" si="50">(Q53/12*1*$D53*$F53*$G53*$H53*R$10)+(Q53/12*11*$E53*$F53*$G53*$H53*R$11)</f>
        <v>6431050.0800000001</v>
      </c>
      <c r="S53" s="12"/>
      <c r="T53" s="12"/>
      <c r="U53" s="13"/>
    </row>
    <row r="54" spans="1:21" ht="30" x14ac:dyDescent="0.25">
      <c r="A54" s="23"/>
      <c r="B54" s="23">
        <v>31</v>
      </c>
      <c r="C54" s="28" t="s">
        <v>72</v>
      </c>
      <c r="D54" s="29">
        <v>10127</v>
      </c>
      <c r="E54" s="29">
        <v>10127</v>
      </c>
      <c r="F54" s="3">
        <v>3.39</v>
      </c>
      <c r="G54" s="4">
        <v>1</v>
      </c>
      <c r="H54" s="29">
        <v>1.4</v>
      </c>
      <c r="I54" s="29">
        <v>1.68</v>
      </c>
      <c r="J54" s="29">
        <v>2.23</v>
      </c>
      <c r="K54" s="29">
        <v>2.39</v>
      </c>
      <c r="L54" s="29">
        <v>2.57</v>
      </c>
      <c r="M54" s="11"/>
      <c r="N54" s="11">
        <f t="shared" si="48"/>
        <v>0</v>
      </c>
      <c r="O54" s="11"/>
      <c r="P54" s="11">
        <f t="shared" si="49"/>
        <v>0</v>
      </c>
      <c r="Q54" s="11"/>
      <c r="R54" s="11">
        <f t="shared" si="50"/>
        <v>0</v>
      </c>
      <c r="S54" s="12"/>
      <c r="T54" s="12"/>
      <c r="U54" s="13"/>
    </row>
    <row r="55" spans="1:21" s="6" customFormat="1" x14ac:dyDescent="0.25">
      <c r="A55" s="34">
        <v>14</v>
      </c>
      <c r="B55" s="34"/>
      <c r="C55" s="45" t="s">
        <v>73</v>
      </c>
      <c r="D55" s="40">
        <f>D53</f>
        <v>10127</v>
      </c>
      <c r="E55" s="29">
        <v>10127</v>
      </c>
      <c r="F55" s="41"/>
      <c r="G55" s="42"/>
      <c r="H55" s="43"/>
      <c r="I55" s="43"/>
      <c r="J55" s="43"/>
      <c r="K55" s="43"/>
      <c r="L55" s="40">
        <v>2.57</v>
      </c>
      <c r="M55" s="32">
        <v>0</v>
      </c>
      <c r="N55" s="32">
        <f>SUM(N56:N57)</f>
        <v>0</v>
      </c>
      <c r="O55" s="32">
        <v>0</v>
      </c>
      <c r="P55" s="32">
        <f t="shared" ref="P55:Q55" si="51">SUM(P56:P57)</f>
        <v>0</v>
      </c>
      <c r="Q55" s="32">
        <f t="shared" si="51"/>
        <v>70</v>
      </c>
      <c r="R55" s="32">
        <f>SUM(R56:R57)</f>
        <v>2681021.98</v>
      </c>
      <c r="S55" s="5">
        <f t="shared" ref="S55:T55" si="52">SUM(S56:S57)</f>
        <v>0</v>
      </c>
      <c r="T55" s="5">
        <f t="shared" si="52"/>
        <v>0</v>
      </c>
      <c r="U55" s="14"/>
    </row>
    <row r="56" spans="1:21" ht="30" x14ac:dyDescent="0.25">
      <c r="A56" s="23"/>
      <c r="B56" s="23">
        <v>32</v>
      </c>
      <c r="C56" s="28" t="s">
        <v>74</v>
      </c>
      <c r="D56" s="29">
        <f t="shared" si="7"/>
        <v>10127</v>
      </c>
      <c r="E56" s="29">
        <v>10127</v>
      </c>
      <c r="F56" s="3">
        <v>1.53</v>
      </c>
      <c r="G56" s="4">
        <v>1</v>
      </c>
      <c r="H56" s="29">
        <v>1.4</v>
      </c>
      <c r="I56" s="29">
        <v>1.68</v>
      </c>
      <c r="J56" s="29">
        <v>2.23</v>
      </c>
      <c r="K56" s="29">
        <v>2.39</v>
      </c>
      <c r="L56" s="29">
        <v>2.57</v>
      </c>
      <c r="M56" s="11"/>
      <c r="N56" s="11">
        <f t="shared" ref="N56:N57" si="53">(M56/12*1*$D56*$F56*$G56*$H56*N$10)+(M56/12*11*$E56*$F56*$G56*$H56*N$11)</f>
        <v>0</v>
      </c>
      <c r="O56" s="11"/>
      <c r="P56" s="11">
        <f t="shared" ref="P56:P57" si="54">(O56/12*1*$D56*$F56*$G56*$H56*P$10)+(O56/12*11*$E56*$F56*$G56*$H56*P$11)</f>
        <v>0</v>
      </c>
      <c r="Q56" s="11">
        <v>20</v>
      </c>
      <c r="R56" s="11">
        <f t="shared" ref="R56:R57" si="55">(Q56/12*1*$D56*$F56*$G56*$H56*R$10)+(Q56/12*11*$E56*$F56*$G56*$H56*R$11)</f>
        <v>433840.68000000005</v>
      </c>
      <c r="S56" s="12"/>
      <c r="T56" s="12"/>
      <c r="U56" s="13"/>
    </row>
    <row r="57" spans="1:21" ht="30" x14ac:dyDescent="0.25">
      <c r="A57" s="23"/>
      <c r="B57" s="23">
        <v>33</v>
      </c>
      <c r="C57" s="28" t="s">
        <v>75</v>
      </c>
      <c r="D57" s="29">
        <f t="shared" si="7"/>
        <v>10127</v>
      </c>
      <c r="E57" s="29">
        <v>10127</v>
      </c>
      <c r="F57" s="3">
        <v>3.17</v>
      </c>
      <c r="G57" s="4">
        <v>1</v>
      </c>
      <c r="H57" s="29">
        <v>1.4</v>
      </c>
      <c r="I57" s="29">
        <v>1.68</v>
      </c>
      <c r="J57" s="29">
        <v>2.23</v>
      </c>
      <c r="K57" s="29">
        <v>2.39</v>
      </c>
      <c r="L57" s="29">
        <v>2.57</v>
      </c>
      <c r="M57" s="11"/>
      <c r="N57" s="11">
        <f t="shared" si="53"/>
        <v>0</v>
      </c>
      <c r="O57" s="11"/>
      <c r="P57" s="11">
        <f t="shared" si="54"/>
        <v>0</v>
      </c>
      <c r="Q57" s="11">
        <v>50</v>
      </c>
      <c r="R57" s="11">
        <f t="shared" si="55"/>
        <v>2247181.2999999998</v>
      </c>
      <c r="S57" s="12"/>
      <c r="T57" s="12"/>
      <c r="U57" s="13"/>
    </row>
    <row r="58" spans="1:21" s="6" customFormat="1" x14ac:dyDescent="0.25">
      <c r="A58" s="34">
        <v>15</v>
      </c>
      <c r="B58" s="34"/>
      <c r="C58" s="39" t="s">
        <v>76</v>
      </c>
      <c r="D58" s="40">
        <f t="shared" si="7"/>
        <v>10127</v>
      </c>
      <c r="E58" s="29">
        <v>10127</v>
      </c>
      <c r="F58" s="41"/>
      <c r="G58" s="42"/>
      <c r="H58" s="43"/>
      <c r="I58" s="43"/>
      <c r="J58" s="43"/>
      <c r="K58" s="43"/>
      <c r="L58" s="40">
        <v>2.57</v>
      </c>
      <c r="M58" s="32">
        <f t="shared" ref="M58" si="56">SUM(M59:M61)</f>
        <v>50</v>
      </c>
      <c r="N58" s="32">
        <f>SUM(N59:N61)</f>
        <v>823233.95700000005</v>
      </c>
      <c r="O58" s="32">
        <f t="shared" ref="O58" si="57">SUM(O59:O61)</f>
        <v>175</v>
      </c>
      <c r="P58" s="32">
        <f t="shared" ref="P58:Q58" si="58">SUM(P59:P61)</f>
        <v>2208605.8691666666</v>
      </c>
      <c r="Q58" s="32">
        <f t="shared" si="58"/>
        <v>131</v>
      </c>
      <c r="R58" s="32">
        <f>SUM(R59:R61)</f>
        <v>1820145.9639999995</v>
      </c>
      <c r="S58" s="5">
        <f t="shared" ref="S58:T58" si="59">SUM(S59:S61)</f>
        <v>0</v>
      </c>
      <c r="T58" s="5">
        <f t="shared" si="59"/>
        <v>0</v>
      </c>
      <c r="U58" s="14"/>
    </row>
    <row r="59" spans="1:21" ht="30" x14ac:dyDescent="0.25">
      <c r="A59" s="23"/>
      <c r="B59" s="23">
        <v>34</v>
      </c>
      <c r="C59" s="30" t="s">
        <v>77</v>
      </c>
      <c r="D59" s="29">
        <f t="shared" si="7"/>
        <v>10127</v>
      </c>
      <c r="E59" s="29">
        <v>10127</v>
      </c>
      <c r="F59" s="3">
        <v>0.98</v>
      </c>
      <c r="G59" s="4">
        <v>1</v>
      </c>
      <c r="H59" s="29">
        <v>1.4</v>
      </c>
      <c r="I59" s="29">
        <v>1.68</v>
      </c>
      <c r="J59" s="29">
        <v>2.23</v>
      </c>
      <c r="K59" s="29">
        <v>2.39</v>
      </c>
      <c r="L59" s="29">
        <v>2.57</v>
      </c>
      <c r="M59" s="11">
        <v>50</v>
      </c>
      <c r="N59" s="11">
        <f t="shared" ref="N59:N61" si="60">(M59/12*1*$D59*$F59*$G59*$H59*N$10)+(M59/12*11*$E59*$F59*$G59*$H59*N$11)</f>
        <v>823233.95700000005</v>
      </c>
      <c r="O59" s="11">
        <v>175</v>
      </c>
      <c r="P59" s="11">
        <f t="shared" ref="P59:P61" si="61">(O59/12*1*$D59*$F59*$G59*$H59*P$10)+(O59/12*11*$E59*$F59*$G59*$H59*P$11)</f>
        <v>2208605.8691666666</v>
      </c>
      <c r="Q59" s="11">
        <v>131</v>
      </c>
      <c r="R59" s="11">
        <f t="shared" ref="R59:R61" si="62">(Q59/12*1*$D59*$F59*$G59*$H59*R$10)+(Q59/12*11*$E59*$F59*$G59*$H59*R$11)</f>
        <v>1820145.9639999995</v>
      </c>
      <c r="S59" s="12"/>
      <c r="T59" s="12"/>
      <c r="U59" s="13"/>
    </row>
    <row r="60" spans="1:21" ht="45" x14ac:dyDescent="0.25">
      <c r="A60" s="23"/>
      <c r="B60" s="23">
        <v>35</v>
      </c>
      <c r="C60" s="30" t="s">
        <v>78</v>
      </c>
      <c r="D60" s="29">
        <f t="shared" si="7"/>
        <v>10127</v>
      </c>
      <c r="E60" s="29">
        <v>10127</v>
      </c>
      <c r="F60" s="3">
        <v>2.79</v>
      </c>
      <c r="G60" s="4">
        <v>1</v>
      </c>
      <c r="H60" s="29">
        <v>1.4</v>
      </c>
      <c r="I60" s="29">
        <v>1.68</v>
      </c>
      <c r="J60" s="29">
        <v>2.23</v>
      </c>
      <c r="K60" s="29">
        <v>2.39</v>
      </c>
      <c r="L60" s="29">
        <v>2.57</v>
      </c>
      <c r="M60" s="11"/>
      <c r="N60" s="11">
        <f t="shared" si="60"/>
        <v>0</v>
      </c>
      <c r="O60" s="11"/>
      <c r="P60" s="11">
        <f t="shared" si="61"/>
        <v>0</v>
      </c>
      <c r="Q60" s="11"/>
      <c r="R60" s="11">
        <f t="shared" si="62"/>
        <v>0</v>
      </c>
      <c r="S60" s="12"/>
      <c r="T60" s="12"/>
      <c r="U60" s="13"/>
    </row>
    <row r="61" spans="1:21" ht="45" x14ac:dyDescent="0.25">
      <c r="A61" s="23"/>
      <c r="B61" s="23">
        <v>36</v>
      </c>
      <c r="C61" s="30" t="s">
        <v>79</v>
      </c>
      <c r="D61" s="29">
        <f t="shared" si="7"/>
        <v>10127</v>
      </c>
      <c r="E61" s="29">
        <v>10127</v>
      </c>
      <c r="F61" s="3">
        <v>7.86</v>
      </c>
      <c r="G61" s="4">
        <v>1</v>
      </c>
      <c r="H61" s="29">
        <v>1.4</v>
      </c>
      <c r="I61" s="29">
        <v>1.68</v>
      </c>
      <c r="J61" s="29">
        <v>2.23</v>
      </c>
      <c r="K61" s="29">
        <v>2.39</v>
      </c>
      <c r="L61" s="29">
        <v>2.57</v>
      </c>
      <c r="M61" s="11"/>
      <c r="N61" s="11">
        <f t="shared" si="60"/>
        <v>0</v>
      </c>
      <c r="O61" s="11"/>
      <c r="P61" s="11">
        <f t="shared" si="61"/>
        <v>0</v>
      </c>
      <c r="Q61" s="11"/>
      <c r="R61" s="11">
        <f t="shared" si="62"/>
        <v>0</v>
      </c>
      <c r="S61" s="12"/>
      <c r="T61" s="12"/>
      <c r="U61" s="13"/>
    </row>
    <row r="62" spans="1:21" s="6" customFormat="1" x14ac:dyDescent="0.25">
      <c r="A62" s="34">
        <v>16</v>
      </c>
      <c r="B62" s="34"/>
      <c r="C62" s="46" t="s">
        <v>80</v>
      </c>
      <c r="D62" s="40">
        <f t="shared" si="7"/>
        <v>10127</v>
      </c>
      <c r="E62" s="29">
        <v>10127</v>
      </c>
      <c r="F62" s="41"/>
      <c r="G62" s="42"/>
      <c r="H62" s="43"/>
      <c r="I62" s="43"/>
      <c r="J62" s="43"/>
      <c r="K62" s="43"/>
      <c r="L62" s="40">
        <v>2.57</v>
      </c>
      <c r="M62" s="32">
        <f t="shared" ref="M62" si="63">SUM(M63:M64)</f>
        <v>300</v>
      </c>
      <c r="N62" s="32">
        <f>SUM(N63:N64)</f>
        <v>4737795.426</v>
      </c>
      <c r="O62" s="32">
        <f t="shared" ref="O62" si="64">SUM(O63:O64)</f>
        <v>130</v>
      </c>
      <c r="P62" s="32">
        <f t="shared" ref="P62:Q62" si="65">SUM(P63:P64)</f>
        <v>1573712.1703333335</v>
      </c>
      <c r="Q62" s="32">
        <f t="shared" si="65"/>
        <v>105</v>
      </c>
      <c r="R62" s="32">
        <f>SUM(R63:R64)</f>
        <v>1399348.8599999999</v>
      </c>
      <c r="S62" s="5">
        <f t="shared" ref="S62:T62" si="66">SUM(S63:S64)</f>
        <v>0</v>
      </c>
      <c r="T62" s="5">
        <f t="shared" si="66"/>
        <v>0</v>
      </c>
      <c r="U62" s="14"/>
    </row>
    <row r="63" spans="1:21" ht="60" x14ac:dyDescent="0.25">
      <c r="A63" s="23"/>
      <c r="B63" s="23">
        <v>37</v>
      </c>
      <c r="C63" s="28" t="s">
        <v>81</v>
      </c>
      <c r="D63" s="29">
        <f t="shared" si="7"/>
        <v>10127</v>
      </c>
      <c r="E63" s="29">
        <v>10127</v>
      </c>
      <c r="F63" s="3">
        <v>0.94</v>
      </c>
      <c r="G63" s="4">
        <v>1</v>
      </c>
      <c r="H63" s="29">
        <v>1.4</v>
      </c>
      <c r="I63" s="29">
        <v>1.68</v>
      </c>
      <c r="J63" s="29">
        <v>2.23</v>
      </c>
      <c r="K63" s="29">
        <v>2.39</v>
      </c>
      <c r="L63" s="29">
        <v>2.57</v>
      </c>
      <c r="M63" s="11">
        <v>300</v>
      </c>
      <c r="N63" s="11">
        <f t="shared" ref="N63:N64" si="67">(M63/12*1*$D63*$F63*$G63*$H63*N$10)+(M63/12*11*$E63*$F63*$G63*$H63*N$11)</f>
        <v>4737795.426</v>
      </c>
      <c r="O63" s="11">
        <v>130</v>
      </c>
      <c r="P63" s="11">
        <f t="shared" ref="P63:P64" si="68">(O63/12*1*$D63*$F63*$G63*$H63*P$10)+(O63/12*11*$E63*$F63*$G63*$H63*P$11)</f>
        <v>1573712.1703333335</v>
      </c>
      <c r="Q63" s="11">
        <v>105</v>
      </c>
      <c r="R63" s="11">
        <f t="shared" ref="R63:R64" si="69">(Q63/12*1*$D63*$F63*$G63*$H63*R$10)+(Q63/12*11*$E63*$F63*$G63*$H63*R$11)</f>
        <v>1399348.8599999999</v>
      </c>
      <c r="S63" s="12"/>
      <c r="T63" s="12"/>
      <c r="U63" s="13"/>
    </row>
    <row r="64" spans="1:21" ht="30" x14ac:dyDescent="0.25">
      <c r="A64" s="23"/>
      <c r="B64" s="23">
        <v>38</v>
      </c>
      <c r="C64" s="30" t="s">
        <v>82</v>
      </c>
      <c r="D64" s="29">
        <f t="shared" si="7"/>
        <v>10127</v>
      </c>
      <c r="E64" s="29">
        <v>10127</v>
      </c>
      <c r="F64" s="3">
        <v>2.57</v>
      </c>
      <c r="G64" s="4">
        <v>1</v>
      </c>
      <c r="H64" s="29">
        <v>1.4</v>
      </c>
      <c r="I64" s="29">
        <v>1.68</v>
      </c>
      <c r="J64" s="29">
        <v>2.23</v>
      </c>
      <c r="K64" s="29">
        <v>2.39</v>
      </c>
      <c r="L64" s="29">
        <v>2.57</v>
      </c>
      <c r="M64" s="11"/>
      <c r="N64" s="11">
        <f t="shared" si="67"/>
        <v>0</v>
      </c>
      <c r="O64" s="11"/>
      <c r="P64" s="11">
        <f t="shared" si="68"/>
        <v>0</v>
      </c>
      <c r="Q64" s="11"/>
      <c r="R64" s="11">
        <f t="shared" si="69"/>
        <v>0</v>
      </c>
      <c r="S64" s="12"/>
      <c r="T64" s="12"/>
      <c r="U64" s="13"/>
    </row>
    <row r="65" spans="1:21" s="6" customFormat="1" x14ac:dyDescent="0.25">
      <c r="A65" s="34">
        <v>17</v>
      </c>
      <c r="B65" s="34"/>
      <c r="C65" s="39" t="s">
        <v>83</v>
      </c>
      <c r="D65" s="40">
        <f t="shared" si="7"/>
        <v>10127</v>
      </c>
      <c r="E65" s="29">
        <v>10127</v>
      </c>
      <c r="F65" s="41"/>
      <c r="G65" s="42"/>
      <c r="H65" s="43"/>
      <c r="I65" s="43"/>
      <c r="J65" s="43"/>
      <c r="K65" s="43"/>
      <c r="L65" s="40">
        <v>2.57</v>
      </c>
      <c r="M65" s="32">
        <v>0</v>
      </c>
      <c r="N65" s="32">
        <f>SUM(N66:N66)</f>
        <v>0</v>
      </c>
      <c r="O65" s="32">
        <v>0</v>
      </c>
      <c r="P65" s="32">
        <f t="shared" ref="P65" si="70">SUM(P66:P66)</f>
        <v>0</v>
      </c>
      <c r="Q65" s="32">
        <v>0</v>
      </c>
      <c r="R65" s="32">
        <f>SUM(R66:R66)</f>
        <v>0</v>
      </c>
      <c r="S65" s="5">
        <f t="shared" ref="S65:T65" si="71">SUM(S66:S66)</f>
        <v>0</v>
      </c>
      <c r="T65" s="5">
        <f t="shared" si="71"/>
        <v>0</v>
      </c>
      <c r="U65" s="14"/>
    </row>
    <row r="66" spans="1:21" ht="30" x14ac:dyDescent="0.25">
      <c r="A66" s="23"/>
      <c r="B66" s="23">
        <v>39</v>
      </c>
      <c r="C66" s="28" t="s">
        <v>84</v>
      </c>
      <c r="D66" s="29">
        <f t="shared" si="7"/>
        <v>10127</v>
      </c>
      <c r="E66" s="29">
        <v>10127</v>
      </c>
      <c r="F66" s="3">
        <v>1.79</v>
      </c>
      <c r="G66" s="4">
        <v>1</v>
      </c>
      <c r="H66" s="29">
        <v>1.4</v>
      </c>
      <c r="I66" s="29">
        <v>1.68</v>
      </c>
      <c r="J66" s="29">
        <v>2.23</v>
      </c>
      <c r="K66" s="29">
        <v>2.39</v>
      </c>
      <c r="L66" s="29">
        <v>2.57</v>
      </c>
      <c r="M66" s="11"/>
      <c r="N66" s="11">
        <f>(M66/12*1*$D66*$F66*$G66*$H66*N$10)+(M66/12*11*$E66*$F66*$G66*$H66*N$11)</f>
        <v>0</v>
      </c>
      <c r="O66" s="11"/>
      <c r="P66" s="11">
        <f>(O66/12*1*$D66*$F66*$G66*$H66*P$10)+(O66/12*11*$E66*$F66*$G66*$H66*P$11)</f>
        <v>0</v>
      </c>
      <c r="Q66" s="11"/>
      <c r="R66" s="11">
        <f>(Q66/12*1*$D66*$F66*$G66*$H66*R$10)+(Q66/12*11*$E66*$F66*$G66*$H66*R$11)</f>
        <v>0</v>
      </c>
      <c r="S66" s="12"/>
      <c r="T66" s="12"/>
      <c r="U66" s="13"/>
    </row>
    <row r="67" spans="1:21" s="6" customFormat="1" x14ac:dyDescent="0.25">
      <c r="A67" s="34">
        <v>18</v>
      </c>
      <c r="B67" s="34"/>
      <c r="C67" s="39" t="s">
        <v>85</v>
      </c>
      <c r="D67" s="40">
        <f>D66</f>
        <v>10127</v>
      </c>
      <c r="E67" s="29">
        <v>10127</v>
      </c>
      <c r="F67" s="41"/>
      <c r="G67" s="42"/>
      <c r="H67" s="43"/>
      <c r="I67" s="43"/>
      <c r="J67" s="43"/>
      <c r="K67" s="43"/>
      <c r="L67" s="40">
        <v>2.57</v>
      </c>
      <c r="M67" s="32">
        <v>0</v>
      </c>
      <c r="N67" s="32">
        <f>SUM(N68:N71)</f>
        <v>0</v>
      </c>
      <c r="O67" s="32"/>
      <c r="P67" s="32">
        <f t="shared" ref="P67" si="72">SUM(P68:P71)</f>
        <v>0</v>
      </c>
      <c r="Q67" s="32">
        <v>0</v>
      </c>
      <c r="R67" s="32">
        <f>SUM(R68:R71)</f>
        <v>0</v>
      </c>
      <c r="S67" s="5">
        <f t="shared" ref="S67:T67" si="73">SUM(S68:S71)</f>
        <v>0</v>
      </c>
      <c r="T67" s="5">
        <f t="shared" si="73"/>
        <v>0</v>
      </c>
      <c r="U67" s="14"/>
    </row>
    <row r="68" spans="1:21" ht="30" x14ac:dyDescent="0.25">
      <c r="A68" s="23"/>
      <c r="B68" s="23">
        <v>40</v>
      </c>
      <c r="C68" s="30" t="s">
        <v>86</v>
      </c>
      <c r="D68" s="29">
        <f t="shared" si="7"/>
        <v>10127</v>
      </c>
      <c r="E68" s="29">
        <v>10127</v>
      </c>
      <c r="F68" s="3">
        <v>1.6</v>
      </c>
      <c r="G68" s="4">
        <v>1</v>
      </c>
      <c r="H68" s="29">
        <v>1.4</v>
      </c>
      <c r="I68" s="29">
        <v>1.68</v>
      </c>
      <c r="J68" s="29">
        <v>2.23</v>
      </c>
      <c r="K68" s="29">
        <v>2.39</v>
      </c>
      <c r="L68" s="29">
        <v>2.57</v>
      </c>
      <c r="M68" s="11"/>
      <c r="N68" s="11">
        <f t="shared" ref="N68:N71" si="74">(M68/12*1*$D68*$F68*$G68*$H68*N$10)+(M68/12*11*$E68*$F68*$G68*$H68*N$11)</f>
        <v>0</v>
      </c>
      <c r="O68" s="11"/>
      <c r="P68" s="11">
        <f t="shared" ref="P68:P71" si="75">(O68/12*1*$D68*$F68*$G68*$H68*P$10)+(O68/12*11*$E68*$F68*$G68*$H68*P$11)</f>
        <v>0</v>
      </c>
      <c r="Q68" s="11">
        <v>0</v>
      </c>
      <c r="R68" s="11">
        <f t="shared" ref="R68:R71" si="76">(Q68/12*1*$D68*$F68*$G68*$H68*R$10)+(Q68/12*11*$E68*$F68*$G68*$H68*R$11)</f>
        <v>0</v>
      </c>
      <c r="S68" s="12"/>
      <c r="T68" s="12"/>
      <c r="U68" s="13"/>
    </row>
    <row r="69" spans="1:21" ht="30" x14ac:dyDescent="0.25">
      <c r="A69" s="23"/>
      <c r="B69" s="23">
        <v>41</v>
      </c>
      <c r="C69" s="30" t="s">
        <v>87</v>
      </c>
      <c r="D69" s="29">
        <f t="shared" si="7"/>
        <v>10127</v>
      </c>
      <c r="E69" s="29">
        <v>10127</v>
      </c>
      <c r="F69" s="3">
        <v>3.25</v>
      </c>
      <c r="G69" s="4">
        <v>1</v>
      </c>
      <c r="H69" s="29">
        <v>1.4</v>
      </c>
      <c r="I69" s="29">
        <v>1.68</v>
      </c>
      <c r="J69" s="29">
        <v>2.23</v>
      </c>
      <c r="K69" s="29">
        <v>2.39</v>
      </c>
      <c r="L69" s="29">
        <v>2.57</v>
      </c>
      <c r="M69" s="11"/>
      <c r="N69" s="11">
        <f t="shared" si="74"/>
        <v>0</v>
      </c>
      <c r="O69" s="11"/>
      <c r="P69" s="11">
        <f t="shared" si="75"/>
        <v>0</v>
      </c>
      <c r="Q69" s="11"/>
      <c r="R69" s="11">
        <f t="shared" si="76"/>
        <v>0</v>
      </c>
      <c r="S69" s="12"/>
      <c r="T69" s="12"/>
      <c r="U69" s="13"/>
    </row>
    <row r="70" spans="1:21" ht="30" x14ac:dyDescent="0.25">
      <c r="A70" s="23"/>
      <c r="B70" s="23">
        <v>42</v>
      </c>
      <c r="C70" s="28" t="s">
        <v>88</v>
      </c>
      <c r="D70" s="29">
        <f t="shared" si="7"/>
        <v>10127</v>
      </c>
      <c r="E70" s="29">
        <v>10127</v>
      </c>
      <c r="F70" s="3">
        <v>3.18</v>
      </c>
      <c r="G70" s="4">
        <v>1</v>
      </c>
      <c r="H70" s="29">
        <v>1.4</v>
      </c>
      <c r="I70" s="29">
        <v>1.68</v>
      </c>
      <c r="J70" s="29">
        <v>2.23</v>
      </c>
      <c r="K70" s="29">
        <v>2.39</v>
      </c>
      <c r="L70" s="29">
        <v>2.57</v>
      </c>
      <c r="M70" s="11"/>
      <c r="N70" s="11">
        <f t="shared" si="74"/>
        <v>0</v>
      </c>
      <c r="O70" s="11"/>
      <c r="P70" s="11">
        <f t="shared" si="75"/>
        <v>0</v>
      </c>
      <c r="Q70" s="11"/>
      <c r="R70" s="11">
        <f t="shared" si="76"/>
        <v>0</v>
      </c>
      <c r="S70" s="12"/>
      <c r="T70" s="12"/>
      <c r="U70" s="13"/>
    </row>
    <row r="71" spans="1:21" x14ac:dyDescent="0.25">
      <c r="A71" s="23"/>
      <c r="B71" s="23">
        <v>43</v>
      </c>
      <c r="C71" s="28" t="s">
        <v>89</v>
      </c>
      <c r="D71" s="29">
        <f t="shared" si="7"/>
        <v>10127</v>
      </c>
      <c r="E71" s="29">
        <v>10127</v>
      </c>
      <c r="F71" s="3">
        <v>0.8</v>
      </c>
      <c r="G71" s="4">
        <v>1</v>
      </c>
      <c r="H71" s="29">
        <v>1.4</v>
      </c>
      <c r="I71" s="29">
        <v>1.68</v>
      </c>
      <c r="J71" s="29">
        <v>2.23</v>
      </c>
      <c r="K71" s="29">
        <v>2.39</v>
      </c>
      <c r="L71" s="29">
        <v>2.57</v>
      </c>
      <c r="M71" s="11"/>
      <c r="N71" s="11">
        <f t="shared" si="74"/>
        <v>0</v>
      </c>
      <c r="O71" s="11"/>
      <c r="P71" s="11">
        <f t="shared" si="75"/>
        <v>0</v>
      </c>
      <c r="Q71" s="11"/>
      <c r="R71" s="11">
        <f t="shared" si="76"/>
        <v>0</v>
      </c>
      <c r="S71" s="12"/>
      <c r="T71" s="12"/>
      <c r="U71" s="13"/>
    </row>
    <row r="72" spans="1:21" s="6" customFormat="1" x14ac:dyDescent="0.25">
      <c r="A72" s="34">
        <v>19</v>
      </c>
      <c r="B72" s="34"/>
      <c r="C72" s="39" t="s">
        <v>90</v>
      </c>
      <c r="D72" s="40">
        <f t="shared" si="7"/>
        <v>10127</v>
      </c>
      <c r="E72" s="29">
        <v>10127</v>
      </c>
      <c r="F72" s="41"/>
      <c r="G72" s="42"/>
      <c r="H72" s="43"/>
      <c r="I72" s="43"/>
      <c r="J72" s="43"/>
      <c r="K72" s="43"/>
      <c r="L72" s="40">
        <v>2.57</v>
      </c>
      <c r="M72" s="32">
        <v>0</v>
      </c>
      <c r="N72" s="32">
        <f>SUM(N73:N83)</f>
        <v>0</v>
      </c>
      <c r="O72" s="32">
        <v>0</v>
      </c>
      <c r="P72" s="32">
        <f t="shared" ref="P72" si="77">SUM(P73:P83)</f>
        <v>0</v>
      </c>
      <c r="Q72" s="32">
        <v>0</v>
      </c>
      <c r="R72" s="32">
        <f>SUM(R73:R83)</f>
        <v>0</v>
      </c>
      <c r="S72" s="5">
        <f t="shared" ref="S72:T72" si="78">SUM(S73:S83)</f>
        <v>0</v>
      </c>
      <c r="T72" s="5">
        <f t="shared" si="78"/>
        <v>0</v>
      </c>
      <c r="U72" s="14"/>
    </row>
    <row r="73" spans="1:21" x14ac:dyDescent="0.25">
      <c r="A73" s="23"/>
      <c r="B73" s="23">
        <v>44</v>
      </c>
      <c r="C73" s="28" t="s">
        <v>91</v>
      </c>
      <c r="D73" s="29">
        <f t="shared" si="7"/>
        <v>10127</v>
      </c>
      <c r="E73" s="29">
        <v>10127</v>
      </c>
      <c r="F73" s="3">
        <v>3.64</v>
      </c>
      <c r="G73" s="4">
        <v>1</v>
      </c>
      <c r="H73" s="29">
        <v>1.4</v>
      </c>
      <c r="I73" s="29">
        <v>1.68</v>
      </c>
      <c r="J73" s="29">
        <v>2.23</v>
      </c>
      <c r="K73" s="29">
        <v>2.39</v>
      </c>
      <c r="L73" s="29">
        <v>2.57</v>
      </c>
      <c r="M73" s="11"/>
      <c r="N73" s="11">
        <f t="shared" ref="N73:N83" si="79">(M73/12*1*$D73*$F73*$G73*$H73*N$10)+(M73/12*11*$E73*$F73*$G73*$H73*N$11)</f>
        <v>0</v>
      </c>
      <c r="O73" s="11">
        <v>0</v>
      </c>
      <c r="P73" s="11">
        <f t="shared" ref="P73:P83" si="80">(O73/12*1*$D73*$F73*$G73*$H73*P$10)+(O73/12*11*$E73*$F73*$G73*$H73*P$11)</f>
        <v>0</v>
      </c>
      <c r="Q73" s="11">
        <v>0</v>
      </c>
      <c r="R73" s="11">
        <f t="shared" ref="R73:R83" si="81">(Q73/12*1*$D73*$F73*$G73*$H73*R$10)+(Q73/12*11*$E73*$F73*$G73*$H73*R$11)</f>
        <v>0</v>
      </c>
      <c r="S73" s="12"/>
      <c r="T73" s="12"/>
      <c r="U73" s="13"/>
    </row>
    <row r="74" spans="1:21" x14ac:dyDescent="0.25">
      <c r="A74" s="23"/>
      <c r="B74" s="23">
        <v>45</v>
      </c>
      <c r="C74" s="28" t="s">
        <v>92</v>
      </c>
      <c r="D74" s="29">
        <f t="shared" si="7"/>
        <v>10127</v>
      </c>
      <c r="E74" s="29">
        <v>10127</v>
      </c>
      <c r="F74" s="3">
        <v>4.0199999999999996</v>
      </c>
      <c r="G74" s="4">
        <v>1</v>
      </c>
      <c r="H74" s="29">
        <v>1.4</v>
      </c>
      <c r="I74" s="29">
        <v>1.68</v>
      </c>
      <c r="J74" s="29">
        <v>2.23</v>
      </c>
      <c r="K74" s="29">
        <v>2.39</v>
      </c>
      <c r="L74" s="29">
        <v>2.57</v>
      </c>
      <c r="M74" s="11"/>
      <c r="N74" s="11">
        <f t="shared" si="79"/>
        <v>0</v>
      </c>
      <c r="O74" s="11">
        <v>0</v>
      </c>
      <c r="P74" s="11">
        <f t="shared" si="80"/>
        <v>0</v>
      </c>
      <c r="Q74" s="11">
        <v>0</v>
      </c>
      <c r="R74" s="11">
        <f t="shared" si="81"/>
        <v>0</v>
      </c>
      <c r="S74" s="12"/>
      <c r="T74" s="12"/>
      <c r="U74" s="13"/>
    </row>
    <row r="75" spans="1:21" x14ac:dyDescent="0.25">
      <c r="A75" s="23"/>
      <c r="B75" s="23">
        <v>46</v>
      </c>
      <c r="C75" s="28" t="s">
        <v>93</v>
      </c>
      <c r="D75" s="29">
        <f t="shared" si="7"/>
        <v>10127</v>
      </c>
      <c r="E75" s="29">
        <v>10127</v>
      </c>
      <c r="F75" s="3">
        <v>6.42</v>
      </c>
      <c r="G75" s="4">
        <v>1</v>
      </c>
      <c r="H75" s="29">
        <v>1.4</v>
      </c>
      <c r="I75" s="29">
        <v>1.68</v>
      </c>
      <c r="J75" s="29">
        <v>2.23</v>
      </c>
      <c r="K75" s="29">
        <v>2.39</v>
      </c>
      <c r="L75" s="29">
        <v>2.57</v>
      </c>
      <c r="M75" s="11"/>
      <c r="N75" s="11">
        <f t="shared" si="79"/>
        <v>0</v>
      </c>
      <c r="O75" s="11">
        <v>0</v>
      </c>
      <c r="P75" s="11">
        <f t="shared" si="80"/>
        <v>0</v>
      </c>
      <c r="Q75" s="11">
        <v>0</v>
      </c>
      <c r="R75" s="11">
        <f t="shared" si="81"/>
        <v>0</v>
      </c>
      <c r="S75" s="12"/>
      <c r="T75" s="12"/>
      <c r="U75" s="13"/>
    </row>
    <row r="76" spans="1:21" ht="30" x14ac:dyDescent="0.25">
      <c r="A76" s="23"/>
      <c r="B76" s="23">
        <v>47</v>
      </c>
      <c r="C76" s="30" t="s">
        <v>94</v>
      </c>
      <c r="D76" s="29">
        <f t="shared" si="7"/>
        <v>10127</v>
      </c>
      <c r="E76" s="29">
        <v>10127</v>
      </c>
      <c r="F76" s="3">
        <v>2.35</v>
      </c>
      <c r="G76" s="4">
        <v>1</v>
      </c>
      <c r="H76" s="29">
        <v>1.4</v>
      </c>
      <c r="I76" s="29">
        <v>1.68</v>
      </c>
      <c r="J76" s="29">
        <v>2.23</v>
      </c>
      <c r="K76" s="29">
        <v>2.39</v>
      </c>
      <c r="L76" s="29">
        <v>2.57</v>
      </c>
      <c r="M76" s="11"/>
      <c r="N76" s="11">
        <f t="shared" si="79"/>
        <v>0</v>
      </c>
      <c r="O76" s="11"/>
      <c r="P76" s="11">
        <f t="shared" si="80"/>
        <v>0</v>
      </c>
      <c r="Q76" s="11"/>
      <c r="R76" s="11">
        <f t="shared" si="81"/>
        <v>0</v>
      </c>
      <c r="S76" s="12"/>
      <c r="T76" s="12"/>
      <c r="U76" s="13"/>
    </row>
    <row r="77" spans="1:21" ht="30" x14ac:dyDescent="0.25">
      <c r="A77" s="23"/>
      <c r="B77" s="23">
        <v>48</v>
      </c>
      <c r="C77" s="30" t="s">
        <v>95</v>
      </c>
      <c r="D77" s="29">
        <f t="shared" si="7"/>
        <v>10127</v>
      </c>
      <c r="E77" s="29">
        <v>10127</v>
      </c>
      <c r="F77" s="3">
        <v>2.48</v>
      </c>
      <c r="G77" s="4">
        <v>1</v>
      </c>
      <c r="H77" s="29">
        <v>1.4</v>
      </c>
      <c r="I77" s="29">
        <v>1.68</v>
      </c>
      <c r="J77" s="29">
        <v>2.23</v>
      </c>
      <c r="K77" s="29">
        <v>2.39</v>
      </c>
      <c r="L77" s="29">
        <v>2.57</v>
      </c>
      <c r="M77" s="11"/>
      <c r="N77" s="11">
        <f t="shared" si="79"/>
        <v>0</v>
      </c>
      <c r="O77" s="11"/>
      <c r="P77" s="11">
        <f t="shared" si="80"/>
        <v>0</v>
      </c>
      <c r="Q77" s="11"/>
      <c r="R77" s="11">
        <f t="shared" si="81"/>
        <v>0</v>
      </c>
      <c r="S77" s="12"/>
      <c r="T77" s="12"/>
      <c r="U77" s="13"/>
    </row>
    <row r="78" spans="1:21" ht="45" x14ac:dyDescent="0.25">
      <c r="A78" s="23"/>
      <c r="B78" s="23">
        <v>49</v>
      </c>
      <c r="C78" s="30" t="s">
        <v>96</v>
      </c>
      <c r="D78" s="29">
        <f t="shared" si="7"/>
        <v>10127</v>
      </c>
      <c r="E78" s="29">
        <v>10127</v>
      </c>
      <c r="F78" s="3">
        <v>0.5</v>
      </c>
      <c r="G78" s="4">
        <v>1</v>
      </c>
      <c r="H78" s="29">
        <v>1.4</v>
      </c>
      <c r="I78" s="29">
        <v>1.68</v>
      </c>
      <c r="J78" s="29">
        <v>2.23</v>
      </c>
      <c r="K78" s="29">
        <v>2.39</v>
      </c>
      <c r="L78" s="29">
        <v>2.57</v>
      </c>
      <c r="M78" s="11"/>
      <c r="N78" s="11">
        <f t="shared" si="79"/>
        <v>0</v>
      </c>
      <c r="O78" s="11"/>
      <c r="P78" s="11">
        <f t="shared" si="80"/>
        <v>0</v>
      </c>
      <c r="Q78" s="11"/>
      <c r="R78" s="11">
        <f t="shared" si="81"/>
        <v>0</v>
      </c>
      <c r="S78" s="12"/>
      <c r="T78" s="12"/>
      <c r="U78" s="13"/>
    </row>
    <row r="79" spans="1:21" ht="30" x14ac:dyDescent="0.25">
      <c r="A79" s="23"/>
      <c r="B79" s="23">
        <v>50</v>
      </c>
      <c r="C79" s="28" t="s">
        <v>97</v>
      </c>
      <c r="D79" s="29">
        <f t="shared" si="7"/>
        <v>10127</v>
      </c>
      <c r="E79" s="29">
        <v>10127</v>
      </c>
      <c r="F79" s="3">
        <v>7.77</v>
      </c>
      <c r="G79" s="4">
        <v>1</v>
      </c>
      <c r="H79" s="29">
        <v>1.4</v>
      </c>
      <c r="I79" s="29">
        <v>1.68</v>
      </c>
      <c r="J79" s="29">
        <v>2.23</v>
      </c>
      <c r="K79" s="29">
        <v>2.39</v>
      </c>
      <c r="L79" s="29">
        <v>2.57</v>
      </c>
      <c r="M79" s="11"/>
      <c r="N79" s="11">
        <f t="shared" si="79"/>
        <v>0</v>
      </c>
      <c r="O79" s="11">
        <v>0</v>
      </c>
      <c r="P79" s="11">
        <f t="shared" si="80"/>
        <v>0</v>
      </c>
      <c r="Q79" s="11">
        <v>0</v>
      </c>
      <c r="R79" s="11">
        <f t="shared" si="81"/>
        <v>0</v>
      </c>
      <c r="S79" s="12"/>
      <c r="T79" s="12"/>
      <c r="U79" s="13"/>
    </row>
    <row r="80" spans="1:21" ht="45" x14ac:dyDescent="0.25">
      <c r="A80" s="23"/>
      <c r="B80" s="23">
        <v>51</v>
      </c>
      <c r="C80" s="28" t="s">
        <v>98</v>
      </c>
      <c r="D80" s="29">
        <f t="shared" ref="D80:D143" si="82">D79</f>
        <v>10127</v>
      </c>
      <c r="E80" s="29">
        <v>10127</v>
      </c>
      <c r="F80" s="3">
        <v>6.3</v>
      </c>
      <c r="G80" s="4">
        <v>1</v>
      </c>
      <c r="H80" s="29">
        <v>1.4</v>
      </c>
      <c r="I80" s="29">
        <v>1.68</v>
      </c>
      <c r="J80" s="29">
        <v>2.23</v>
      </c>
      <c r="K80" s="29">
        <v>2.39</v>
      </c>
      <c r="L80" s="29">
        <v>2.57</v>
      </c>
      <c r="M80" s="11"/>
      <c r="N80" s="11">
        <f t="shared" si="79"/>
        <v>0</v>
      </c>
      <c r="O80" s="11">
        <v>0</v>
      </c>
      <c r="P80" s="11">
        <f t="shared" si="80"/>
        <v>0</v>
      </c>
      <c r="Q80" s="11">
        <v>0</v>
      </c>
      <c r="R80" s="11">
        <f t="shared" si="81"/>
        <v>0</v>
      </c>
      <c r="S80" s="12"/>
      <c r="T80" s="12"/>
      <c r="U80" s="13"/>
    </row>
    <row r="81" spans="1:21" ht="60" x14ac:dyDescent="0.25">
      <c r="A81" s="23"/>
      <c r="B81" s="23">
        <v>52</v>
      </c>
      <c r="C81" s="30" t="s">
        <v>99</v>
      </c>
      <c r="D81" s="29">
        <f t="shared" si="82"/>
        <v>10127</v>
      </c>
      <c r="E81" s="29">
        <v>10127</v>
      </c>
      <c r="F81" s="3">
        <v>3.73</v>
      </c>
      <c r="G81" s="4">
        <v>1</v>
      </c>
      <c r="H81" s="29">
        <v>1.4</v>
      </c>
      <c r="I81" s="29">
        <v>1.68</v>
      </c>
      <c r="J81" s="29">
        <v>2.23</v>
      </c>
      <c r="K81" s="29">
        <v>2.39</v>
      </c>
      <c r="L81" s="29">
        <v>2.57</v>
      </c>
      <c r="M81" s="11"/>
      <c r="N81" s="11">
        <f t="shared" si="79"/>
        <v>0</v>
      </c>
      <c r="O81" s="11">
        <v>0</v>
      </c>
      <c r="P81" s="11">
        <f t="shared" si="80"/>
        <v>0</v>
      </c>
      <c r="Q81" s="11">
        <v>0</v>
      </c>
      <c r="R81" s="11">
        <f t="shared" si="81"/>
        <v>0</v>
      </c>
      <c r="S81" s="12"/>
      <c r="T81" s="12"/>
      <c r="U81" s="13"/>
    </row>
    <row r="82" spans="1:21" ht="60" x14ac:dyDescent="0.25">
      <c r="A82" s="23"/>
      <c r="B82" s="23">
        <v>53</v>
      </c>
      <c r="C82" s="30" t="s">
        <v>100</v>
      </c>
      <c r="D82" s="29">
        <f t="shared" si="82"/>
        <v>10127</v>
      </c>
      <c r="E82" s="29">
        <v>10127</v>
      </c>
      <c r="F82" s="3">
        <v>5.0999999999999996</v>
      </c>
      <c r="G82" s="4">
        <v>1</v>
      </c>
      <c r="H82" s="29">
        <v>1.4</v>
      </c>
      <c r="I82" s="29">
        <v>1.68</v>
      </c>
      <c r="J82" s="29">
        <v>2.23</v>
      </c>
      <c r="K82" s="29">
        <v>2.39</v>
      </c>
      <c r="L82" s="29">
        <v>2.57</v>
      </c>
      <c r="M82" s="11"/>
      <c r="N82" s="11">
        <f t="shared" si="79"/>
        <v>0</v>
      </c>
      <c r="O82" s="11"/>
      <c r="P82" s="11">
        <f t="shared" si="80"/>
        <v>0</v>
      </c>
      <c r="Q82" s="11"/>
      <c r="R82" s="11">
        <f t="shared" si="81"/>
        <v>0</v>
      </c>
      <c r="S82" s="12"/>
      <c r="T82" s="12"/>
      <c r="U82" s="13"/>
    </row>
    <row r="83" spans="1:21" ht="61.5" customHeight="1" x14ac:dyDescent="0.25">
      <c r="A83" s="23"/>
      <c r="B83" s="23">
        <v>54</v>
      </c>
      <c r="C83" s="28" t="s">
        <v>101</v>
      </c>
      <c r="D83" s="29">
        <f t="shared" si="82"/>
        <v>10127</v>
      </c>
      <c r="E83" s="29">
        <v>10127</v>
      </c>
      <c r="F83" s="3">
        <v>14.41</v>
      </c>
      <c r="G83" s="4">
        <v>1</v>
      </c>
      <c r="H83" s="29">
        <v>1.4</v>
      </c>
      <c r="I83" s="29">
        <v>1.68</v>
      </c>
      <c r="J83" s="29">
        <v>2.23</v>
      </c>
      <c r="K83" s="29">
        <v>2.39</v>
      </c>
      <c r="L83" s="29">
        <v>2.57</v>
      </c>
      <c r="M83" s="11"/>
      <c r="N83" s="11">
        <f t="shared" si="79"/>
        <v>0</v>
      </c>
      <c r="O83" s="11"/>
      <c r="P83" s="11">
        <f t="shared" si="80"/>
        <v>0</v>
      </c>
      <c r="Q83" s="11"/>
      <c r="R83" s="11">
        <f t="shared" si="81"/>
        <v>0</v>
      </c>
      <c r="S83" s="12"/>
      <c r="T83" s="12"/>
      <c r="U83" s="13"/>
    </row>
    <row r="84" spans="1:21" s="6" customFormat="1" x14ac:dyDescent="0.25">
      <c r="A84" s="34">
        <v>20</v>
      </c>
      <c r="B84" s="34"/>
      <c r="C84" s="39" t="s">
        <v>102</v>
      </c>
      <c r="D84" s="40">
        <f t="shared" si="82"/>
        <v>10127</v>
      </c>
      <c r="E84" s="29">
        <v>10127</v>
      </c>
      <c r="F84" s="41"/>
      <c r="G84" s="42"/>
      <c r="H84" s="43"/>
      <c r="I84" s="43"/>
      <c r="J84" s="43"/>
      <c r="K84" s="43"/>
      <c r="L84" s="40">
        <v>2.57</v>
      </c>
      <c r="M84" s="32">
        <f t="shared" ref="M84" si="83">SUM(M85:M90)</f>
        <v>12</v>
      </c>
      <c r="N84" s="32">
        <f>SUM(N85:N90)</f>
        <v>149190.15383999998</v>
      </c>
      <c r="O84" s="32">
        <f t="shared" ref="O84" si="84">SUM(O85:O90)</f>
        <v>90</v>
      </c>
      <c r="P84" s="32">
        <f t="shared" ref="P84:Q84" si="85">SUM(P85:P90)</f>
        <v>1249182.3283333334</v>
      </c>
      <c r="Q84" s="32">
        <f t="shared" si="85"/>
        <v>10</v>
      </c>
      <c r="R84" s="32">
        <f>SUM(R85:R90)</f>
        <v>104915.72000000002</v>
      </c>
      <c r="S84" s="5">
        <f t="shared" ref="S84:T84" si="86">SUM(S85:S90)</f>
        <v>0</v>
      </c>
      <c r="T84" s="5">
        <f t="shared" si="86"/>
        <v>0</v>
      </c>
      <c r="U84" s="14"/>
    </row>
    <row r="85" spans="1:21" ht="29.25" customHeight="1" x14ac:dyDescent="0.25">
      <c r="A85" s="23"/>
      <c r="B85" s="23">
        <v>55</v>
      </c>
      <c r="C85" s="28" t="s">
        <v>103</v>
      </c>
      <c r="D85" s="29">
        <f t="shared" si="82"/>
        <v>10127</v>
      </c>
      <c r="E85" s="29">
        <v>10127</v>
      </c>
      <c r="F85" s="3">
        <v>0.74</v>
      </c>
      <c r="G85" s="4">
        <v>1</v>
      </c>
      <c r="H85" s="29">
        <v>1.4</v>
      </c>
      <c r="I85" s="29">
        <v>1.68</v>
      </c>
      <c r="J85" s="29">
        <v>2.23</v>
      </c>
      <c r="K85" s="29">
        <v>2.39</v>
      </c>
      <c r="L85" s="29">
        <v>2.57</v>
      </c>
      <c r="M85" s="11">
        <v>12</v>
      </c>
      <c r="N85" s="11">
        <f t="shared" ref="N85:N90" si="87">(M85/12*1*$D85*$F85*$G85*$H85*N$10)+(M85/12*11*$E85*$F85*$G85*$H85*N$11)</f>
        <v>149190.15383999998</v>
      </c>
      <c r="O85" s="11">
        <v>10</v>
      </c>
      <c r="P85" s="11">
        <f t="shared" ref="P85:P90" si="88">(O85/12*1*$D85*$F85*$G85*$H85*P$10)+(O85/12*11*$E85*$F85*$G85*$H85*P$11)</f>
        <v>95298.445666666681</v>
      </c>
      <c r="Q85" s="11">
        <v>10</v>
      </c>
      <c r="R85" s="11">
        <f t="shared" ref="R85:R90" si="89">(Q85/12*1*$D85*$F85*$G85*$H85*R$10)+(Q85/12*11*$E85*$F85*$G85*$H85*R$11)</f>
        <v>104915.72000000002</v>
      </c>
      <c r="S85" s="12"/>
      <c r="T85" s="12"/>
      <c r="U85" s="13"/>
    </row>
    <row r="86" spans="1:21" ht="45" x14ac:dyDescent="0.25">
      <c r="A86" s="23"/>
      <c r="B86" s="23">
        <v>56</v>
      </c>
      <c r="C86" s="28" t="s">
        <v>104</v>
      </c>
      <c r="D86" s="29">
        <f t="shared" si="82"/>
        <v>10127</v>
      </c>
      <c r="E86" s="29">
        <v>10127</v>
      </c>
      <c r="F86" s="3">
        <v>1.1200000000000001</v>
      </c>
      <c r="G86" s="4">
        <v>1</v>
      </c>
      <c r="H86" s="29">
        <v>1.4</v>
      </c>
      <c r="I86" s="29">
        <v>1.68</v>
      </c>
      <c r="J86" s="29">
        <v>2.23</v>
      </c>
      <c r="K86" s="29">
        <v>2.39</v>
      </c>
      <c r="L86" s="29">
        <v>2.57</v>
      </c>
      <c r="M86" s="11"/>
      <c r="N86" s="11">
        <f t="shared" si="87"/>
        <v>0</v>
      </c>
      <c r="O86" s="11">
        <v>80</v>
      </c>
      <c r="P86" s="11">
        <f t="shared" si="88"/>
        <v>1153883.8826666668</v>
      </c>
      <c r="Q86" s="11"/>
      <c r="R86" s="11">
        <f t="shared" si="89"/>
        <v>0</v>
      </c>
      <c r="S86" s="12"/>
      <c r="T86" s="12"/>
      <c r="U86" s="13"/>
    </row>
    <row r="87" spans="1:21" ht="45" x14ac:dyDescent="0.25">
      <c r="A87" s="23"/>
      <c r="B87" s="23">
        <v>57</v>
      </c>
      <c r="C87" s="28" t="s">
        <v>105</v>
      </c>
      <c r="D87" s="29">
        <f t="shared" si="82"/>
        <v>10127</v>
      </c>
      <c r="E87" s="29">
        <v>10127</v>
      </c>
      <c r="F87" s="3">
        <v>1.66</v>
      </c>
      <c r="G87" s="4">
        <v>1</v>
      </c>
      <c r="H87" s="29">
        <v>1.4</v>
      </c>
      <c r="I87" s="29">
        <v>1.68</v>
      </c>
      <c r="J87" s="29">
        <v>2.23</v>
      </c>
      <c r="K87" s="29">
        <v>2.39</v>
      </c>
      <c r="L87" s="29">
        <v>2.57</v>
      </c>
      <c r="M87" s="11"/>
      <c r="N87" s="11">
        <f t="shared" si="87"/>
        <v>0</v>
      </c>
      <c r="O87" s="11"/>
      <c r="P87" s="11">
        <f t="shared" si="88"/>
        <v>0</v>
      </c>
      <c r="Q87" s="11"/>
      <c r="R87" s="11">
        <f t="shared" si="89"/>
        <v>0</v>
      </c>
      <c r="S87" s="12"/>
      <c r="T87" s="12"/>
      <c r="U87" s="13"/>
    </row>
    <row r="88" spans="1:21" ht="45" x14ac:dyDescent="0.25">
      <c r="A88" s="23"/>
      <c r="B88" s="23">
        <v>58</v>
      </c>
      <c r="C88" s="28" t="s">
        <v>106</v>
      </c>
      <c r="D88" s="29">
        <f t="shared" si="82"/>
        <v>10127</v>
      </c>
      <c r="E88" s="29">
        <v>10127</v>
      </c>
      <c r="F88" s="3">
        <v>2</v>
      </c>
      <c r="G88" s="4">
        <v>1</v>
      </c>
      <c r="H88" s="29">
        <v>1.4</v>
      </c>
      <c r="I88" s="29">
        <v>1.68</v>
      </c>
      <c r="J88" s="29">
        <v>2.23</v>
      </c>
      <c r="K88" s="29">
        <v>2.39</v>
      </c>
      <c r="L88" s="29">
        <v>2.57</v>
      </c>
      <c r="M88" s="11"/>
      <c r="N88" s="11">
        <f t="shared" si="87"/>
        <v>0</v>
      </c>
      <c r="O88" s="11"/>
      <c r="P88" s="11">
        <f t="shared" si="88"/>
        <v>0</v>
      </c>
      <c r="Q88" s="11"/>
      <c r="R88" s="11">
        <f t="shared" si="89"/>
        <v>0</v>
      </c>
      <c r="S88" s="12"/>
      <c r="T88" s="12"/>
      <c r="U88" s="13"/>
    </row>
    <row r="89" spans="1:21" ht="45" x14ac:dyDescent="0.25">
      <c r="A89" s="23"/>
      <c r="B89" s="23">
        <v>59</v>
      </c>
      <c r="C89" s="28" t="s">
        <v>107</v>
      </c>
      <c r="D89" s="29">
        <f t="shared" si="82"/>
        <v>10127</v>
      </c>
      <c r="E89" s="29">
        <v>10127</v>
      </c>
      <c r="F89" s="3">
        <v>2.46</v>
      </c>
      <c r="G89" s="4">
        <v>1</v>
      </c>
      <c r="H89" s="29">
        <v>1.4</v>
      </c>
      <c r="I89" s="29">
        <v>1.68</v>
      </c>
      <c r="J89" s="29">
        <v>2.23</v>
      </c>
      <c r="K89" s="29">
        <v>2.39</v>
      </c>
      <c r="L89" s="29">
        <v>2.57</v>
      </c>
      <c r="M89" s="11"/>
      <c r="N89" s="11">
        <f t="shared" si="87"/>
        <v>0</v>
      </c>
      <c r="O89" s="11"/>
      <c r="P89" s="11">
        <f t="shared" si="88"/>
        <v>0</v>
      </c>
      <c r="Q89" s="11"/>
      <c r="R89" s="11">
        <f t="shared" si="89"/>
        <v>0</v>
      </c>
      <c r="S89" s="12"/>
      <c r="T89" s="12"/>
      <c r="U89" s="13"/>
    </row>
    <row r="90" spans="1:21" ht="30" x14ac:dyDescent="0.25">
      <c r="A90" s="23"/>
      <c r="B90" s="23">
        <v>60</v>
      </c>
      <c r="C90" s="28" t="s">
        <v>108</v>
      </c>
      <c r="D90" s="29">
        <f t="shared" si="82"/>
        <v>10127</v>
      </c>
      <c r="E90" s="29">
        <v>10127</v>
      </c>
      <c r="F90" s="3">
        <v>45.5</v>
      </c>
      <c r="G90" s="4">
        <v>1</v>
      </c>
      <c r="H90" s="29">
        <v>1.4</v>
      </c>
      <c r="I90" s="29">
        <v>1.68</v>
      </c>
      <c r="J90" s="29">
        <v>2.23</v>
      </c>
      <c r="K90" s="29">
        <v>2.39</v>
      </c>
      <c r="L90" s="29">
        <v>2.57</v>
      </c>
      <c r="M90" s="11"/>
      <c r="N90" s="11">
        <f t="shared" si="87"/>
        <v>0</v>
      </c>
      <c r="O90" s="11"/>
      <c r="P90" s="11">
        <f t="shared" si="88"/>
        <v>0</v>
      </c>
      <c r="Q90" s="11"/>
      <c r="R90" s="11">
        <f t="shared" si="89"/>
        <v>0</v>
      </c>
      <c r="S90" s="12"/>
      <c r="T90" s="12"/>
      <c r="U90" s="13"/>
    </row>
    <row r="91" spans="1:21" s="6" customFormat="1" x14ac:dyDescent="0.25">
      <c r="A91" s="34">
        <v>21</v>
      </c>
      <c r="B91" s="34"/>
      <c r="C91" s="39" t="s">
        <v>109</v>
      </c>
      <c r="D91" s="40">
        <f t="shared" si="82"/>
        <v>10127</v>
      </c>
      <c r="E91" s="29">
        <v>10127</v>
      </c>
      <c r="F91" s="43"/>
      <c r="G91" s="42"/>
      <c r="H91" s="43"/>
      <c r="I91" s="43"/>
      <c r="J91" s="43"/>
      <c r="K91" s="43"/>
      <c r="L91" s="40">
        <v>2.57</v>
      </c>
      <c r="M91" s="32">
        <f>SUM(M92:M97)</f>
        <v>1</v>
      </c>
      <c r="N91" s="32">
        <f>SUM(N92:N97)</f>
        <v>6552.2702699999991</v>
      </c>
      <c r="O91" s="32">
        <v>0</v>
      </c>
      <c r="P91" s="32">
        <f t="shared" ref="P91:Q91" si="90">SUM(P92:P97)</f>
        <v>0</v>
      </c>
      <c r="Q91" s="32">
        <f t="shared" si="90"/>
        <v>200</v>
      </c>
      <c r="R91" s="32">
        <f>SUM(R92:R97)</f>
        <v>2352097.0200000005</v>
      </c>
      <c r="S91" s="5">
        <f t="shared" ref="S91:T91" si="91">SUM(S92:S97)</f>
        <v>0</v>
      </c>
      <c r="T91" s="5">
        <f t="shared" si="91"/>
        <v>0</v>
      </c>
      <c r="U91" s="14"/>
    </row>
    <row r="92" spans="1:21" ht="21" customHeight="1" x14ac:dyDescent="0.25">
      <c r="A92" s="23"/>
      <c r="B92" s="23">
        <v>61</v>
      </c>
      <c r="C92" s="28" t="s">
        <v>110</v>
      </c>
      <c r="D92" s="29">
        <f t="shared" si="82"/>
        <v>10127</v>
      </c>
      <c r="E92" s="29">
        <v>10127</v>
      </c>
      <c r="F92" s="3">
        <v>0.39</v>
      </c>
      <c r="G92" s="4">
        <v>1</v>
      </c>
      <c r="H92" s="29">
        <v>1.4</v>
      </c>
      <c r="I92" s="29">
        <v>1.68</v>
      </c>
      <c r="J92" s="29">
        <v>2.23</v>
      </c>
      <c r="K92" s="29">
        <v>2.39</v>
      </c>
      <c r="L92" s="29">
        <v>2.57</v>
      </c>
      <c r="M92" s="11">
        <v>1</v>
      </c>
      <c r="N92" s="11">
        <f t="shared" ref="N92:N97" si="92">(M92/12*1*$D92*$F92*$G92*$H92*N$10)+(M92/12*11*$E92*$F92*$G92*$H92*N$11)</f>
        <v>6552.2702699999991</v>
      </c>
      <c r="O92" s="11"/>
      <c r="P92" s="11">
        <f t="shared" ref="P92:P97" si="93">(O92/12*1*$D92*$F92*$G92*$H92*P$10)+(O92/12*11*$E92*$F92*$G92*$H92*P$11)</f>
        <v>0</v>
      </c>
      <c r="Q92" s="11">
        <v>50</v>
      </c>
      <c r="R92" s="11">
        <f t="shared" ref="R92:R97" si="94">(Q92/12*1*$D92*$F92*$G92*$H92*R$10)+(Q92/12*11*$E92*$F92*$G92*$H92*R$11)</f>
        <v>276467.09999999998</v>
      </c>
      <c r="S92" s="12"/>
      <c r="T92" s="12"/>
      <c r="U92" s="13"/>
    </row>
    <row r="93" spans="1:21" ht="30" x14ac:dyDescent="0.25">
      <c r="A93" s="23"/>
      <c r="B93" s="23">
        <v>62</v>
      </c>
      <c r="C93" s="28" t="s">
        <v>111</v>
      </c>
      <c r="D93" s="29">
        <f t="shared" si="82"/>
        <v>10127</v>
      </c>
      <c r="E93" s="29">
        <v>10127</v>
      </c>
      <c r="F93" s="3">
        <v>0.96</v>
      </c>
      <c r="G93" s="4">
        <v>1</v>
      </c>
      <c r="H93" s="29">
        <v>1.4</v>
      </c>
      <c r="I93" s="29">
        <v>1.68</v>
      </c>
      <c r="J93" s="29">
        <v>2.23</v>
      </c>
      <c r="K93" s="29">
        <v>2.39</v>
      </c>
      <c r="L93" s="29">
        <v>2.57</v>
      </c>
      <c r="M93" s="5"/>
      <c r="N93" s="11">
        <f t="shared" si="92"/>
        <v>0</v>
      </c>
      <c r="O93" s="5"/>
      <c r="P93" s="11">
        <f t="shared" si="93"/>
        <v>0</v>
      </c>
      <c r="Q93" s="11">
        <v>145</v>
      </c>
      <c r="R93" s="11">
        <f t="shared" si="94"/>
        <v>1973549.7600000002</v>
      </c>
      <c r="S93" s="12"/>
      <c r="T93" s="12"/>
      <c r="U93" s="13"/>
    </row>
    <row r="94" spans="1:21" ht="30" x14ac:dyDescent="0.25">
      <c r="A94" s="23"/>
      <c r="B94" s="23">
        <v>63</v>
      </c>
      <c r="C94" s="28" t="s">
        <v>112</v>
      </c>
      <c r="D94" s="29">
        <f t="shared" si="82"/>
        <v>10127</v>
      </c>
      <c r="E94" s="29">
        <v>10127</v>
      </c>
      <c r="F94" s="3">
        <v>1.44</v>
      </c>
      <c r="G94" s="4">
        <v>1</v>
      </c>
      <c r="H94" s="29">
        <v>1.4</v>
      </c>
      <c r="I94" s="29">
        <v>1.68</v>
      </c>
      <c r="J94" s="29">
        <v>2.23</v>
      </c>
      <c r="K94" s="29">
        <v>2.39</v>
      </c>
      <c r="L94" s="29">
        <v>2.57</v>
      </c>
      <c r="M94" s="5"/>
      <c r="N94" s="11">
        <f t="shared" si="92"/>
        <v>0</v>
      </c>
      <c r="O94" s="5"/>
      <c r="P94" s="11">
        <f t="shared" si="93"/>
        <v>0</v>
      </c>
      <c r="Q94" s="11">
        <v>5</v>
      </c>
      <c r="R94" s="11">
        <f t="shared" si="94"/>
        <v>102080.16</v>
      </c>
      <c r="S94" s="12"/>
      <c r="T94" s="12"/>
      <c r="U94" s="13"/>
    </row>
    <row r="95" spans="1:21" ht="30" x14ac:dyDescent="0.25">
      <c r="A95" s="23"/>
      <c r="B95" s="23">
        <v>64</v>
      </c>
      <c r="C95" s="28" t="s">
        <v>113</v>
      </c>
      <c r="D95" s="29">
        <f t="shared" si="82"/>
        <v>10127</v>
      </c>
      <c r="E95" s="29">
        <v>10127</v>
      </c>
      <c r="F95" s="3">
        <v>1.95</v>
      </c>
      <c r="G95" s="4">
        <v>1</v>
      </c>
      <c r="H95" s="29">
        <v>1.4</v>
      </c>
      <c r="I95" s="29">
        <v>1.68</v>
      </c>
      <c r="J95" s="29">
        <v>2.23</v>
      </c>
      <c r="K95" s="29">
        <v>2.39</v>
      </c>
      <c r="L95" s="29">
        <v>2.57</v>
      </c>
      <c r="M95" s="5"/>
      <c r="N95" s="11">
        <f t="shared" si="92"/>
        <v>0</v>
      </c>
      <c r="O95" s="5"/>
      <c r="P95" s="11">
        <f t="shared" si="93"/>
        <v>0</v>
      </c>
      <c r="Q95" s="5"/>
      <c r="R95" s="11">
        <f t="shared" si="94"/>
        <v>0</v>
      </c>
      <c r="S95" s="12"/>
      <c r="T95" s="12"/>
      <c r="U95" s="13"/>
    </row>
    <row r="96" spans="1:21" ht="30" x14ac:dyDescent="0.25">
      <c r="A96" s="23"/>
      <c r="B96" s="23">
        <v>65</v>
      </c>
      <c r="C96" s="28" t="s">
        <v>114</v>
      </c>
      <c r="D96" s="29">
        <f t="shared" si="82"/>
        <v>10127</v>
      </c>
      <c r="E96" s="29">
        <v>10127</v>
      </c>
      <c r="F96" s="3">
        <v>2.17</v>
      </c>
      <c r="G96" s="4">
        <v>1</v>
      </c>
      <c r="H96" s="29">
        <v>1.4</v>
      </c>
      <c r="I96" s="29">
        <v>1.68</v>
      </c>
      <c r="J96" s="29">
        <v>2.23</v>
      </c>
      <c r="K96" s="29">
        <v>2.39</v>
      </c>
      <c r="L96" s="29">
        <v>2.57</v>
      </c>
      <c r="M96" s="5"/>
      <c r="N96" s="11">
        <f t="shared" si="92"/>
        <v>0</v>
      </c>
      <c r="O96" s="5"/>
      <c r="P96" s="11">
        <f t="shared" si="93"/>
        <v>0</v>
      </c>
      <c r="Q96" s="5"/>
      <c r="R96" s="11">
        <f t="shared" si="94"/>
        <v>0</v>
      </c>
      <c r="S96" s="12"/>
      <c r="T96" s="12"/>
      <c r="U96" s="13"/>
    </row>
    <row r="97" spans="1:21" ht="30" x14ac:dyDescent="0.25">
      <c r="A97" s="23"/>
      <c r="B97" s="23">
        <v>66</v>
      </c>
      <c r="C97" s="28" t="s">
        <v>115</v>
      </c>
      <c r="D97" s="29">
        <f t="shared" si="82"/>
        <v>10127</v>
      </c>
      <c r="E97" s="29">
        <v>10127</v>
      </c>
      <c r="F97" s="3">
        <v>3.84</v>
      </c>
      <c r="G97" s="4">
        <v>1</v>
      </c>
      <c r="H97" s="29">
        <v>1.4</v>
      </c>
      <c r="I97" s="29">
        <v>1.68</v>
      </c>
      <c r="J97" s="29">
        <v>2.23</v>
      </c>
      <c r="K97" s="29">
        <v>2.39</v>
      </c>
      <c r="L97" s="29">
        <v>2.57</v>
      </c>
      <c r="M97" s="5"/>
      <c r="N97" s="11">
        <f t="shared" si="92"/>
        <v>0</v>
      </c>
      <c r="O97" s="5"/>
      <c r="P97" s="11">
        <f t="shared" si="93"/>
        <v>0</v>
      </c>
      <c r="Q97" s="5"/>
      <c r="R97" s="11">
        <f t="shared" si="94"/>
        <v>0</v>
      </c>
      <c r="S97" s="12"/>
      <c r="T97" s="12"/>
      <c r="U97" s="13"/>
    </row>
    <row r="98" spans="1:21" s="6" customFormat="1" x14ac:dyDescent="0.25">
      <c r="A98" s="34">
        <v>22</v>
      </c>
      <c r="B98" s="34"/>
      <c r="C98" s="39" t="s">
        <v>116</v>
      </c>
      <c r="D98" s="40">
        <f t="shared" si="82"/>
        <v>10127</v>
      </c>
      <c r="E98" s="29">
        <v>10127</v>
      </c>
      <c r="F98" s="41"/>
      <c r="G98" s="42"/>
      <c r="H98" s="43"/>
      <c r="I98" s="43"/>
      <c r="J98" s="43"/>
      <c r="K98" s="43"/>
      <c r="L98" s="40">
        <v>2.57</v>
      </c>
      <c r="M98" s="32">
        <v>0</v>
      </c>
      <c r="N98" s="32">
        <f>SUM(N99:N100)</f>
        <v>0</v>
      </c>
      <c r="O98" s="32">
        <v>0</v>
      </c>
      <c r="P98" s="32">
        <f t="shared" ref="P98" si="95">SUM(P99:P100)</f>
        <v>0</v>
      </c>
      <c r="Q98" s="32">
        <v>0</v>
      </c>
      <c r="R98" s="32">
        <f>SUM(R99:R100)</f>
        <v>0</v>
      </c>
      <c r="S98" s="5">
        <f t="shared" ref="S98:T98" si="96">SUM(S99:S100)</f>
        <v>0</v>
      </c>
      <c r="T98" s="5">
        <f t="shared" si="96"/>
        <v>0</v>
      </c>
      <c r="U98" s="14"/>
    </row>
    <row r="99" spans="1:21" ht="45" x14ac:dyDescent="0.25">
      <c r="A99" s="23"/>
      <c r="B99" s="23">
        <v>67</v>
      </c>
      <c r="C99" s="30" t="s">
        <v>117</v>
      </c>
      <c r="D99" s="29">
        <f t="shared" si="82"/>
        <v>10127</v>
      </c>
      <c r="E99" s="29">
        <v>10127</v>
      </c>
      <c r="F99" s="3">
        <v>2.31</v>
      </c>
      <c r="G99" s="4">
        <v>1</v>
      </c>
      <c r="H99" s="29">
        <v>1.4</v>
      </c>
      <c r="I99" s="29">
        <v>1.68</v>
      </c>
      <c r="J99" s="29">
        <v>2.23</v>
      </c>
      <c r="K99" s="29">
        <v>2.39</v>
      </c>
      <c r="L99" s="29">
        <v>2.57</v>
      </c>
      <c r="M99" s="11"/>
      <c r="N99" s="11">
        <f t="shared" ref="N99:N100" si="97">(M99/12*1*$D99*$F99*$G99*$H99*N$10)+(M99/12*11*$E99*$F99*$G99*$H99*N$11)</f>
        <v>0</v>
      </c>
      <c r="O99" s="11"/>
      <c r="P99" s="11">
        <f t="shared" ref="P99:P100" si="98">(O99/12*1*$D99*$F99*$G99*$H99*P$10)+(O99/12*11*$E99*$F99*$G99*$H99*P$11)</f>
        <v>0</v>
      </c>
      <c r="Q99" s="11"/>
      <c r="R99" s="11">
        <f t="shared" ref="R99:R100" si="99">(Q99/12*1*$D99*$F99*$G99*$H99*R$10)+(Q99/12*11*$E99*$F99*$G99*$H99*R$11)</f>
        <v>0</v>
      </c>
      <c r="S99" s="12"/>
      <c r="T99" s="12"/>
      <c r="U99" s="13"/>
    </row>
    <row r="100" spans="1:21" ht="30" x14ac:dyDescent="0.25">
      <c r="A100" s="23"/>
      <c r="B100" s="23">
        <v>68</v>
      </c>
      <c r="C100" s="30" t="s">
        <v>118</v>
      </c>
      <c r="D100" s="29">
        <f t="shared" si="82"/>
        <v>10127</v>
      </c>
      <c r="E100" s="29">
        <v>10127</v>
      </c>
      <c r="F100" s="3">
        <v>0.89</v>
      </c>
      <c r="G100" s="4">
        <v>1</v>
      </c>
      <c r="H100" s="29">
        <v>1.4</v>
      </c>
      <c r="I100" s="29">
        <v>1.68</v>
      </c>
      <c r="J100" s="29">
        <v>2.23</v>
      </c>
      <c r="K100" s="29">
        <v>2.39</v>
      </c>
      <c r="L100" s="29">
        <v>2.57</v>
      </c>
      <c r="M100" s="11"/>
      <c r="N100" s="11">
        <f t="shared" si="97"/>
        <v>0</v>
      </c>
      <c r="O100" s="11"/>
      <c r="P100" s="11">
        <f t="shared" si="98"/>
        <v>0</v>
      </c>
      <c r="Q100" s="11"/>
      <c r="R100" s="11">
        <f t="shared" si="99"/>
        <v>0</v>
      </c>
      <c r="S100" s="12"/>
      <c r="T100" s="12"/>
      <c r="U100" s="13"/>
    </row>
    <row r="101" spans="1:21" s="6" customFormat="1" x14ac:dyDescent="0.25">
      <c r="A101" s="34">
        <v>23</v>
      </c>
      <c r="B101" s="34"/>
      <c r="C101" s="39" t="s">
        <v>119</v>
      </c>
      <c r="D101" s="40">
        <f t="shared" si="82"/>
        <v>10127</v>
      </c>
      <c r="E101" s="29">
        <v>10127</v>
      </c>
      <c r="F101" s="41"/>
      <c r="G101" s="42"/>
      <c r="H101" s="43"/>
      <c r="I101" s="43"/>
      <c r="J101" s="43"/>
      <c r="K101" s="43"/>
      <c r="L101" s="40">
        <v>2.57</v>
      </c>
      <c r="M101" s="32">
        <f t="shared" ref="M101" si="100">M102</f>
        <v>70</v>
      </c>
      <c r="N101" s="32">
        <f>N102</f>
        <v>1058443.659</v>
      </c>
      <c r="O101" s="32">
        <f t="shared" ref="O101" si="101">O102</f>
        <v>4</v>
      </c>
      <c r="P101" s="32">
        <f t="shared" ref="P101:Q101" si="102">P102</f>
        <v>46361.405999999995</v>
      </c>
      <c r="Q101" s="32">
        <f t="shared" si="102"/>
        <v>0</v>
      </c>
      <c r="R101" s="32">
        <f>R102</f>
        <v>0</v>
      </c>
      <c r="S101" s="5">
        <f t="shared" ref="S101:T101" si="103">S102</f>
        <v>0</v>
      </c>
      <c r="T101" s="5">
        <f t="shared" si="103"/>
        <v>0</v>
      </c>
      <c r="U101" s="14"/>
    </row>
    <row r="102" spans="1:21" x14ac:dyDescent="0.25">
      <c r="A102" s="23"/>
      <c r="B102" s="23">
        <v>69</v>
      </c>
      <c r="C102" s="28" t="s">
        <v>120</v>
      </c>
      <c r="D102" s="29">
        <f t="shared" si="82"/>
        <v>10127</v>
      </c>
      <c r="E102" s="29">
        <v>10127</v>
      </c>
      <c r="F102" s="3">
        <v>0.9</v>
      </c>
      <c r="G102" s="4">
        <v>1</v>
      </c>
      <c r="H102" s="29">
        <v>1.4</v>
      </c>
      <c r="I102" s="29">
        <v>1.68</v>
      </c>
      <c r="J102" s="29">
        <v>2.23</v>
      </c>
      <c r="K102" s="29">
        <v>2.39</v>
      </c>
      <c r="L102" s="29">
        <v>2.57</v>
      </c>
      <c r="M102" s="11">
        <v>70</v>
      </c>
      <c r="N102" s="11">
        <f>(M102/12*1*$D102*$F102*$G102*$H102*N$10)+(M102/12*11*$E102*$F102*$G102*$H102*N$11)</f>
        <v>1058443.659</v>
      </c>
      <c r="O102" s="11">
        <v>4</v>
      </c>
      <c r="P102" s="11">
        <f>(O102/12*1*$D102*$F102*$G102*$H102*P$10)+(O102/12*11*$E102*$F102*$G102*$H102*P$11)</f>
        <v>46361.405999999995</v>
      </c>
      <c r="Q102" s="11"/>
      <c r="R102" s="11">
        <f>(Q102/12*1*$D102*$F102*$G102*$H102*R$10)+(Q102/12*11*$E102*$F102*$G102*$H102*R$11)</f>
        <v>0</v>
      </c>
      <c r="S102" s="12"/>
      <c r="T102" s="12"/>
      <c r="U102" s="13"/>
    </row>
    <row r="103" spans="1:21" s="6" customFormat="1" x14ac:dyDescent="0.25">
      <c r="A103" s="34">
        <v>24</v>
      </c>
      <c r="B103" s="34"/>
      <c r="C103" s="39" t="s">
        <v>121</v>
      </c>
      <c r="D103" s="40">
        <f t="shared" si="82"/>
        <v>10127</v>
      </c>
      <c r="E103" s="29">
        <v>10127</v>
      </c>
      <c r="F103" s="41"/>
      <c r="G103" s="42"/>
      <c r="H103" s="43"/>
      <c r="I103" s="43"/>
      <c r="J103" s="43"/>
      <c r="K103" s="43"/>
      <c r="L103" s="40">
        <v>2.57</v>
      </c>
      <c r="M103" s="32">
        <f t="shared" ref="M103" si="104">M104</f>
        <v>30</v>
      </c>
      <c r="N103" s="32">
        <f>N104</f>
        <v>735870.35339999991</v>
      </c>
      <c r="O103" s="32">
        <f t="shared" ref="O103" si="105">O104</f>
        <v>20</v>
      </c>
      <c r="P103" s="32">
        <f t="shared" ref="P103:Q103" si="106">P104</f>
        <v>376042.5153333334</v>
      </c>
      <c r="Q103" s="32">
        <f t="shared" si="106"/>
        <v>15</v>
      </c>
      <c r="R103" s="32">
        <f>R104</f>
        <v>310493.81999999995</v>
      </c>
      <c r="S103" s="5">
        <f t="shared" ref="S103:T103" si="107">S104</f>
        <v>0</v>
      </c>
      <c r="T103" s="5">
        <f t="shared" si="107"/>
        <v>0</v>
      </c>
      <c r="U103" s="14"/>
    </row>
    <row r="104" spans="1:21" ht="45" x14ac:dyDescent="0.25">
      <c r="A104" s="23"/>
      <c r="B104" s="23">
        <v>70</v>
      </c>
      <c r="C104" s="28" t="s">
        <v>122</v>
      </c>
      <c r="D104" s="29">
        <f t="shared" si="82"/>
        <v>10127</v>
      </c>
      <c r="E104" s="29">
        <v>10127</v>
      </c>
      <c r="F104" s="3">
        <v>1.46</v>
      </c>
      <c r="G104" s="4">
        <v>1</v>
      </c>
      <c r="H104" s="29">
        <v>1.4</v>
      </c>
      <c r="I104" s="29">
        <v>1.68</v>
      </c>
      <c r="J104" s="29">
        <v>2.23</v>
      </c>
      <c r="K104" s="29">
        <v>2.39</v>
      </c>
      <c r="L104" s="29">
        <v>2.57</v>
      </c>
      <c r="M104" s="11">
        <v>30</v>
      </c>
      <c r="N104" s="11">
        <f>(M104/12*1*$D104*$F104*$G104*$H104*N$10)+(M104/12*11*$E104*$F104*$G104*$H104*N$11)</f>
        <v>735870.35339999991</v>
      </c>
      <c r="O104" s="11">
        <v>20</v>
      </c>
      <c r="P104" s="11">
        <f>(O104/12*1*$D104*$F104*$G104*$H104*P$10)+(O104/12*11*$E104*$F104*$G104*$H104*P$11)</f>
        <v>376042.5153333334</v>
      </c>
      <c r="Q104" s="11">
        <v>15</v>
      </c>
      <c r="R104" s="11">
        <f>(Q104/12*1*$D104*$F104*$G104*$H104*R$10)+(Q104/12*11*$E104*$F104*$G104*$H104*R$11)</f>
        <v>310493.81999999995</v>
      </c>
      <c r="S104" s="12"/>
      <c r="T104" s="12"/>
      <c r="U104" s="13"/>
    </row>
    <row r="105" spans="1:21" s="6" customFormat="1" x14ac:dyDescent="0.25">
      <c r="A105" s="34">
        <v>25</v>
      </c>
      <c r="B105" s="34"/>
      <c r="C105" s="39" t="s">
        <v>123</v>
      </c>
      <c r="D105" s="40">
        <f t="shared" si="82"/>
        <v>10127</v>
      </c>
      <c r="E105" s="29">
        <v>10127</v>
      </c>
      <c r="F105" s="41"/>
      <c r="G105" s="42"/>
      <c r="H105" s="43"/>
      <c r="I105" s="43"/>
      <c r="J105" s="43"/>
      <c r="K105" s="43"/>
      <c r="L105" s="40">
        <v>2.57</v>
      </c>
      <c r="M105" s="32">
        <v>0</v>
      </c>
      <c r="N105" s="32">
        <f>SUM(N106:N108)</f>
        <v>0</v>
      </c>
      <c r="O105" s="32">
        <v>0</v>
      </c>
      <c r="P105" s="32">
        <f t="shared" ref="P105:Q105" si="108">SUM(P106:P108)</f>
        <v>0</v>
      </c>
      <c r="Q105" s="32">
        <f t="shared" si="108"/>
        <v>106</v>
      </c>
      <c r="R105" s="32">
        <f>SUM(R106:R108)</f>
        <v>6477269.7079999987</v>
      </c>
      <c r="S105" s="5">
        <f t="shared" ref="S105:T105" si="109">SUM(S106:S108)</f>
        <v>0</v>
      </c>
      <c r="T105" s="5">
        <f t="shared" si="109"/>
        <v>0</v>
      </c>
      <c r="U105" s="14"/>
    </row>
    <row r="106" spans="1:21" ht="30" x14ac:dyDescent="0.25">
      <c r="A106" s="23"/>
      <c r="B106" s="23">
        <v>71</v>
      </c>
      <c r="C106" s="30" t="s">
        <v>124</v>
      </c>
      <c r="D106" s="29">
        <f t="shared" si="82"/>
        <v>10127</v>
      </c>
      <c r="E106" s="29">
        <v>10127</v>
      </c>
      <c r="F106" s="3">
        <v>1.84</v>
      </c>
      <c r="G106" s="4">
        <v>1</v>
      </c>
      <c r="H106" s="29">
        <v>1.4</v>
      </c>
      <c r="I106" s="29">
        <v>1.68</v>
      </c>
      <c r="J106" s="29">
        <v>2.23</v>
      </c>
      <c r="K106" s="29">
        <v>2.39</v>
      </c>
      <c r="L106" s="29">
        <v>2.57</v>
      </c>
      <c r="M106" s="11"/>
      <c r="N106" s="11">
        <f t="shared" ref="N106:N108" si="110">(M106/12*1*$D106*$F106*$G106*$H106*N$10)+(M106/12*11*$E106*$F106*$G106*$H106*N$11)</f>
        <v>0</v>
      </c>
      <c r="O106" s="11"/>
      <c r="P106" s="11">
        <f t="shared" ref="P106:P108" si="111">(O106/12*1*$D106*$F106*$G106*$H106*P$10)+(O106/12*11*$E106*$F106*$G106*$H106*P$11)</f>
        <v>0</v>
      </c>
      <c r="Q106" s="11"/>
      <c r="R106" s="11">
        <f t="shared" ref="R106:R108" si="112">(Q106/12*1*$D106*$F106*$G106*$H106*R$10)+(Q106/12*11*$E106*$F106*$G106*$H106*R$11)</f>
        <v>0</v>
      </c>
      <c r="S106" s="12"/>
      <c r="T106" s="12"/>
      <c r="U106" s="13"/>
    </row>
    <row r="107" spans="1:21" x14ac:dyDescent="0.25">
      <c r="A107" s="23"/>
      <c r="B107" s="23">
        <v>72</v>
      </c>
      <c r="C107" s="28" t="s">
        <v>125</v>
      </c>
      <c r="D107" s="29">
        <f t="shared" si="82"/>
        <v>10127</v>
      </c>
      <c r="E107" s="29">
        <v>10127</v>
      </c>
      <c r="F107" s="3">
        <v>2.1800000000000002</v>
      </c>
      <c r="G107" s="4">
        <v>1</v>
      </c>
      <c r="H107" s="29">
        <v>1.4</v>
      </c>
      <c r="I107" s="29">
        <v>1.68</v>
      </c>
      <c r="J107" s="29">
        <v>2.23</v>
      </c>
      <c r="K107" s="29">
        <v>2.39</v>
      </c>
      <c r="L107" s="29">
        <v>2.57</v>
      </c>
      <c r="M107" s="11"/>
      <c r="N107" s="11">
        <f t="shared" si="110"/>
        <v>0</v>
      </c>
      <c r="O107" s="11"/>
      <c r="P107" s="11">
        <f t="shared" si="111"/>
        <v>0</v>
      </c>
      <c r="Q107" s="11"/>
      <c r="R107" s="11">
        <f t="shared" si="112"/>
        <v>0</v>
      </c>
      <c r="S107" s="12"/>
      <c r="T107" s="12"/>
      <c r="U107" s="13"/>
    </row>
    <row r="108" spans="1:21" x14ac:dyDescent="0.25">
      <c r="A108" s="23"/>
      <c r="B108" s="23">
        <v>73</v>
      </c>
      <c r="C108" s="28" t="s">
        <v>126</v>
      </c>
      <c r="D108" s="29">
        <f t="shared" si="82"/>
        <v>10127</v>
      </c>
      <c r="E108" s="29">
        <v>10127</v>
      </c>
      <c r="F108" s="3">
        <v>4.3099999999999996</v>
      </c>
      <c r="G108" s="4">
        <v>1</v>
      </c>
      <c r="H108" s="29">
        <v>1.4</v>
      </c>
      <c r="I108" s="29">
        <v>1.68</v>
      </c>
      <c r="J108" s="29">
        <v>2.23</v>
      </c>
      <c r="K108" s="29">
        <v>2.39</v>
      </c>
      <c r="L108" s="29">
        <v>2.57</v>
      </c>
      <c r="M108" s="11"/>
      <c r="N108" s="11">
        <f t="shared" si="110"/>
        <v>0</v>
      </c>
      <c r="O108" s="11"/>
      <c r="P108" s="11">
        <f t="shared" si="111"/>
        <v>0</v>
      </c>
      <c r="Q108" s="11">
        <v>106</v>
      </c>
      <c r="R108" s="11">
        <f t="shared" si="112"/>
        <v>6477269.7079999987</v>
      </c>
      <c r="S108" s="12"/>
      <c r="T108" s="12"/>
      <c r="U108" s="13"/>
    </row>
    <row r="109" spans="1:21" s="6" customFormat="1" x14ac:dyDescent="0.25">
      <c r="A109" s="34">
        <v>26</v>
      </c>
      <c r="B109" s="34"/>
      <c r="C109" s="39" t="s">
        <v>127</v>
      </c>
      <c r="D109" s="40">
        <f t="shared" si="82"/>
        <v>10127</v>
      </c>
      <c r="E109" s="29">
        <v>10127</v>
      </c>
      <c r="F109" s="41"/>
      <c r="G109" s="42"/>
      <c r="H109" s="43"/>
      <c r="I109" s="43"/>
      <c r="J109" s="43"/>
      <c r="K109" s="43"/>
      <c r="L109" s="40">
        <v>2.57</v>
      </c>
      <c r="M109" s="32">
        <v>0</v>
      </c>
      <c r="N109" s="32">
        <f>N110</f>
        <v>0</v>
      </c>
      <c r="O109" s="32">
        <v>0</v>
      </c>
      <c r="P109" s="32">
        <f t="shared" ref="P109" si="113">P110</f>
        <v>0</v>
      </c>
      <c r="Q109" s="32">
        <v>0</v>
      </c>
      <c r="R109" s="32">
        <f>R110</f>
        <v>0</v>
      </c>
      <c r="S109" s="5">
        <f t="shared" ref="S109:T109" si="114">S110</f>
        <v>0</v>
      </c>
      <c r="T109" s="5">
        <f t="shared" si="114"/>
        <v>0</v>
      </c>
      <c r="U109" s="14"/>
    </row>
    <row r="110" spans="1:21" ht="45" x14ac:dyDescent="0.25">
      <c r="A110" s="23"/>
      <c r="B110" s="23">
        <v>74</v>
      </c>
      <c r="C110" s="28" t="s">
        <v>128</v>
      </c>
      <c r="D110" s="29">
        <f t="shared" si="82"/>
        <v>10127</v>
      </c>
      <c r="E110" s="29">
        <v>10127</v>
      </c>
      <c r="F110" s="3">
        <v>0.98</v>
      </c>
      <c r="G110" s="4">
        <v>1</v>
      </c>
      <c r="H110" s="29">
        <v>1.4</v>
      </c>
      <c r="I110" s="29">
        <v>1.68</v>
      </c>
      <c r="J110" s="29">
        <v>2.23</v>
      </c>
      <c r="K110" s="29">
        <v>2.39</v>
      </c>
      <c r="L110" s="29">
        <v>2.57</v>
      </c>
      <c r="M110" s="11"/>
      <c r="N110" s="11">
        <f>(M110/12*1*$D110*$F110*$G110*$H110*N$10)+(M110/12*11*$E110*$F110*$G110*$H110*N$11)</f>
        <v>0</v>
      </c>
      <c r="O110" s="11"/>
      <c r="P110" s="11">
        <f>(O110/12*1*$D110*$F110*$G110*$H110*P$10)+(O110/12*11*$E110*$F110*$G110*$H110*P$11)</f>
        <v>0</v>
      </c>
      <c r="Q110" s="11"/>
      <c r="R110" s="11">
        <f>(Q110/12*1*$D110*$F110*$G110*$H110*R$10)+(Q110/12*11*$E110*$F110*$G110*$H110*R$11)</f>
        <v>0</v>
      </c>
      <c r="S110" s="12"/>
      <c r="T110" s="12"/>
      <c r="U110" s="13"/>
    </row>
    <row r="111" spans="1:21" s="6" customFormat="1" x14ac:dyDescent="0.25">
      <c r="A111" s="34">
        <v>27</v>
      </c>
      <c r="B111" s="34"/>
      <c r="C111" s="39" t="s">
        <v>129</v>
      </c>
      <c r="D111" s="40">
        <f t="shared" si="82"/>
        <v>10127</v>
      </c>
      <c r="E111" s="29">
        <v>10127</v>
      </c>
      <c r="F111" s="41"/>
      <c r="G111" s="42"/>
      <c r="H111" s="43"/>
      <c r="I111" s="43"/>
      <c r="J111" s="43"/>
      <c r="K111" s="43"/>
      <c r="L111" s="40">
        <v>2.57</v>
      </c>
      <c r="M111" s="32">
        <v>0</v>
      </c>
      <c r="N111" s="32">
        <f>N112</f>
        <v>0</v>
      </c>
      <c r="O111" s="32">
        <v>0</v>
      </c>
      <c r="P111" s="32">
        <f t="shared" ref="P111" si="115">P112</f>
        <v>0</v>
      </c>
      <c r="Q111" s="32">
        <v>0</v>
      </c>
      <c r="R111" s="32">
        <f>R112</f>
        <v>0</v>
      </c>
      <c r="S111" s="5">
        <f t="shared" ref="S111:T111" si="116">S112</f>
        <v>0</v>
      </c>
      <c r="T111" s="5">
        <f t="shared" si="116"/>
        <v>0</v>
      </c>
      <c r="U111" s="14"/>
    </row>
    <row r="112" spans="1:21" ht="30" x14ac:dyDescent="0.25">
      <c r="A112" s="23"/>
      <c r="B112" s="23">
        <v>75</v>
      </c>
      <c r="C112" s="30" t="s">
        <v>130</v>
      </c>
      <c r="D112" s="29">
        <f t="shared" si="82"/>
        <v>10127</v>
      </c>
      <c r="E112" s="29">
        <v>10127</v>
      </c>
      <c r="F112" s="3">
        <v>0.74</v>
      </c>
      <c r="G112" s="4">
        <v>1</v>
      </c>
      <c r="H112" s="29">
        <v>1.4</v>
      </c>
      <c r="I112" s="29">
        <v>1.68</v>
      </c>
      <c r="J112" s="29">
        <v>2.23</v>
      </c>
      <c r="K112" s="29">
        <v>2.39</v>
      </c>
      <c r="L112" s="29">
        <v>2.57</v>
      </c>
      <c r="M112" s="11"/>
      <c r="N112" s="11">
        <f>(M112/12*1*$D112*$F112*$G112*$H112*N$10)+(M112/12*11*$E112*$F112*$G112*$H112*N$11)</f>
        <v>0</v>
      </c>
      <c r="O112" s="11"/>
      <c r="P112" s="11">
        <f>(O112/12*1*$D112*$F112*$G112*$H112*P$10)+(O112/12*11*$E112*$F112*$G112*$H112*P$11)</f>
        <v>0</v>
      </c>
      <c r="Q112" s="11"/>
      <c r="R112" s="11">
        <f>(Q112/12*1*$D112*$F112*$G112*$H112*R$10)+(Q112/12*11*$E112*$F112*$G112*$H112*R$11)</f>
        <v>0</v>
      </c>
      <c r="S112" s="12"/>
      <c r="T112" s="12"/>
      <c r="U112" s="13"/>
    </row>
    <row r="113" spans="1:21" s="6" customFormat="1" x14ac:dyDescent="0.25">
      <c r="A113" s="34">
        <v>28</v>
      </c>
      <c r="B113" s="34"/>
      <c r="C113" s="39" t="s">
        <v>131</v>
      </c>
      <c r="D113" s="40">
        <f t="shared" si="82"/>
        <v>10127</v>
      </c>
      <c r="E113" s="29">
        <v>10127</v>
      </c>
      <c r="F113" s="41">
        <v>2.09</v>
      </c>
      <c r="G113" s="42">
        <v>1</v>
      </c>
      <c r="H113" s="43">
        <v>1.4</v>
      </c>
      <c r="I113" s="43">
        <v>1.68</v>
      </c>
      <c r="J113" s="43">
        <v>2.23</v>
      </c>
      <c r="K113" s="43">
        <v>2.39</v>
      </c>
      <c r="L113" s="40">
        <v>2.57</v>
      </c>
      <c r="M113" s="32">
        <v>0</v>
      </c>
      <c r="N113" s="32">
        <f>N114</f>
        <v>0</v>
      </c>
      <c r="O113" s="32">
        <v>0</v>
      </c>
      <c r="P113" s="32">
        <f t="shared" ref="P113" si="117">P114</f>
        <v>0</v>
      </c>
      <c r="Q113" s="32">
        <v>0</v>
      </c>
      <c r="R113" s="32">
        <f>R114</f>
        <v>0</v>
      </c>
      <c r="S113" s="5">
        <f t="shared" ref="S113:T113" si="118">S114</f>
        <v>0</v>
      </c>
      <c r="T113" s="5">
        <f t="shared" si="118"/>
        <v>0</v>
      </c>
      <c r="U113" s="14"/>
    </row>
    <row r="114" spans="1:21" ht="45" x14ac:dyDescent="0.25">
      <c r="A114" s="23"/>
      <c r="B114" s="23">
        <v>76</v>
      </c>
      <c r="C114" s="30" t="s">
        <v>132</v>
      </c>
      <c r="D114" s="29">
        <f t="shared" si="82"/>
        <v>10127</v>
      </c>
      <c r="E114" s="29">
        <v>10127</v>
      </c>
      <c r="F114" s="29">
        <v>1.32</v>
      </c>
      <c r="G114" s="4">
        <v>1</v>
      </c>
      <c r="H114" s="29">
        <v>1.4</v>
      </c>
      <c r="I114" s="29">
        <v>1.68</v>
      </c>
      <c r="J114" s="29">
        <v>2.23</v>
      </c>
      <c r="K114" s="29">
        <v>2.39</v>
      </c>
      <c r="L114" s="29">
        <v>2.57</v>
      </c>
      <c r="M114" s="11"/>
      <c r="N114" s="11">
        <f>(M114/12*1*$D114*$F114*$G114*$H114*N$10)+(M114/12*11*$E114*$F114*$G114*$H114*N$11)</f>
        <v>0</v>
      </c>
      <c r="O114" s="11"/>
      <c r="P114" s="11">
        <f>(O114/12*1*$D114*$F114*$G114*$H114*P$10)+(O114/12*11*$E114*$F114*$G114*$H114*P$11)</f>
        <v>0</v>
      </c>
      <c r="Q114" s="11"/>
      <c r="R114" s="11">
        <f>(Q114/12*1*$D114*$F114*$G114*$H114*R$10)+(Q114/12*11*$E114*$F114*$G114*$H114*R$11)</f>
        <v>0</v>
      </c>
      <c r="S114" s="12"/>
      <c r="T114" s="12"/>
      <c r="U114" s="13"/>
    </row>
    <row r="115" spans="1:21" s="6" customFormat="1" x14ac:dyDescent="0.25">
      <c r="A115" s="34">
        <v>29</v>
      </c>
      <c r="B115" s="34"/>
      <c r="C115" s="39" t="s">
        <v>133</v>
      </c>
      <c r="D115" s="40">
        <f t="shared" si="82"/>
        <v>10127</v>
      </c>
      <c r="E115" s="29">
        <v>10127</v>
      </c>
      <c r="F115" s="41"/>
      <c r="G115" s="42"/>
      <c r="H115" s="43"/>
      <c r="I115" s="43"/>
      <c r="J115" s="43"/>
      <c r="K115" s="43"/>
      <c r="L115" s="40">
        <v>2.57</v>
      </c>
      <c r="M115" s="32">
        <f t="shared" ref="M115" si="119">SUM(M116:M119)</f>
        <v>250</v>
      </c>
      <c r="N115" s="32">
        <f>SUM(N116:N119)</f>
        <v>4410181.9124999996</v>
      </c>
      <c r="O115" s="32">
        <f t="shared" ref="O115" si="120">SUM(O116:O119)</f>
        <v>1069</v>
      </c>
      <c r="P115" s="32">
        <f t="shared" ref="P115:Q115" si="121">SUM(P116:P119)</f>
        <v>14455100.045749998</v>
      </c>
      <c r="Q115" s="32">
        <f t="shared" si="121"/>
        <v>115</v>
      </c>
      <c r="R115" s="32">
        <f>SUM(R116:R119)</f>
        <v>2571144.0299999998</v>
      </c>
      <c r="S115" s="5">
        <f t="shared" ref="S115:T115" si="122">SUM(S116:S119)</f>
        <v>0</v>
      </c>
      <c r="T115" s="5">
        <f t="shared" si="122"/>
        <v>0</v>
      </c>
      <c r="U115" s="14"/>
    </row>
    <row r="116" spans="1:21" ht="30" x14ac:dyDescent="0.25">
      <c r="A116" s="23"/>
      <c r="B116" s="23">
        <v>77</v>
      </c>
      <c r="C116" s="28" t="s">
        <v>134</v>
      </c>
      <c r="D116" s="29">
        <f t="shared" si="82"/>
        <v>10127</v>
      </c>
      <c r="E116" s="29">
        <v>10127</v>
      </c>
      <c r="F116" s="3">
        <v>1.44</v>
      </c>
      <c r="G116" s="4">
        <v>1</v>
      </c>
      <c r="H116" s="29">
        <v>1.4</v>
      </c>
      <c r="I116" s="29">
        <v>1.68</v>
      </c>
      <c r="J116" s="29">
        <v>2.23</v>
      </c>
      <c r="K116" s="29">
        <v>2.39</v>
      </c>
      <c r="L116" s="29">
        <v>2.57</v>
      </c>
      <c r="M116" s="11"/>
      <c r="N116" s="11">
        <f t="shared" ref="N116:N119" si="123">(M116/12*1*$D116*$F116*$G116*$H116*N$10)+(M116/12*11*$E116*$F116*$G116*$H116*N$11)</f>
        <v>0</v>
      </c>
      <c r="O116" s="11"/>
      <c r="P116" s="11">
        <f t="shared" ref="P116:P119" si="124">(O116/12*1*$D116*$F116*$G116*$H116*P$10)+(O116/12*11*$E116*$F116*$G116*$H116*P$11)</f>
        <v>0</v>
      </c>
      <c r="Q116" s="11">
        <v>100</v>
      </c>
      <c r="R116" s="11">
        <f t="shared" ref="R116:R119" si="125">(Q116/12*1*$D116*$F116*$G116*$H116*R$10)+(Q116/12*11*$E116*$F116*$G116*$H116*R$11)</f>
        <v>2041603.1999999997</v>
      </c>
      <c r="S116" s="12"/>
      <c r="T116" s="12"/>
      <c r="U116" s="13"/>
    </row>
    <row r="117" spans="1:21" ht="30" x14ac:dyDescent="0.25">
      <c r="A117" s="23"/>
      <c r="B117" s="23">
        <v>78</v>
      </c>
      <c r="C117" s="28" t="s">
        <v>135</v>
      </c>
      <c r="D117" s="29">
        <f t="shared" si="82"/>
        <v>10127</v>
      </c>
      <c r="E117" s="29">
        <v>10127</v>
      </c>
      <c r="F117" s="3">
        <v>1.69</v>
      </c>
      <c r="G117" s="4">
        <v>1</v>
      </c>
      <c r="H117" s="29">
        <v>1.4</v>
      </c>
      <c r="I117" s="29">
        <v>1.68</v>
      </c>
      <c r="J117" s="29">
        <v>2.23</v>
      </c>
      <c r="K117" s="29">
        <v>2.39</v>
      </c>
      <c r="L117" s="29">
        <v>2.57</v>
      </c>
      <c r="M117" s="11"/>
      <c r="N117" s="11">
        <f t="shared" si="123"/>
        <v>0</v>
      </c>
      <c r="O117" s="11"/>
      <c r="P117" s="11">
        <f t="shared" si="124"/>
        <v>0</v>
      </c>
      <c r="Q117" s="11"/>
      <c r="R117" s="11">
        <f t="shared" si="125"/>
        <v>0</v>
      </c>
      <c r="S117" s="12"/>
      <c r="T117" s="12"/>
      <c r="U117" s="13"/>
    </row>
    <row r="118" spans="1:21" ht="30" x14ac:dyDescent="0.25">
      <c r="A118" s="23"/>
      <c r="B118" s="23">
        <v>79</v>
      </c>
      <c r="C118" s="28" t="s">
        <v>136</v>
      </c>
      <c r="D118" s="29">
        <f t="shared" si="82"/>
        <v>10127</v>
      </c>
      <c r="E118" s="29">
        <v>10127</v>
      </c>
      <c r="F118" s="3">
        <v>2.4900000000000002</v>
      </c>
      <c r="G118" s="4">
        <v>1</v>
      </c>
      <c r="H118" s="29">
        <v>1.4</v>
      </c>
      <c r="I118" s="29">
        <v>1.68</v>
      </c>
      <c r="J118" s="29">
        <v>2.23</v>
      </c>
      <c r="K118" s="29">
        <v>2.39</v>
      </c>
      <c r="L118" s="29">
        <v>2.57</v>
      </c>
      <c r="M118" s="11"/>
      <c r="N118" s="11">
        <f t="shared" si="123"/>
        <v>0</v>
      </c>
      <c r="O118" s="11"/>
      <c r="P118" s="11">
        <f t="shared" si="124"/>
        <v>0</v>
      </c>
      <c r="Q118" s="11">
        <v>15</v>
      </c>
      <c r="R118" s="11">
        <f t="shared" si="125"/>
        <v>529540.82999999996</v>
      </c>
      <c r="S118" s="12"/>
      <c r="T118" s="12"/>
      <c r="U118" s="13"/>
    </row>
    <row r="119" spans="1:21" ht="30" x14ac:dyDescent="0.25">
      <c r="A119" s="23"/>
      <c r="B119" s="23">
        <v>80</v>
      </c>
      <c r="C119" s="28" t="s">
        <v>137</v>
      </c>
      <c r="D119" s="29">
        <f t="shared" si="82"/>
        <v>10127</v>
      </c>
      <c r="E119" s="29">
        <v>10127</v>
      </c>
      <c r="F119" s="3">
        <v>1.05</v>
      </c>
      <c r="G119" s="4">
        <v>1</v>
      </c>
      <c r="H119" s="29">
        <v>1.4</v>
      </c>
      <c r="I119" s="29">
        <v>1.68</v>
      </c>
      <c r="J119" s="29">
        <v>2.23</v>
      </c>
      <c r="K119" s="29">
        <v>2.39</v>
      </c>
      <c r="L119" s="29">
        <v>2.57</v>
      </c>
      <c r="M119" s="11">
        <v>250</v>
      </c>
      <c r="N119" s="11">
        <f t="shared" si="123"/>
        <v>4410181.9124999996</v>
      </c>
      <c r="O119" s="11">
        <v>1069</v>
      </c>
      <c r="P119" s="11">
        <f t="shared" si="124"/>
        <v>14455100.045749998</v>
      </c>
      <c r="Q119" s="11"/>
      <c r="R119" s="11">
        <f t="shared" si="125"/>
        <v>0</v>
      </c>
      <c r="S119" s="12"/>
      <c r="T119" s="12"/>
      <c r="U119" s="13"/>
    </row>
    <row r="120" spans="1:21" s="6" customFormat="1" x14ac:dyDescent="0.25">
      <c r="A120" s="34">
        <v>30</v>
      </c>
      <c r="B120" s="34"/>
      <c r="C120" s="39" t="s">
        <v>138</v>
      </c>
      <c r="D120" s="40">
        <f t="shared" si="82"/>
        <v>10127</v>
      </c>
      <c r="E120" s="29">
        <v>10127</v>
      </c>
      <c r="F120" s="41"/>
      <c r="G120" s="42"/>
      <c r="H120" s="43"/>
      <c r="I120" s="43"/>
      <c r="J120" s="43"/>
      <c r="K120" s="43"/>
      <c r="L120" s="40">
        <v>2.57</v>
      </c>
      <c r="M120" s="32">
        <v>0</v>
      </c>
      <c r="N120" s="32">
        <f>SUM(N121:N126)</f>
        <v>0</v>
      </c>
      <c r="O120" s="32">
        <f t="shared" ref="O120" si="126">SUM(O121:O126)</f>
        <v>23</v>
      </c>
      <c r="P120" s="32">
        <f t="shared" ref="P120:Q120" si="127">SUM(P121:P126)</f>
        <v>618667.20673333341</v>
      </c>
      <c r="Q120" s="32">
        <f t="shared" si="127"/>
        <v>20</v>
      </c>
      <c r="R120" s="32">
        <f>SUM(R121:R126)</f>
        <v>646507.68000000005</v>
      </c>
      <c r="S120" s="5">
        <f t="shared" ref="S120:T120" si="128">SUM(S121:S126)</f>
        <v>0</v>
      </c>
      <c r="T120" s="5">
        <f t="shared" si="128"/>
        <v>0</v>
      </c>
      <c r="U120" s="14"/>
    </row>
    <row r="121" spans="1:21" ht="45" x14ac:dyDescent="0.25">
      <c r="A121" s="23"/>
      <c r="B121" s="23">
        <v>81</v>
      </c>
      <c r="C121" s="28" t="s">
        <v>139</v>
      </c>
      <c r="D121" s="29">
        <f t="shared" si="82"/>
        <v>10127</v>
      </c>
      <c r="E121" s="29">
        <v>10127</v>
      </c>
      <c r="F121" s="3">
        <v>0.8</v>
      </c>
      <c r="G121" s="4">
        <v>1</v>
      </c>
      <c r="H121" s="29">
        <v>1.4</v>
      </c>
      <c r="I121" s="29">
        <v>1.68</v>
      </c>
      <c r="J121" s="29">
        <v>2.23</v>
      </c>
      <c r="K121" s="29">
        <v>2.39</v>
      </c>
      <c r="L121" s="29">
        <v>2.57</v>
      </c>
      <c r="M121" s="11"/>
      <c r="N121" s="11">
        <f t="shared" ref="N121:N126" si="129">(M121/12*1*$D121*$F121*$G121*$H121*N$10)+(M121/12*11*$E121*$F121*$G121*$H121*N$11)</f>
        <v>0</v>
      </c>
      <c r="O121" s="11"/>
      <c r="P121" s="11">
        <f t="shared" ref="P121:P126" si="130">(O121/12*1*$D121*$F121*$G121*$H121*P$10)+(O121/12*11*$E121*$F121*$G121*$H121*P$11)</f>
        <v>0</v>
      </c>
      <c r="Q121" s="11"/>
      <c r="R121" s="11">
        <f t="shared" ref="R121:R126" si="131">(Q121/12*1*$D121*$F121*$G121*$H121*R$10)+(Q121/12*11*$E121*$F121*$G121*$H121*R$11)</f>
        <v>0</v>
      </c>
      <c r="S121" s="12"/>
      <c r="T121" s="12"/>
      <c r="U121" s="13"/>
    </row>
    <row r="122" spans="1:21" ht="30" x14ac:dyDescent="0.25">
      <c r="A122" s="23"/>
      <c r="B122" s="23">
        <v>82</v>
      </c>
      <c r="C122" s="30" t="s">
        <v>140</v>
      </c>
      <c r="D122" s="29">
        <f t="shared" si="82"/>
        <v>10127</v>
      </c>
      <c r="E122" s="29">
        <v>10127</v>
      </c>
      <c r="F122" s="3">
        <v>2.1800000000000002</v>
      </c>
      <c r="G122" s="4">
        <v>1</v>
      </c>
      <c r="H122" s="29">
        <v>1.4</v>
      </c>
      <c r="I122" s="29">
        <v>1.68</v>
      </c>
      <c r="J122" s="29">
        <v>2.23</v>
      </c>
      <c r="K122" s="29">
        <v>2.39</v>
      </c>
      <c r="L122" s="29">
        <v>2.57</v>
      </c>
      <c r="M122" s="11"/>
      <c r="N122" s="11">
        <f t="shared" si="129"/>
        <v>0</v>
      </c>
      <c r="O122" s="11">
        <v>13</v>
      </c>
      <c r="P122" s="11">
        <f t="shared" si="130"/>
        <v>364967.29056666669</v>
      </c>
      <c r="Q122" s="11">
        <v>15</v>
      </c>
      <c r="R122" s="11">
        <f t="shared" si="131"/>
        <v>463614.06</v>
      </c>
      <c r="S122" s="12"/>
      <c r="T122" s="12"/>
      <c r="U122" s="13"/>
    </row>
    <row r="123" spans="1:21" ht="30" x14ac:dyDescent="0.25">
      <c r="A123" s="23"/>
      <c r="B123" s="23">
        <v>83</v>
      </c>
      <c r="C123" s="30" t="s">
        <v>141</v>
      </c>
      <c r="D123" s="29">
        <f t="shared" si="82"/>
        <v>10127</v>
      </c>
      <c r="E123" s="29">
        <v>10127</v>
      </c>
      <c r="F123" s="3">
        <v>2.58</v>
      </c>
      <c r="G123" s="4">
        <v>1</v>
      </c>
      <c r="H123" s="29">
        <v>1.4</v>
      </c>
      <c r="I123" s="29">
        <v>1.68</v>
      </c>
      <c r="J123" s="29">
        <v>2.23</v>
      </c>
      <c r="K123" s="29">
        <v>2.39</v>
      </c>
      <c r="L123" s="29">
        <v>2.57</v>
      </c>
      <c r="M123" s="11"/>
      <c r="N123" s="11">
        <f t="shared" si="129"/>
        <v>0</v>
      </c>
      <c r="O123" s="11"/>
      <c r="P123" s="11">
        <f t="shared" si="130"/>
        <v>0</v>
      </c>
      <c r="Q123" s="11">
        <v>5</v>
      </c>
      <c r="R123" s="11">
        <f t="shared" si="131"/>
        <v>182893.62000000002</v>
      </c>
      <c r="S123" s="12"/>
      <c r="T123" s="12"/>
      <c r="U123" s="13"/>
    </row>
    <row r="124" spans="1:21" ht="45" x14ac:dyDescent="0.25">
      <c r="A124" s="23"/>
      <c r="B124" s="23">
        <v>84</v>
      </c>
      <c r="C124" s="30" t="s">
        <v>142</v>
      </c>
      <c r="D124" s="29">
        <f t="shared" si="82"/>
        <v>10127</v>
      </c>
      <c r="E124" s="29">
        <v>10127</v>
      </c>
      <c r="F124" s="3">
        <v>1.97</v>
      </c>
      <c r="G124" s="4">
        <v>1</v>
      </c>
      <c r="H124" s="29">
        <v>1.4</v>
      </c>
      <c r="I124" s="29">
        <v>1.68</v>
      </c>
      <c r="J124" s="29">
        <v>2.23</v>
      </c>
      <c r="K124" s="29">
        <v>2.39</v>
      </c>
      <c r="L124" s="29">
        <v>2.57</v>
      </c>
      <c r="M124" s="11"/>
      <c r="N124" s="11">
        <f t="shared" si="129"/>
        <v>0</v>
      </c>
      <c r="O124" s="11">
        <v>10</v>
      </c>
      <c r="P124" s="11">
        <f t="shared" si="130"/>
        <v>253699.91616666669</v>
      </c>
      <c r="Q124" s="11"/>
      <c r="R124" s="11">
        <f t="shared" si="131"/>
        <v>0</v>
      </c>
      <c r="S124" s="12"/>
      <c r="T124" s="12"/>
      <c r="U124" s="13"/>
    </row>
    <row r="125" spans="1:21" ht="45" x14ac:dyDescent="0.25">
      <c r="A125" s="23"/>
      <c r="B125" s="23">
        <v>85</v>
      </c>
      <c r="C125" s="30" t="s">
        <v>143</v>
      </c>
      <c r="D125" s="29">
        <f t="shared" si="82"/>
        <v>10127</v>
      </c>
      <c r="E125" s="29">
        <v>10127</v>
      </c>
      <c r="F125" s="3">
        <v>2.04</v>
      </c>
      <c r="G125" s="4">
        <v>1</v>
      </c>
      <c r="H125" s="29">
        <v>1.4</v>
      </c>
      <c r="I125" s="29">
        <v>1.68</v>
      </c>
      <c r="J125" s="29">
        <v>2.23</v>
      </c>
      <c r="K125" s="29">
        <v>2.39</v>
      </c>
      <c r="L125" s="29">
        <v>2.57</v>
      </c>
      <c r="M125" s="11"/>
      <c r="N125" s="11">
        <f t="shared" si="129"/>
        <v>0</v>
      </c>
      <c r="O125" s="11"/>
      <c r="P125" s="11">
        <f t="shared" si="130"/>
        <v>0</v>
      </c>
      <c r="Q125" s="11"/>
      <c r="R125" s="11">
        <f t="shared" si="131"/>
        <v>0</v>
      </c>
      <c r="S125" s="12"/>
      <c r="T125" s="12"/>
      <c r="U125" s="13"/>
    </row>
    <row r="126" spans="1:21" ht="45" x14ac:dyDescent="0.25">
      <c r="A126" s="23"/>
      <c r="B126" s="23">
        <v>86</v>
      </c>
      <c r="C126" s="30" t="s">
        <v>144</v>
      </c>
      <c r="D126" s="29">
        <f t="shared" si="82"/>
        <v>10127</v>
      </c>
      <c r="E126" s="29">
        <v>10127</v>
      </c>
      <c r="F126" s="3">
        <v>2.95</v>
      </c>
      <c r="G126" s="4">
        <v>1</v>
      </c>
      <c r="H126" s="29">
        <v>1.4</v>
      </c>
      <c r="I126" s="29">
        <v>1.68</v>
      </c>
      <c r="J126" s="29">
        <v>2.23</v>
      </c>
      <c r="K126" s="29">
        <v>2.39</v>
      </c>
      <c r="L126" s="29">
        <v>2.57</v>
      </c>
      <c r="M126" s="11"/>
      <c r="N126" s="11">
        <f t="shared" si="129"/>
        <v>0</v>
      </c>
      <c r="O126" s="11"/>
      <c r="P126" s="11">
        <f t="shared" si="130"/>
        <v>0</v>
      </c>
      <c r="Q126" s="11"/>
      <c r="R126" s="11">
        <f t="shared" si="131"/>
        <v>0</v>
      </c>
      <c r="S126" s="12"/>
      <c r="T126" s="12"/>
      <c r="U126" s="13"/>
    </row>
    <row r="127" spans="1:21" s="6" customFormat="1" x14ac:dyDescent="0.25">
      <c r="A127" s="34">
        <v>31</v>
      </c>
      <c r="B127" s="34"/>
      <c r="C127" s="39" t="s">
        <v>145</v>
      </c>
      <c r="D127" s="40">
        <f t="shared" si="82"/>
        <v>10127</v>
      </c>
      <c r="E127" s="29">
        <v>10127</v>
      </c>
      <c r="F127" s="41"/>
      <c r="G127" s="42"/>
      <c r="H127" s="43"/>
      <c r="I127" s="43"/>
      <c r="J127" s="43"/>
      <c r="K127" s="43"/>
      <c r="L127" s="40">
        <v>2.57</v>
      </c>
      <c r="M127" s="32"/>
      <c r="N127" s="32">
        <f>SUM(N128:N132)</f>
        <v>0</v>
      </c>
      <c r="O127" s="32">
        <f t="shared" ref="O127" si="132">SUM(O128:O132)</f>
        <v>0</v>
      </c>
      <c r="P127" s="32">
        <f t="shared" ref="P127:Q127" si="133">SUM(P128:P132)</f>
        <v>0</v>
      </c>
      <c r="Q127" s="32">
        <f t="shared" si="133"/>
        <v>650</v>
      </c>
      <c r="R127" s="32">
        <f>SUM(R128:R132)</f>
        <v>8577569</v>
      </c>
      <c r="S127" s="5">
        <f t="shared" ref="S127:T127" si="134">SUM(S128:S132)</f>
        <v>0</v>
      </c>
      <c r="T127" s="5">
        <f t="shared" si="134"/>
        <v>0</v>
      </c>
      <c r="U127" s="14"/>
    </row>
    <row r="128" spans="1:21" ht="27.75" customHeight="1" x14ac:dyDescent="0.25">
      <c r="A128" s="23"/>
      <c r="B128" s="23">
        <v>87</v>
      </c>
      <c r="C128" s="28" t="s">
        <v>146</v>
      </c>
      <c r="D128" s="29">
        <f t="shared" si="82"/>
        <v>10127</v>
      </c>
      <c r="E128" s="29">
        <v>10127</v>
      </c>
      <c r="F128" s="3">
        <v>0.89</v>
      </c>
      <c r="G128" s="4">
        <v>1</v>
      </c>
      <c r="H128" s="29">
        <v>1.4</v>
      </c>
      <c r="I128" s="29">
        <v>1.68</v>
      </c>
      <c r="J128" s="29">
        <v>2.23</v>
      </c>
      <c r="K128" s="29">
        <v>2.39</v>
      </c>
      <c r="L128" s="29">
        <v>2.57</v>
      </c>
      <c r="M128" s="11"/>
      <c r="N128" s="11">
        <f t="shared" ref="N128:N132" si="135">(M128/12*1*$D128*$F128*$G128*$H128*N$10)+(M128/12*11*$E128*$F128*$G128*$H128*N$11)</f>
        <v>0</v>
      </c>
      <c r="O128" s="11">
        <v>0</v>
      </c>
      <c r="P128" s="11">
        <f t="shared" ref="P128:P132" si="136">(O128/12*1*$D128*$F128*$G128*$H128*P$10)+(O128/12*11*$E128*$F128*$G128*$H128*P$11)</f>
        <v>0</v>
      </c>
      <c r="Q128" s="11">
        <v>0</v>
      </c>
      <c r="R128" s="11">
        <f t="shared" ref="R128:R132" si="137">(Q128/12*1*$D128*$F128*$G128*$H128*R$10)+(Q128/12*11*$E128*$F128*$G128*$H128*R$11)</f>
        <v>0</v>
      </c>
      <c r="S128" s="12"/>
      <c r="T128" s="12"/>
      <c r="U128" s="13"/>
    </row>
    <row r="129" spans="1:21" ht="45" x14ac:dyDescent="0.25">
      <c r="A129" s="23"/>
      <c r="B129" s="23">
        <v>88</v>
      </c>
      <c r="C129" s="28" t="s">
        <v>147</v>
      </c>
      <c r="D129" s="29">
        <f t="shared" si="82"/>
        <v>10127</v>
      </c>
      <c r="E129" s="29">
        <v>10127</v>
      </c>
      <c r="F129" s="3">
        <v>0.75</v>
      </c>
      <c r="G129" s="4">
        <v>1</v>
      </c>
      <c r="H129" s="29">
        <v>1.4</v>
      </c>
      <c r="I129" s="29">
        <v>1.68</v>
      </c>
      <c r="J129" s="29">
        <v>2.23</v>
      </c>
      <c r="K129" s="29">
        <v>2.39</v>
      </c>
      <c r="L129" s="29">
        <v>2.57</v>
      </c>
      <c r="M129" s="11"/>
      <c r="N129" s="11">
        <f t="shared" si="135"/>
        <v>0</v>
      </c>
      <c r="O129" s="11"/>
      <c r="P129" s="11">
        <f t="shared" si="136"/>
        <v>0</v>
      </c>
      <c r="Q129" s="11">
        <v>500</v>
      </c>
      <c r="R129" s="11">
        <f t="shared" si="137"/>
        <v>5316674.9999999991</v>
      </c>
      <c r="S129" s="12"/>
      <c r="T129" s="12"/>
      <c r="U129" s="13"/>
    </row>
    <row r="130" spans="1:21" ht="45" x14ac:dyDescent="0.25">
      <c r="A130" s="23"/>
      <c r="B130" s="23">
        <v>89</v>
      </c>
      <c r="C130" s="28" t="s">
        <v>148</v>
      </c>
      <c r="D130" s="29">
        <f t="shared" si="82"/>
        <v>10127</v>
      </c>
      <c r="E130" s="29">
        <v>10127</v>
      </c>
      <c r="F130" s="3">
        <v>1</v>
      </c>
      <c r="G130" s="4">
        <v>1</v>
      </c>
      <c r="H130" s="29">
        <v>1.4</v>
      </c>
      <c r="I130" s="29">
        <v>1.68</v>
      </c>
      <c r="J130" s="29">
        <v>2.23</v>
      </c>
      <c r="K130" s="29">
        <v>2.39</v>
      </c>
      <c r="L130" s="29">
        <v>2.57</v>
      </c>
      <c r="M130" s="11"/>
      <c r="N130" s="11">
        <f t="shared" si="135"/>
        <v>0</v>
      </c>
      <c r="O130" s="11"/>
      <c r="P130" s="11">
        <f t="shared" si="136"/>
        <v>0</v>
      </c>
      <c r="Q130" s="11">
        <v>100</v>
      </c>
      <c r="R130" s="11">
        <f t="shared" si="137"/>
        <v>1417780</v>
      </c>
      <c r="S130" s="12"/>
      <c r="T130" s="12"/>
      <c r="U130" s="13"/>
    </row>
    <row r="131" spans="1:21" ht="30" x14ac:dyDescent="0.25">
      <c r="A131" s="23"/>
      <c r="B131" s="23">
        <v>90</v>
      </c>
      <c r="C131" s="30" t="s">
        <v>149</v>
      </c>
      <c r="D131" s="29">
        <f t="shared" si="82"/>
        <v>10127</v>
      </c>
      <c r="E131" s="29">
        <v>10127</v>
      </c>
      <c r="F131" s="3">
        <v>1.29</v>
      </c>
      <c r="G131" s="4">
        <v>1</v>
      </c>
      <c r="H131" s="29">
        <v>1.4</v>
      </c>
      <c r="I131" s="29">
        <v>1.68</v>
      </c>
      <c r="J131" s="29">
        <v>2.23</v>
      </c>
      <c r="K131" s="29">
        <v>2.39</v>
      </c>
      <c r="L131" s="29">
        <v>2.57</v>
      </c>
      <c r="M131" s="11"/>
      <c r="N131" s="11">
        <f t="shared" si="135"/>
        <v>0</v>
      </c>
      <c r="O131" s="11"/>
      <c r="P131" s="11">
        <f t="shared" si="136"/>
        <v>0</v>
      </c>
      <c r="Q131" s="11"/>
      <c r="R131" s="11">
        <f t="shared" si="137"/>
        <v>0</v>
      </c>
      <c r="S131" s="12"/>
      <c r="T131" s="12"/>
      <c r="U131" s="13"/>
    </row>
    <row r="132" spans="1:21" x14ac:dyDescent="0.25">
      <c r="A132" s="23"/>
      <c r="B132" s="23">
        <v>91</v>
      </c>
      <c r="C132" s="30" t="s">
        <v>150</v>
      </c>
      <c r="D132" s="29">
        <f t="shared" si="82"/>
        <v>10127</v>
      </c>
      <c r="E132" s="29">
        <v>10127</v>
      </c>
      <c r="F132" s="3">
        <v>2.6</v>
      </c>
      <c r="G132" s="4">
        <v>1</v>
      </c>
      <c r="H132" s="29">
        <v>1.4</v>
      </c>
      <c r="I132" s="29">
        <v>1.68</v>
      </c>
      <c r="J132" s="29">
        <v>2.23</v>
      </c>
      <c r="K132" s="29">
        <v>2.39</v>
      </c>
      <c r="L132" s="29">
        <v>2.57</v>
      </c>
      <c r="M132" s="11"/>
      <c r="N132" s="11">
        <f t="shared" si="135"/>
        <v>0</v>
      </c>
      <c r="O132" s="11"/>
      <c r="P132" s="11">
        <f t="shared" si="136"/>
        <v>0</v>
      </c>
      <c r="Q132" s="11">
        <v>50</v>
      </c>
      <c r="R132" s="11">
        <f t="shared" si="137"/>
        <v>1843114</v>
      </c>
      <c r="S132" s="12"/>
      <c r="T132" s="12"/>
      <c r="U132" s="13"/>
    </row>
    <row r="133" spans="1:21" s="6" customFormat="1" x14ac:dyDescent="0.25">
      <c r="A133" s="34">
        <v>32</v>
      </c>
      <c r="B133" s="34"/>
      <c r="C133" s="45" t="s">
        <v>151</v>
      </c>
      <c r="D133" s="40">
        <f t="shared" si="82"/>
        <v>10127</v>
      </c>
      <c r="E133" s="29">
        <v>10127</v>
      </c>
      <c r="F133" s="41"/>
      <c r="G133" s="42"/>
      <c r="H133" s="43"/>
      <c r="I133" s="43"/>
      <c r="J133" s="43"/>
      <c r="K133" s="43"/>
      <c r="L133" s="40">
        <v>2.57</v>
      </c>
      <c r="M133" s="32">
        <v>0</v>
      </c>
      <c r="N133" s="32">
        <f>SUM(N134:N140)</f>
        <v>0</v>
      </c>
      <c r="O133" s="32">
        <v>0</v>
      </c>
      <c r="P133" s="32">
        <f t="shared" ref="P133:Q133" si="138">SUM(P134:P140)</f>
        <v>0</v>
      </c>
      <c r="Q133" s="32">
        <f t="shared" si="138"/>
        <v>65</v>
      </c>
      <c r="R133" s="32">
        <f>SUM(R134:R140)</f>
        <v>2148645.59</v>
      </c>
      <c r="S133" s="15">
        <f t="shared" ref="S133:T133" si="139">SUM(S134:S140)</f>
        <v>0</v>
      </c>
      <c r="T133" s="15">
        <f t="shared" si="139"/>
        <v>0</v>
      </c>
      <c r="U133" s="14"/>
    </row>
    <row r="134" spans="1:21" ht="45" x14ac:dyDescent="0.25">
      <c r="A134" s="23"/>
      <c r="B134" s="23">
        <v>92</v>
      </c>
      <c r="C134" s="30" t="s">
        <v>152</v>
      </c>
      <c r="D134" s="29">
        <f t="shared" si="82"/>
        <v>10127</v>
      </c>
      <c r="E134" s="29">
        <v>10127</v>
      </c>
      <c r="F134" s="3">
        <v>2.11</v>
      </c>
      <c r="G134" s="4">
        <v>1</v>
      </c>
      <c r="H134" s="29">
        <v>1.4</v>
      </c>
      <c r="I134" s="29">
        <v>1.68</v>
      </c>
      <c r="J134" s="29">
        <v>2.23</v>
      </c>
      <c r="K134" s="29">
        <v>2.39</v>
      </c>
      <c r="L134" s="29">
        <v>2.57</v>
      </c>
      <c r="M134" s="11"/>
      <c r="N134" s="11">
        <f t="shared" ref="N134:N140" si="140">(M134/12*1*$D134*$F134*$G134*$H134*N$10)+(M134/12*11*$E134*$F134*$G134*$H134*N$11)</f>
        <v>0</v>
      </c>
      <c r="O134" s="11"/>
      <c r="P134" s="11">
        <f t="shared" ref="P134:P140" si="141">(O134/12*1*$D134*$F134*$G134*$H134*P$10)+(O134/12*11*$E134*$F134*$G134*$H134*P$11)</f>
        <v>0</v>
      </c>
      <c r="Q134" s="11"/>
      <c r="R134" s="11">
        <f t="shared" ref="R134:R140" si="142">(Q134/12*1*$D134*$F134*$G134*$H134*R$10)+(Q134/12*11*$E134*$F134*$G134*$H134*R$11)</f>
        <v>0</v>
      </c>
      <c r="S134" s="12"/>
      <c r="T134" s="12"/>
      <c r="U134" s="13"/>
    </row>
    <row r="135" spans="1:21" ht="45" x14ac:dyDescent="0.25">
      <c r="A135" s="23"/>
      <c r="B135" s="23">
        <v>93</v>
      </c>
      <c r="C135" s="30" t="s">
        <v>153</v>
      </c>
      <c r="D135" s="29">
        <f t="shared" si="82"/>
        <v>10127</v>
      </c>
      <c r="E135" s="29">
        <v>10127</v>
      </c>
      <c r="F135" s="3">
        <v>3.55</v>
      </c>
      <c r="G135" s="4">
        <v>1</v>
      </c>
      <c r="H135" s="29">
        <v>1.4</v>
      </c>
      <c r="I135" s="29">
        <v>1.68</v>
      </c>
      <c r="J135" s="29">
        <v>2.23</v>
      </c>
      <c r="K135" s="29">
        <v>2.39</v>
      </c>
      <c r="L135" s="29">
        <v>2.57</v>
      </c>
      <c r="M135" s="11"/>
      <c r="N135" s="11">
        <f t="shared" si="140"/>
        <v>0</v>
      </c>
      <c r="O135" s="11"/>
      <c r="P135" s="11">
        <f t="shared" si="141"/>
        <v>0</v>
      </c>
      <c r="Q135" s="11">
        <v>25</v>
      </c>
      <c r="R135" s="11">
        <f t="shared" si="142"/>
        <v>1258279.75</v>
      </c>
      <c r="S135" s="12"/>
      <c r="T135" s="12"/>
      <c r="U135" s="13"/>
    </row>
    <row r="136" spans="1:21" ht="30" x14ac:dyDescent="0.25">
      <c r="A136" s="23"/>
      <c r="B136" s="23">
        <v>94</v>
      </c>
      <c r="C136" s="28" t="s">
        <v>154</v>
      </c>
      <c r="D136" s="29">
        <f t="shared" si="82"/>
        <v>10127</v>
      </c>
      <c r="E136" s="29">
        <v>10127</v>
      </c>
      <c r="F136" s="3">
        <v>1.57</v>
      </c>
      <c r="G136" s="4">
        <v>1</v>
      </c>
      <c r="H136" s="29">
        <v>1.4</v>
      </c>
      <c r="I136" s="29">
        <v>1.68</v>
      </c>
      <c r="J136" s="29">
        <v>2.23</v>
      </c>
      <c r="K136" s="29">
        <v>2.39</v>
      </c>
      <c r="L136" s="29">
        <v>2.57</v>
      </c>
      <c r="M136" s="11"/>
      <c r="N136" s="11">
        <f t="shared" si="140"/>
        <v>0</v>
      </c>
      <c r="O136" s="11"/>
      <c r="P136" s="11">
        <f t="shared" si="141"/>
        <v>0</v>
      </c>
      <c r="Q136" s="11">
        <v>40</v>
      </c>
      <c r="R136" s="11">
        <f t="shared" si="142"/>
        <v>890365.84000000008</v>
      </c>
      <c r="S136" s="12"/>
      <c r="T136" s="12"/>
      <c r="U136" s="13"/>
    </row>
    <row r="137" spans="1:21" ht="30" x14ac:dyDescent="0.25">
      <c r="A137" s="23"/>
      <c r="B137" s="23">
        <v>95</v>
      </c>
      <c r="C137" s="28" t="s">
        <v>155</v>
      </c>
      <c r="D137" s="29">
        <f t="shared" si="82"/>
        <v>10127</v>
      </c>
      <c r="E137" s="29">
        <v>10127</v>
      </c>
      <c r="F137" s="3">
        <v>2.2599999999999998</v>
      </c>
      <c r="G137" s="4">
        <v>1</v>
      </c>
      <c r="H137" s="29">
        <v>1.4</v>
      </c>
      <c r="I137" s="29">
        <v>1.68</v>
      </c>
      <c r="J137" s="29">
        <v>2.23</v>
      </c>
      <c r="K137" s="29">
        <v>2.39</v>
      </c>
      <c r="L137" s="29">
        <v>2.57</v>
      </c>
      <c r="M137" s="11"/>
      <c r="N137" s="11">
        <f t="shared" si="140"/>
        <v>0</v>
      </c>
      <c r="O137" s="11"/>
      <c r="P137" s="11">
        <f t="shared" si="141"/>
        <v>0</v>
      </c>
      <c r="Q137" s="11"/>
      <c r="R137" s="11">
        <f t="shared" si="142"/>
        <v>0</v>
      </c>
      <c r="S137" s="12"/>
      <c r="T137" s="12"/>
      <c r="U137" s="13"/>
    </row>
    <row r="138" spans="1:21" ht="30" x14ac:dyDescent="0.25">
      <c r="A138" s="23"/>
      <c r="B138" s="23">
        <v>96</v>
      </c>
      <c r="C138" s="28" t="s">
        <v>156</v>
      </c>
      <c r="D138" s="29">
        <f t="shared" si="82"/>
        <v>10127</v>
      </c>
      <c r="E138" s="29">
        <v>10127</v>
      </c>
      <c r="F138" s="3">
        <v>3.24</v>
      </c>
      <c r="G138" s="4">
        <v>1</v>
      </c>
      <c r="H138" s="29">
        <v>1.4</v>
      </c>
      <c r="I138" s="29">
        <v>1.68</v>
      </c>
      <c r="J138" s="29">
        <v>2.23</v>
      </c>
      <c r="K138" s="29">
        <v>2.39</v>
      </c>
      <c r="L138" s="29">
        <v>2.57</v>
      </c>
      <c r="M138" s="11"/>
      <c r="N138" s="11">
        <f t="shared" si="140"/>
        <v>0</v>
      </c>
      <c r="O138" s="11"/>
      <c r="P138" s="11">
        <f t="shared" si="141"/>
        <v>0</v>
      </c>
      <c r="Q138" s="11"/>
      <c r="R138" s="11">
        <f t="shared" si="142"/>
        <v>0</v>
      </c>
      <c r="S138" s="12"/>
      <c r="T138" s="12"/>
      <c r="U138" s="13"/>
    </row>
    <row r="139" spans="1:21" ht="30" x14ac:dyDescent="0.25">
      <c r="A139" s="23"/>
      <c r="B139" s="23">
        <v>97</v>
      </c>
      <c r="C139" s="30" t="s">
        <v>157</v>
      </c>
      <c r="D139" s="29">
        <f t="shared" si="82"/>
        <v>10127</v>
      </c>
      <c r="E139" s="29">
        <v>10127</v>
      </c>
      <c r="F139" s="3">
        <v>2.06</v>
      </c>
      <c r="G139" s="4">
        <v>1</v>
      </c>
      <c r="H139" s="29">
        <v>1.4</v>
      </c>
      <c r="I139" s="29">
        <v>1.68</v>
      </c>
      <c r="J139" s="29">
        <v>2.23</v>
      </c>
      <c r="K139" s="29">
        <v>2.39</v>
      </c>
      <c r="L139" s="29">
        <v>2.57</v>
      </c>
      <c r="M139" s="11"/>
      <c r="N139" s="11">
        <f t="shared" si="140"/>
        <v>0</v>
      </c>
      <c r="O139" s="11"/>
      <c r="P139" s="11">
        <f t="shared" si="141"/>
        <v>0</v>
      </c>
      <c r="Q139" s="11"/>
      <c r="R139" s="11">
        <f t="shared" si="142"/>
        <v>0</v>
      </c>
      <c r="S139" s="12"/>
      <c r="T139" s="12"/>
      <c r="U139" s="13"/>
    </row>
    <row r="140" spans="1:21" ht="30" x14ac:dyDescent="0.25">
      <c r="A140" s="23"/>
      <c r="B140" s="23">
        <v>98</v>
      </c>
      <c r="C140" s="30" t="s">
        <v>158</v>
      </c>
      <c r="D140" s="29">
        <f t="shared" si="82"/>
        <v>10127</v>
      </c>
      <c r="E140" s="29">
        <v>10127</v>
      </c>
      <c r="F140" s="3">
        <v>2.17</v>
      </c>
      <c r="G140" s="4">
        <v>1</v>
      </c>
      <c r="H140" s="29">
        <v>1.4</v>
      </c>
      <c r="I140" s="29">
        <v>1.68</v>
      </c>
      <c r="J140" s="29">
        <v>2.23</v>
      </c>
      <c r="K140" s="29">
        <v>2.39</v>
      </c>
      <c r="L140" s="29">
        <v>2.57</v>
      </c>
      <c r="M140" s="11"/>
      <c r="N140" s="11">
        <f t="shared" si="140"/>
        <v>0</v>
      </c>
      <c r="O140" s="11"/>
      <c r="P140" s="11">
        <f t="shared" si="141"/>
        <v>0</v>
      </c>
      <c r="Q140" s="11"/>
      <c r="R140" s="11">
        <f t="shared" si="142"/>
        <v>0</v>
      </c>
      <c r="S140" s="12"/>
      <c r="T140" s="12"/>
      <c r="U140" s="13"/>
    </row>
    <row r="141" spans="1:21" s="6" customFormat="1" x14ac:dyDescent="0.25">
      <c r="A141" s="34">
        <v>33</v>
      </c>
      <c r="B141" s="34"/>
      <c r="C141" s="39" t="s">
        <v>159</v>
      </c>
      <c r="D141" s="40">
        <f t="shared" si="82"/>
        <v>10127</v>
      </c>
      <c r="E141" s="29">
        <v>10127</v>
      </c>
      <c r="F141" s="41"/>
      <c r="G141" s="42"/>
      <c r="H141" s="43"/>
      <c r="I141" s="43"/>
      <c r="J141" s="43"/>
      <c r="K141" s="43"/>
      <c r="L141" s="40">
        <v>2.57</v>
      </c>
      <c r="M141" s="32"/>
      <c r="N141" s="32">
        <f>N142</f>
        <v>0</v>
      </c>
      <c r="O141" s="32">
        <v>0</v>
      </c>
      <c r="P141" s="32">
        <f t="shared" ref="P141" si="143">P142</f>
        <v>0</v>
      </c>
      <c r="Q141" s="32">
        <v>0</v>
      </c>
      <c r="R141" s="32">
        <f>R142</f>
        <v>0</v>
      </c>
      <c r="S141" s="15">
        <f t="shared" ref="S141:T141" si="144">S142</f>
        <v>0</v>
      </c>
      <c r="T141" s="15">
        <f t="shared" si="144"/>
        <v>0</v>
      </c>
      <c r="U141" s="14"/>
    </row>
    <row r="142" spans="1:21" x14ac:dyDescent="0.25">
      <c r="A142" s="23"/>
      <c r="B142" s="23">
        <v>99</v>
      </c>
      <c r="C142" s="30" t="s">
        <v>160</v>
      </c>
      <c r="D142" s="29">
        <f t="shared" si="82"/>
        <v>10127</v>
      </c>
      <c r="E142" s="29">
        <v>10127</v>
      </c>
      <c r="F142" s="3">
        <v>1.1000000000000001</v>
      </c>
      <c r="G142" s="4">
        <v>1</v>
      </c>
      <c r="H142" s="29">
        <v>1.4</v>
      </c>
      <c r="I142" s="29">
        <v>1.68</v>
      </c>
      <c r="J142" s="29">
        <v>2.23</v>
      </c>
      <c r="K142" s="29">
        <v>2.39</v>
      </c>
      <c r="L142" s="29">
        <v>2.57</v>
      </c>
      <c r="M142" s="11"/>
      <c r="N142" s="11">
        <f>(M142/12*1*$D142*$F142*$G142*$H142*N$10)+(M142/12*11*$E142*$F142*$G142*$H142*N$11)</f>
        <v>0</v>
      </c>
      <c r="O142" s="11">
        <v>0</v>
      </c>
      <c r="P142" s="11">
        <f>(O142/12*1*$D142*$F142*$G142*$H142*P$10)+(O142/12*11*$E142*$F142*$G142*$H142*P$11)</f>
        <v>0</v>
      </c>
      <c r="Q142" s="11">
        <v>0</v>
      </c>
      <c r="R142" s="11">
        <f>(Q142/12*1*$D142*$F142*$G142*$H142*R$10)+(Q142/12*11*$E142*$F142*$G142*$H142*R$11)</f>
        <v>0</v>
      </c>
      <c r="S142" s="12"/>
      <c r="T142" s="12"/>
      <c r="U142" s="13"/>
    </row>
    <row r="143" spans="1:21" s="6" customFormat="1" x14ac:dyDescent="0.25">
      <c r="A143" s="34">
        <v>34</v>
      </c>
      <c r="B143" s="34"/>
      <c r="C143" s="39" t="s">
        <v>161</v>
      </c>
      <c r="D143" s="40">
        <f t="shared" si="82"/>
        <v>10127</v>
      </c>
      <c r="E143" s="29">
        <v>10127</v>
      </c>
      <c r="F143" s="41"/>
      <c r="G143" s="42"/>
      <c r="H143" s="43"/>
      <c r="I143" s="43"/>
      <c r="J143" s="43"/>
      <c r="K143" s="43"/>
      <c r="L143" s="40">
        <v>2.57</v>
      </c>
      <c r="M143" s="32">
        <v>0</v>
      </c>
      <c r="N143" s="32">
        <f>SUM(N144:N146)</f>
        <v>0</v>
      </c>
      <c r="O143" s="32">
        <v>0</v>
      </c>
      <c r="P143" s="32">
        <f t="shared" ref="P143" si="145">SUM(P144:P146)</f>
        <v>0</v>
      </c>
      <c r="Q143" s="32">
        <v>0</v>
      </c>
      <c r="R143" s="32">
        <f>SUM(R144:R146)</f>
        <v>0</v>
      </c>
      <c r="S143" s="15">
        <f t="shared" ref="S143:T143" si="146">SUM(S144:S146)</f>
        <v>0</v>
      </c>
      <c r="T143" s="15">
        <f t="shared" si="146"/>
        <v>0</v>
      </c>
      <c r="U143" s="14"/>
    </row>
    <row r="144" spans="1:21" ht="45" x14ac:dyDescent="0.25">
      <c r="A144" s="23"/>
      <c r="B144" s="23">
        <v>100</v>
      </c>
      <c r="C144" s="28" t="s">
        <v>162</v>
      </c>
      <c r="D144" s="29">
        <f t="shared" ref="D144:D156" si="147">D143</f>
        <v>10127</v>
      </c>
      <c r="E144" s="29">
        <v>10127</v>
      </c>
      <c r="F144" s="3">
        <v>0.88</v>
      </c>
      <c r="G144" s="4">
        <v>1</v>
      </c>
      <c r="H144" s="29">
        <v>1.4</v>
      </c>
      <c r="I144" s="29">
        <v>1.68</v>
      </c>
      <c r="J144" s="29">
        <v>2.23</v>
      </c>
      <c r="K144" s="29">
        <v>2.39</v>
      </c>
      <c r="L144" s="29">
        <v>2.57</v>
      </c>
      <c r="M144" s="11"/>
      <c r="N144" s="11">
        <f t="shared" ref="N144:N146" si="148">(M144/12*1*$D144*$F144*$G144*$H144*N$10)+(M144/12*11*$E144*$F144*$G144*$H144*N$11)</f>
        <v>0</v>
      </c>
      <c r="O144" s="11">
        <v>0</v>
      </c>
      <c r="P144" s="11">
        <f t="shared" ref="P144:P146" si="149">(O144/12*1*$D144*$F144*$G144*$H144*P$10)+(O144/12*11*$E144*$F144*$G144*$H144*P$11)</f>
        <v>0</v>
      </c>
      <c r="Q144" s="11">
        <v>0</v>
      </c>
      <c r="R144" s="11">
        <f t="shared" ref="R144:R146" si="150">(Q144/12*1*$D144*$F144*$G144*$H144*R$10)+(Q144/12*11*$E144*$F144*$G144*$H144*R$11)</f>
        <v>0</v>
      </c>
      <c r="S144" s="12"/>
      <c r="T144" s="12"/>
      <c r="U144" s="13"/>
    </row>
    <row r="145" spans="1:21" ht="30" x14ac:dyDescent="0.25">
      <c r="A145" s="23"/>
      <c r="B145" s="23">
        <v>101</v>
      </c>
      <c r="C145" s="28" t="s">
        <v>163</v>
      </c>
      <c r="D145" s="29">
        <f t="shared" si="147"/>
        <v>10127</v>
      </c>
      <c r="E145" s="29">
        <v>10127</v>
      </c>
      <c r="F145" s="3">
        <v>0.92</v>
      </c>
      <c r="G145" s="4">
        <v>1</v>
      </c>
      <c r="H145" s="29">
        <v>1.4</v>
      </c>
      <c r="I145" s="29">
        <v>1.68</v>
      </c>
      <c r="J145" s="29">
        <v>2.23</v>
      </c>
      <c r="K145" s="29">
        <v>2.39</v>
      </c>
      <c r="L145" s="29">
        <v>2.57</v>
      </c>
      <c r="M145" s="11"/>
      <c r="N145" s="11">
        <f t="shared" si="148"/>
        <v>0</v>
      </c>
      <c r="O145" s="11"/>
      <c r="P145" s="11">
        <f t="shared" si="149"/>
        <v>0</v>
      </c>
      <c r="Q145" s="11"/>
      <c r="R145" s="11">
        <f t="shared" si="150"/>
        <v>0</v>
      </c>
      <c r="S145" s="12"/>
      <c r="T145" s="12"/>
      <c r="U145" s="13"/>
    </row>
    <row r="146" spans="1:21" ht="30" x14ac:dyDescent="0.25">
      <c r="A146" s="23"/>
      <c r="B146" s="23">
        <v>102</v>
      </c>
      <c r="C146" s="28" t="s">
        <v>164</v>
      </c>
      <c r="D146" s="29">
        <f t="shared" si="147"/>
        <v>10127</v>
      </c>
      <c r="E146" s="29">
        <v>10127</v>
      </c>
      <c r="F146" s="3">
        <v>1.56</v>
      </c>
      <c r="G146" s="4">
        <v>1</v>
      </c>
      <c r="H146" s="29">
        <v>1.4</v>
      </c>
      <c r="I146" s="29">
        <v>1.68</v>
      </c>
      <c r="J146" s="29">
        <v>2.23</v>
      </c>
      <c r="K146" s="29">
        <v>2.39</v>
      </c>
      <c r="L146" s="29">
        <v>2.57</v>
      </c>
      <c r="M146" s="11"/>
      <c r="N146" s="11">
        <f t="shared" si="148"/>
        <v>0</v>
      </c>
      <c r="O146" s="11"/>
      <c r="P146" s="11">
        <f t="shared" si="149"/>
        <v>0</v>
      </c>
      <c r="Q146" s="11"/>
      <c r="R146" s="11">
        <f t="shared" si="150"/>
        <v>0</v>
      </c>
      <c r="S146" s="12"/>
      <c r="T146" s="12"/>
      <c r="U146" s="13"/>
    </row>
    <row r="147" spans="1:21" s="6" customFormat="1" x14ac:dyDescent="0.25">
      <c r="A147" s="34">
        <v>35</v>
      </c>
      <c r="B147" s="34"/>
      <c r="C147" s="39" t="s">
        <v>165</v>
      </c>
      <c r="D147" s="40">
        <f t="shared" si="147"/>
        <v>10127</v>
      </c>
      <c r="E147" s="29">
        <v>10127</v>
      </c>
      <c r="F147" s="41">
        <v>1.4</v>
      </c>
      <c r="G147" s="42">
        <v>1</v>
      </c>
      <c r="H147" s="43">
        <v>1.4</v>
      </c>
      <c r="I147" s="43">
        <v>1.68</v>
      </c>
      <c r="J147" s="43">
        <v>2.23</v>
      </c>
      <c r="K147" s="43">
        <v>2.39</v>
      </c>
      <c r="L147" s="40">
        <v>2.57</v>
      </c>
      <c r="M147" s="32">
        <f t="shared" ref="M147" si="151">SUM(M148:M151)</f>
        <v>81</v>
      </c>
      <c r="N147" s="32">
        <f>SUM(N148:N151)</f>
        <v>1469724.6236399999</v>
      </c>
      <c r="O147" s="32">
        <f t="shared" ref="O147" si="152">SUM(O148:O151)</f>
        <v>140</v>
      </c>
      <c r="P147" s="32">
        <f t="shared" ref="P147:Q147" si="153">SUM(P148:P151)</f>
        <v>1947179.0519999999</v>
      </c>
      <c r="Q147" s="32">
        <f t="shared" si="153"/>
        <v>40</v>
      </c>
      <c r="R147" s="32">
        <f>SUM(R148:R151)</f>
        <v>612480.96</v>
      </c>
      <c r="S147" s="5">
        <f t="shared" ref="S147:T147" si="154">SUM(S148:S151)</f>
        <v>0</v>
      </c>
      <c r="T147" s="5">
        <f t="shared" si="154"/>
        <v>0</v>
      </c>
      <c r="U147" s="14"/>
    </row>
    <row r="148" spans="1:21" x14ac:dyDescent="0.25">
      <c r="A148" s="23"/>
      <c r="B148" s="23">
        <v>103</v>
      </c>
      <c r="C148" s="30" t="s">
        <v>166</v>
      </c>
      <c r="D148" s="29">
        <f t="shared" si="147"/>
        <v>10127</v>
      </c>
      <c r="E148" s="29">
        <v>10127</v>
      </c>
      <c r="F148" s="3">
        <v>1.08</v>
      </c>
      <c r="G148" s="4">
        <v>1</v>
      </c>
      <c r="H148" s="29">
        <v>1.4</v>
      </c>
      <c r="I148" s="29">
        <v>1.68</v>
      </c>
      <c r="J148" s="29">
        <v>2.23</v>
      </c>
      <c r="K148" s="29">
        <v>2.39</v>
      </c>
      <c r="L148" s="29">
        <v>2.57</v>
      </c>
      <c r="M148" s="11">
        <v>81</v>
      </c>
      <c r="N148" s="11">
        <f t="shared" ref="N148:N151" si="155">(M148/12*1*$D148*$F148*$G148*$H148*N$10)+(M148/12*11*$E148*$F148*$G148*$H148*N$11)</f>
        <v>1469724.6236399999</v>
      </c>
      <c r="O148" s="11">
        <v>140</v>
      </c>
      <c r="P148" s="11">
        <f t="shared" ref="P148:P151" si="156">(O148/12*1*$D148*$F148*$G148*$H148*P$10)+(O148/12*11*$E148*$F148*$G148*$H148*P$11)</f>
        <v>1947179.0519999999</v>
      </c>
      <c r="Q148" s="11">
        <v>40</v>
      </c>
      <c r="R148" s="11">
        <f t="shared" ref="R148:R151" si="157">(Q148/12*1*$D148*$F148*$G148*$H148*R$10)+(Q148/12*11*$E148*$F148*$G148*$H148*R$11)</f>
        <v>612480.96</v>
      </c>
      <c r="S148" s="12"/>
      <c r="T148" s="12"/>
      <c r="U148" s="13"/>
    </row>
    <row r="149" spans="1:21" ht="90" x14ac:dyDescent="0.25">
      <c r="A149" s="23"/>
      <c r="B149" s="23">
        <v>104</v>
      </c>
      <c r="C149" s="30" t="s">
        <v>167</v>
      </c>
      <c r="D149" s="29">
        <f t="shared" si="147"/>
        <v>10127</v>
      </c>
      <c r="E149" s="29">
        <v>10127</v>
      </c>
      <c r="F149" s="3">
        <v>1.41</v>
      </c>
      <c r="G149" s="4">
        <v>1</v>
      </c>
      <c r="H149" s="29">
        <v>1.4</v>
      </c>
      <c r="I149" s="29">
        <v>1.68</v>
      </c>
      <c r="J149" s="29">
        <v>2.23</v>
      </c>
      <c r="K149" s="29">
        <v>2.39</v>
      </c>
      <c r="L149" s="29">
        <v>2.57</v>
      </c>
      <c r="M149" s="11"/>
      <c r="N149" s="11">
        <f t="shared" si="155"/>
        <v>0</v>
      </c>
      <c r="O149" s="11">
        <v>0</v>
      </c>
      <c r="P149" s="11">
        <f t="shared" si="156"/>
        <v>0</v>
      </c>
      <c r="Q149" s="11">
        <v>0</v>
      </c>
      <c r="R149" s="11">
        <f t="shared" si="157"/>
        <v>0</v>
      </c>
      <c r="S149" s="12"/>
      <c r="T149" s="12"/>
      <c r="U149" s="13"/>
    </row>
    <row r="150" spans="1:21" x14ac:dyDescent="0.25">
      <c r="A150" s="23"/>
      <c r="B150" s="23">
        <v>105</v>
      </c>
      <c r="C150" s="30" t="s">
        <v>168</v>
      </c>
      <c r="D150" s="29">
        <f t="shared" si="147"/>
        <v>10127</v>
      </c>
      <c r="E150" s="29">
        <v>10127</v>
      </c>
      <c r="F150" s="3">
        <v>2.58</v>
      </c>
      <c r="G150" s="4">
        <v>1</v>
      </c>
      <c r="H150" s="29">
        <v>1.4</v>
      </c>
      <c r="I150" s="29">
        <v>1.68</v>
      </c>
      <c r="J150" s="29">
        <v>2.23</v>
      </c>
      <c r="K150" s="29">
        <v>2.39</v>
      </c>
      <c r="L150" s="29">
        <v>2.57</v>
      </c>
      <c r="M150" s="11"/>
      <c r="N150" s="11">
        <f t="shared" si="155"/>
        <v>0</v>
      </c>
      <c r="O150" s="11"/>
      <c r="P150" s="11">
        <f t="shared" si="156"/>
        <v>0</v>
      </c>
      <c r="Q150" s="11"/>
      <c r="R150" s="11">
        <f t="shared" si="157"/>
        <v>0</v>
      </c>
      <c r="S150" s="12"/>
      <c r="T150" s="12"/>
      <c r="U150" s="13"/>
    </row>
    <row r="151" spans="1:21" ht="45" x14ac:dyDescent="0.25">
      <c r="A151" s="23"/>
      <c r="B151" s="23">
        <v>106</v>
      </c>
      <c r="C151" s="30" t="s">
        <v>169</v>
      </c>
      <c r="D151" s="29">
        <f t="shared" si="147"/>
        <v>10127</v>
      </c>
      <c r="E151" s="29">
        <v>10127</v>
      </c>
      <c r="F151" s="3">
        <v>12.27</v>
      </c>
      <c r="G151" s="4">
        <v>1</v>
      </c>
      <c r="H151" s="29">
        <v>1.4</v>
      </c>
      <c r="I151" s="29">
        <v>1.68</v>
      </c>
      <c r="J151" s="29">
        <v>2.23</v>
      </c>
      <c r="K151" s="29">
        <v>2.39</v>
      </c>
      <c r="L151" s="29">
        <v>2.57</v>
      </c>
      <c r="M151" s="11"/>
      <c r="N151" s="11">
        <f t="shared" si="155"/>
        <v>0</v>
      </c>
      <c r="O151" s="11"/>
      <c r="P151" s="11">
        <f t="shared" si="156"/>
        <v>0</v>
      </c>
      <c r="Q151" s="11"/>
      <c r="R151" s="11">
        <f t="shared" si="157"/>
        <v>0</v>
      </c>
      <c r="S151" s="16"/>
      <c r="T151" s="16"/>
      <c r="U151" s="13"/>
    </row>
    <row r="152" spans="1:21" s="6" customFormat="1" x14ac:dyDescent="0.25">
      <c r="A152" s="34">
        <v>36</v>
      </c>
      <c r="B152" s="34"/>
      <c r="C152" s="39" t="s">
        <v>170</v>
      </c>
      <c r="D152" s="40">
        <f t="shared" si="147"/>
        <v>10127</v>
      </c>
      <c r="E152" s="29">
        <v>10127</v>
      </c>
      <c r="F152" s="43"/>
      <c r="G152" s="42"/>
      <c r="H152" s="43"/>
      <c r="I152" s="43"/>
      <c r="J152" s="43"/>
      <c r="K152" s="43"/>
      <c r="L152" s="40">
        <v>2.57</v>
      </c>
      <c r="M152" s="32">
        <v>0</v>
      </c>
      <c r="N152" s="32">
        <f>SUM(N153:N156)</f>
        <v>0</v>
      </c>
      <c r="O152" s="32">
        <v>0</v>
      </c>
      <c r="P152" s="32">
        <f t="shared" ref="P152" si="158">SUM(P153:P156)</f>
        <v>0</v>
      </c>
      <c r="Q152" s="32">
        <v>0</v>
      </c>
      <c r="R152" s="32">
        <f>SUM(R153:R156)</f>
        <v>0</v>
      </c>
      <c r="S152" s="15">
        <f t="shared" ref="S152:T152" si="159">SUM(S153:S156)</f>
        <v>0</v>
      </c>
      <c r="T152" s="15">
        <f t="shared" si="159"/>
        <v>0</v>
      </c>
      <c r="U152" s="14"/>
    </row>
    <row r="153" spans="1:21" ht="45" x14ac:dyDescent="0.25">
      <c r="A153" s="23"/>
      <c r="B153" s="23">
        <v>107</v>
      </c>
      <c r="C153" s="28" t="s">
        <v>171</v>
      </c>
      <c r="D153" s="29">
        <f t="shared" si="147"/>
        <v>10127</v>
      </c>
      <c r="E153" s="29">
        <v>10127</v>
      </c>
      <c r="F153" s="3">
        <v>0.56000000000000005</v>
      </c>
      <c r="G153" s="4">
        <v>1</v>
      </c>
      <c r="H153" s="29">
        <v>1.4</v>
      </c>
      <c r="I153" s="29">
        <v>1.68</v>
      </c>
      <c r="J153" s="29">
        <v>2.23</v>
      </c>
      <c r="K153" s="29">
        <v>2.39</v>
      </c>
      <c r="L153" s="29">
        <v>2.57</v>
      </c>
      <c r="M153" s="11"/>
      <c r="N153" s="11">
        <f t="shared" ref="N153:N156" si="160">(M153/12*1*$D153*$F153*$G153*$H153*N$10)+(M153/12*11*$E153*$F153*$G153*$H153*N$11)</f>
        <v>0</v>
      </c>
      <c r="O153" s="11">
        <v>0</v>
      </c>
      <c r="P153" s="11">
        <f t="shared" ref="P153:P156" si="161">(O153/12*1*$D153*$F153*$G153*$H153*P$10)+(O153/12*11*$E153*$F153*$G153*$H153*P$11)</f>
        <v>0</v>
      </c>
      <c r="Q153" s="11">
        <v>0</v>
      </c>
      <c r="R153" s="11">
        <f t="shared" ref="R153:R156" si="162">(Q153/12*1*$D153*$F153*$G153*$H153*R$10)+(Q153/12*11*$E153*$F153*$G153*$H153*R$11)</f>
        <v>0</v>
      </c>
      <c r="S153" s="12"/>
      <c r="T153" s="12"/>
      <c r="U153" s="13"/>
    </row>
    <row r="154" spans="1:21" ht="75" x14ac:dyDescent="0.25">
      <c r="A154" s="23"/>
      <c r="B154" s="23">
        <v>108</v>
      </c>
      <c r="C154" s="30" t="s">
        <v>172</v>
      </c>
      <c r="D154" s="29">
        <f t="shared" si="147"/>
        <v>10127</v>
      </c>
      <c r="E154" s="29">
        <v>10127</v>
      </c>
      <c r="F154" s="3">
        <v>0.46</v>
      </c>
      <c r="G154" s="4">
        <v>1</v>
      </c>
      <c r="H154" s="29">
        <v>1.4</v>
      </c>
      <c r="I154" s="29">
        <v>1.68</v>
      </c>
      <c r="J154" s="29">
        <v>2.23</v>
      </c>
      <c r="K154" s="29">
        <v>2.39</v>
      </c>
      <c r="L154" s="29">
        <v>2.57</v>
      </c>
      <c r="M154" s="11"/>
      <c r="N154" s="11">
        <f t="shared" si="160"/>
        <v>0</v>
      </c>
      <c r="O154" s="11">
        <v>0</v>
      </c>
      <c r="P154" s="11">
        <f t="shared" si="161"/>
        <v>0</v>
      </c>
      <c r="Q154" s="11"/>
      <c r="R154" s="11">
        <f t="shared" si="162"/>
        <v>0</v>
      </c>
      <c r="S154" s="12"/>
      <c r="T154" s="12"/>
      <c r="U154" s="13"/>
    </row>
    <row r="155" spans="1:21" ht="45" x14ac:dyDescent="0.25">
      <c r="A155" s="23"/>
      <c r="B155" s="23">
        <v>109</v>
      </c>
      <c r="C155" s="30" t="s">
        <v>173</v>
      </c>
      <c r="D155" s="29">
        <f t="shared" si="147"/>
        <v>10127</v>
      </c>
      <c r="E155" s="29">
        <v>10127</v>
      </c>
      <c r="F155" s="3">
        <v>9.74</v>
      </c>
      <c r="G155" s="4">
        <v>1</v>
      </c>
      <c r="H155" s="29">
        <v>1.4</v>
      </c>
      <c r="I155" s="29">
        <v>1.68</v>
      </c>
      <c r="J155" s="29">
        <v>2.23</v>
      </c>
      <c r="K155" s="29">
        <v>2.39</v>
      </c>
      <c r="L155" s="29">
        <v>2.57</v>
      </c>
      <c r="M155" s="11"/>
      <c r="N155" s="11">
        <f t="shared" si="160"/>
        <v>0</v>
      </c>
      <c r="O155" s="11"/>
      <c r="P155" s="11">
        <f t="shared" si="161"/>
        <v>0</v>
      </c>
      <c r="Q155" s="11"/>
      <c r="R155" s="11">
        <f t="shared" si="162"/>
        <v>0</v>
      </c>
      <c r="S155" s="12"/>
      <c r="T155" s="12"/>
      <c r="U155" s="13"/>
    </row>
    <row r="156" spans="1:21" ht="30" x14ac:dyDescent="0.25">
      <c r="A156" s="23"/>
      <c r="B156" s="23">
        <v>110</v>
      </c>
      <c r="C156" s="30" t="s">
        <v>174</v>
      </c>
      <c r="D156" s="29">
        <f t="shared" si="147"/>
        <v>10127</v>
      </c>
      <c r="E156" s="29">
        <v>10127</v>
      </c>
      <c r="F156" s="3">
        <v>7.4</v>
      </c>
      <c r="G156" s="4">
        <v>1</v>
      </c>
      <c r="H156" s="29">
        <v>1.4</v>
      </c>
      <c r="I156" s="29">
        <v>1.68</v>
      </c>
      <c r="J156" s="29">
        <v>2.23</v>
      </c>
      <c r="K156" s="29">
        <v>2.39</v>
      </c>
      <c r="L156" s="29">
        <v>2.57</v>
      </c>
      <c r="M156" s="11"/>
      <c r="N156" s="11">
        <f t="shared" si="160"/>
        <v>0</v>
      </c>
      <c r="O156" s="11"/>
      <c r="P156" s="11">
        <f t="shared" si="161"/>
        <v>0</v>
      </c>
      <c r="Q156" s="11"/>
      <c r="R156" s="11">
        <f t="shared" si="162"/>
        <v>0</v>
      </c>
      <c r="S156" s="12"/>
      <c r="T156" s="12"/>
      <c r="U156" s="13"/>
    </row>
    <row r="157" spans="1:21" x14ac:dyDescent="0.25">
      <c r="A157" s="51">
        <v>42467</v>
      </c>
      <c r="B157" s="51"/>
      <c r="C157" s="50" t="s">
        <v>175</v>
      </c>
      <c r="D157" s="5"/>
      <c r="E157" s="5"/>
      <c r="F157" s="5"/>
      <c r="G157" s="5"/>
      <c r="H157" s="5"/>
      <c r="I157" s="5"/>
      <c r="J157" s="5"/>
      <c r="K157" s="5"/>
      <c r="L157" s="5"/>
      <c r="M157" s="32">
        <f t="shared" ref="M157:N157" si="163">M12+M13+M20+M22+M24+M26+M28+M30+M34+M37+M39+M42+M52+M55+M58+M62+M65+M67+M72+M84+M91+M98+M101+M103+M105+M109+M111+M113+M115+M120+M127+M133+M141+M143+M147+M152</f>
        <v>1378</v>
      </c>
      <c r="N157" s="32">
        <f t="shared" si="163"/>
        <v>21300758.620049998</v>
      </c>
      <c r="O157" s="32">
        <f t="shared" ref="O157:P157" si="164">O12+O13+O20+O22+O24+O26+O28+O30+O34+O37+O39+O42+O52+O55+O58+O62+O65+O67+O72+O84+O91+O98+O101+O103+O105+O109+O111+O113+O115+O120+O127+O133+O141+O143+O147+O152</f>
        <v>2225</v>
      </c>
      <c r="P157" s="32">
        <f t="shared" si="164"/>
        <v>29119727.890283335</v>
      </c>
      <c r="Q157" s="32">
        <f t="shared" ref="Q157:T157" si="165">Q12+Q13+Q20+Q22+Q24+Q26+Q28+Q30+Q34+Q37+Q39+Q42+Q52+Q55+Q58+Q62+Q65+Q67+Q72+Q84+Q91+Q98+Q101+Q103+Q105+Q109+Q111+Q113+Q115+Q120+Q127+Q133+Q141+Q143+Q147+Q152</f>
        <v>2400</v>
      </c>
      <c r="R157" s="32">
        <f t="shared" si="165"/>
        <v>40625209.897999994</v>
      </c>
      <c r="S157" s="5">
        <f t="shared" si="165"/>
        <v>0</v>
      </c>
      <c r="T157" s="5">
        <f t="shared" si="165"/>
        <v>0</v>
      </c>
      <c r="U157" s="13"/>
    </row>
    <row r="158" spans="1:21" x14ac:dyDescent="0.25">
      <c r="A158" s="51">
        <v>42439</v>
      </c>
      <c r="B158" s="51"/>
      <c r="C158" s="50" t="s">
        <v>175</v>
      </c>
      <c r="D158" s="5"/>
      <c r="E158" s="5"/>
      <c r="F158" s="5"/>
      <c r="G158" s="5"/>
      <c r="H158" s="5"/>
      <c r="I158" s="5"/>
      <c r="J158" s="5"/>
      <c r="K158" s="5"/>
      <c r="L158" s="5"/>
      <c r="M158" s="32">
        <v>800</v>
      </c>
      <c r="N158" s="32">
        <v>13064050.86987</v>
      </c>
      <c r="O158" s="32">
        <v>2225</v>
      </c>
      <c r="P158" s="32">
        <v>29115993.221466664</v>
      </c>
      <c r="Q158" s="32">
        <v>2400</v>
      </c>
      <c r="R158" s="32">
        <v>41253144.660000011</v>
      </c>
      <c r="S158" s="13"/>
      <c r="T158" s="13"/>
      <c r="U158" s="13"/>
    </row>
    <row r="159" spans="1:21" x14ac:dyDescent="0.25">
      <c r="D159" s="13"/>
      <c r="E159" s="13"/>
      <c r="F159" s="13"/>
      <c r="G159" s="13"/>
      <c r="H159" s="13"/>
      <c r="I159" s="13"/>
      <c r="J159" s="13"/>
      <c r="K159" s="13"/>
      <c r="L159" s="13"/>
      <c r="M159" s="47">
        <f>M157-M158</f>
        <v>578</v>
      </c>
      <c r="N159" s="47">
        <f t="shared" ref="N159:R159" si="166">N157-N158</f>
        <v>8236707.7501799986</v>
      </c>
      <c r="O159" s="47">
        <f t="shared" si="166"/>
        <v>0</v>
      </c>
      <c r="P159" s="47">
        <f t="shared" si="166"/>
        <v>3734.6688166707754</v>
      </c>
      <c r="Q159" s="47">
        <f t="shared" si="166"/>
        <v>0</v>
      </c>
      <c r="R159" s="47">
        <f t="shared" si="166"/>
        <v>-627934.76200001687</v>
      </c>
      <c r="S159" s="13"/>
      <c r="T159" s="13"/>
      <c r="U159" s="13"/>
    </row>
    <row r="160" spans="1:21" x14ac:dyDescent="0.25"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</row>
    <row r="161" spans="4:21" x14ac:dyDescent="0.25"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</row>
    <row r="162" spans="4:21" x14ac:dyDescent="0.25"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</row>
    <row r="163" spans="4:21" x14ac:dyDescent="0.25"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</row>
    <row r="164" spans="4:21" x14ac:dyDescent="0.25"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</row>
    <row r="165" spans="4:21" x14ac:dyDescent="0.25"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</row>
    <row r="166" spans="4:21" x14ac:dyDescent="0.25"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</row>
    <row r="167" spans="4:21" x14ac:dyDescent="0.25"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</row>
    <row r="168" spans="4:21" x14ac:dyDescent="0.25"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</row>
    <row r="169" spans="4:21" x14ac:dyDescent="0.25"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</row>
    <row r="170" spans="4:21" x14ac:dyDescent="0.25"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</row>
    <row r="171" spans="4:21" x14ac:dyDescent="0.25"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</row>
    <row r="172" spans="4:21" x14ac:dyDescent="0.25"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</row>
    <row r="173" spans="4:21" x14ac:dyDescent="0.25"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</row>
    <row r="174" spans="4:21" x14ac:dyDescent="0.25"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</row>
    <row r="175" spans="4:21" x14ac:dyDescent="0.25"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</row>
    <row r="176" spans="4:21" x14ac:dyDescent="0.25"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</row>
    <row r="177" spans="4:21" x14ac:dyDescent="0.25"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</row>
    <row r="178" spans="4:21" x14ac:dyDescent="0.25"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</row>
    <row r="179" spans="4:21" x14ac:dyDescent="0.25"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</row>
    <row r="180" spans="4:21" x14ac:dyDescent="0.25"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</row>
    <row r="181" spans="4:21" x14ac:dyDescent="0.25"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</row>
    <row r="182" spans="4:21" x14ac:dyDescent="0.25"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</row>
    <row r="183" spans="4:21" x14ac:dyDescent="0.25"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</row>
    <row r="184" spans="4:21" x14ac:dyDescent="0.25"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</row>
    <row r="185" spans="4:21" x14ac:dyDescent="0.25"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</row>
    <row r="186" spans="4:21" x14ac:dyDescent="0.25"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</row>
    <row r="187" spans="4:21" x14ac:dyDescent="0.25"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</row>
    <row r="188" spans="4:21" x14ac:dyDescent="0.25"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</row>
    <row r="189" spans="4:21" x14ac:dyDescent="0.25"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</row>
    <row r="190" spans="4:21" x14ac:dyDescent="0.25"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</row>
    <row r="191" spans="4:21" x14ac:dyDescent="0.25"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</row>
    <row r="192" spans="4:21" x14ac:dyDescent="0.25"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</row>
    <row r="193" spans="4:21" x14ac:dyDescent="0.25"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</row>
    <row r="194" spans="4:21" x14ac:dyDescent="0.25"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</row>
    <row r="195" spans="4:21" x14ac:dyDescent="0.25"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</row>
    <row r="196" spans="4:21" x14ac:dyDescent="0.25"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</row>
    <row r="197" spans="4:21" x14ac:dyDescent="0.25"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</row>
    <row r="198" spans="4:21" x14ac:dyDescent="0.25"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</row>
    <row r="199" spans="4:21" x14ac:dyDescent="0.25"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</row>
    <row r="200" spans="4:21" x14ac:dyDescent="0.25"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</row>
    <row r="201" spans="4:21" x14ac:dyDescent="0.25"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</row>
    <row r="202" spans="4:21" x14ac:dyDescent="0.25"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</row>
    <row r="203" spans="4:21" x14ac:dyDescent="0.25"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</row>
    <row r="204" spans="4:21" x14ac:dyDescent="0.25"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</row>
    <row r="205" spans="4:21" x14ac:dyDescent="0.25"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</row>
    <row r="206" spans="4:21" x14ac:dyDescent="0.25"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</row>
    <row r="207" spans="4:21" x14ac:dyDescent="0.25"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</row>
    <row r="208" spans="4:21" x14ac:dyDescent="0.25"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</row>
    <row r="209" spans="4:21" x14ac:dyDescent="0.25"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</row>
    <row r="210" spans="4:21" x14ac:dyDescent="0.25"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</row>
    <row r="211" spans="4:21" x14ac:dyDescent="0.25"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</row>
    <row r="212" spans="4:21" x14ac:dyDescent="0.25"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</row>
    <row r="213" spans="4:21" x14ac:dyDescent="0.25"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</row>
    <row r="214" spans="4:21" x14ac:dyDescent="0.25"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</row>
    <row r="215" spans="4:21" x14ac:dyDescent="0.25"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</row>
    <row r="216" spans="4:21" x14ac:dyDescent="0.25"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</row>
    <row r="217" spans="4:21" x14ac:dyDescent="0.25"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</row>
    <row r="218" spans="4:21" x14ac:dyDescent="0.25"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</row>
    <row r="219" spans="4:21" x14ac:dyDescent="0.25"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</row>
    <row r="220" spans="4:21" x14ac:dyDescent="0.25"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</row>
    <row r="221" spans="4:21" x14ac:dyDescent="0.25"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</row>
    <row r="222" spans="4:21" x14ac:dyDescent="0.25"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</row>
    <row r="223" spans="4:21" x14ac:dyDescent="0.25"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</row>
    <row r="224" spans="4:21" x14ac:dyDescent="0.25"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</row>
    <row r="225" spans="4:21" x14ac:dyDescent="0.25"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</row>
    <row r="226" spans="4:21" x14ac:dyDescent="0.25"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</row>
    <row r="227" spans="4:21" x14ac:dyDescent="0.25"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</row>
    <row r="228" spans="4:21" x14ac:dyDescent="0.25"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</row>
    <row r="229" spans="4:21" x14ac:dyDescent="0.25"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</row>
    <row r="230" spans="4:21" x14ac:dyDescent="0.25"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</row>
    <row r="231" spans="4:21" x14ac:dyDescent="0.25"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</row>
    <row r="232" spans="4:21" x14ac:dyDescent="0.25"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</row>
    <row r="233" spans="4:21" x14ac:dyDescent="0.25"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</row>
    <row r="234" spans="4:21" x14ac:dyDescent="0.25"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</row>
    <row r="235" spans="4:21" x14ac:dyDescent="0.25"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</row>
    <row r="236" spans="4:21" x14ac:dyDescent="0.25"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</row>
    <row r="237" spans="4:21" x14ac:dyDescent="0.25"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</row>
    <row r="238" spans="4:21" x14ac:dyDescent="0.25"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</row>
    <row r="239" spans="4:21" x14ac:dyDescent="0.25"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</row>
    <row r="240" spans="4:21" x14ac:dyDescent="0.25"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</row>
    <row r="241" spans="4:21" x14ac:dyDescent="0.25"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</row>
    <row r="242" spans="4:21" x14ac:dyDescent="0.25"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</row>
    <row r="243" spans="4:21" x14ac:dyDescent="0.25"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</row>
    <row r="244" spans="4:21" x14ac:dyDescent="0.25"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</row>
    <row r="245" spans="4:21" x14ac:dyDescent="0.25"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</row>
    <row r="246" spans="4:21" x14ac:dyDescent="0.25"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</row>
    <row r="247" spans="4:21" x14ac:dyDescent="0.25"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</row>
    <row r="248" spans="4:21" x14ac:dyDescent="0.25"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</row>
    <row r="249" spans="4:21" x14ac:dyDescent="0.25"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</row>
    <row r="250" spans="4:21" x14ac:dyDescent="0.25"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</row>
    <row r="251" spans="4:21" x14ac:dyDescent="0.25"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</row>
    <row r="252" spans="4:21" x14ac:dyDescent="0.25"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</row>
    <row r="253" spans="4:21" x14ac:dyDescent="0.25"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</row>
    <row r="254" spans="4:21" x14ac:dyDescent="0.25"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</row>
    <row r="255" spans="4:21" x14ac:dyDescent="0.25"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</row>
    <row r="256" spans="4:21" x14ac:dyDescent="0.25"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</row>
    <row r="257" spans="4:21" x14ac:dyDescent="0.25"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</row>
    <row r="258" spans="4:21" x14ac:dyDescent="0.25"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</row>
    <row r="259" spans="4:21" x14ac:dyDescent="0.25"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</row>
    <row r="260" spans="4:21" x14ac:dyDescent="0.25"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</row>
    <row r="261" spans="4:21" x14ac:dyDescent="0.25"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</row>
    <row r="262" spans="4:21" x14ac:dyDescent="0.25"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</row>
    <row r="263" spans="4:21" x14ac:dyDescent="0.25"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</row>
    <row r="264" spans="4:21" x14ac:dyDescent="0.25"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</row>
    <row r="265" spans="4:21" x14ac:dyDescent="0.25"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</row>
    <row r="266" spans="4:21" x14ac:dyDescent="0.25"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</row>
    <row r="267" spans="4:21" x14ac:dyDescent="0.25"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</row>
    <row r="268" spans="4:21" x14ac:dyDescent="0.25"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</row>
    <row r="269" spans="4:21" x14ac:dyDescent="0.25"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</row>
    <row r="270" spans="4:21" x14ac:dyDescent="0.25"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</row>
    <row r="271" spans="4:21" x14ac:dyDescent="0.25"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</row>
    <row r="272" spans="4:21" x14ac:dyDescent="0.25"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</row>
    <row r="273" spans="4:21" x14ac:dyDescent="0.25"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</row>
    <row r="274" spans="4:21" x14ac:dyDescent="0.25"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</row>
    <row r="275" spans="4:21" x14ac:dyDescent="0.25"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</row>
    <row r="276" spans="4:21" x14ac:dyDescent="0.25"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</row>
    <row r="277" spans="4:21" x14ac:dyDescent="0.25"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</row>
    <row r="278" spans="4:21" x14ac:dyDescent="0.25"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</row>
    <row r="279" spans="4:21" x14ac:dyDescent="0.25"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</row>
    <row r="280" spans="4:21" x14ac:dyDescent="0.25"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</row>
    <row r="281" spans="4:21" x14ac:dyDescent="0.25"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</row>
    <row r="282" spans="4:21" x14ac:dyDescent="0.25"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</row>
    <row r="283" spans="4:21" x14ac:dyDescent="0.25"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</row>
    <row r="284" spans="4:21" x14ac:dyDescent="0.25"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</row>
    <row r="285" spans="4:21" x14ac:dyDescent="0.25"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</row>
    <row r="286" spans="4:21" x14ac:dyDescent="0.25"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</row>
    <row r="287" spans="4:21" x14ac:dyDescent="0.25"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</row>
    <row r="288" spans="4:21" x14ac:dyDescent="0.25"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</row>
    <row r="289" spans="4:21" x14ac:dyDescent="0.25"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</row>
    <row r="290" spans="4:21" x14ac:dyDescent="0.25"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</row>
    <row r="291" spans="4:21" x14ac:dyDescent="0.25"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</row>
    <row r="292" spans="4:21" x14ac:dyDescent="0.25"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</row>
    <row r="293" spans="4:21" x14ac:dyDescent="0.25"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</row>
    <row r="294" spans="4:21" x14ac:dyDescent="0.25"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</row>
    <row r="295" spans="4:21" x14ac:dyDescent="0.25"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</row>
    <row r="296" spans="4:21" x14ac:dyDescent="0.25"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</row>
    <row r="297" spans="4:21" x14ac:dyDescent="0.25"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</row>
    <row r="298" spans="4:21" x14ac:dyDescent="0.25"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</row>
    <row r="299" spans="4:21" x14ac:dyDescent="0.25"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</row>
    <row r="300" spans="4:21" x14ac:dyDescent="0.25"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</row>
    <row r="301" spans="4:21" x14ac:dyDescent="0.25"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</row>
    <row r="302" spans="4:21" x14ac:dyDescent="0.25"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</row>
    <row r="303" spans="4:21" x14ac:dyDescent="0.25"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</row>
    <row r="304" spans="4:21" x14ac:dyDescent="0.25"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</row>
    <row r="305" spans="4:21" x14ac:dyDescent="0.25"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</row>
    <row r="306" spans="4:21" x14ac:dyDescent="0.25"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</row>
    <row r="307" spans="4:21" x14ac:dyDescent="0.25"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</row>
  </sheetData>
  <autoFilter ref="A13:R159"/>
  <mergeCells count="27">
    <mergeCell ref="C3:O3"/>
    <mergeCell ref="P1:R2"/>
    <mergeCell ref="H5:L5"/>
    <mergeCell ref="A5:A9"/>
    <mergeCell ref="B5:B9"/>
    <mergeCell ref="C5:C9"/>
    <mergeCell ref="D5:D9"/>
    <mergeCell ref="E5:E9"/>
    <mergeCell ref="Q7:R7"/>
    <mergeCell ref="M7:N7"/>
    <mergeCell ref="O7:P7"/>
    <mergeCell ref="Q6:R6"/>
    <mergeCell ref="O5:P5"/>
    <mergeCell ref="Q5:R5"/>
    <mergeCell ref="M6:N6"/>
    <mergeCell ref="O6:P6"/>
    <mergeCell ref="M5:N5"/>
    <mergeCell ref="O8:P8"/>
    <mergeCell ref="S8:T8"/>
    <mergeCell ref="A157:B157"/>
    <mergeCell ref="Q8:R8"/>
    <mergeCell ref="M8:N8"/>
    <mergeCell ref="A158:B158"/>
    <mergeCell ref="H6:K7"/>
    <mergeCell ref="L6:L7"/>
    <mergeCell ref="F5:F9"/>
    <mergeCell ref="G5:G9"/>
  </mergeCells>
  <pageMargins left="0.11811023622047245" right="0.11811023622047245" top="0.35433070866141736" bottom="0.35433070866141736" header="0.11811023622047245" footer="0.11811023622047245"/>
  <pageSetup paperSize="9" scale="7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2016-04-12T00:11:38Z</cp:lastPrinted>
  <dcterms:created xsi:type="dcterms:W3CDTF">2016-03-11T00:10:54Z</dcterms:created>
  <dcterms:modified xsi:type="dcterms:W3CDTF">2016-04-18T06:06:27Z</dcterms:modified>
</cp:coreProperties>
</file>