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3250" windowHeight="1150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КС!$A$10:$Q$358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_xlnm.Print_Titles" localSheetId="0">КС!$C:$C,КС!$3:$4</definedName>
    <definedName name="_xlnm.Print_Area" localSheetId="0">КС!$A$1:$Q$356</definedName>
  </definedNames>
  <calcPr calcId="145621"/>
</workbook>
</file>

<file path=xl/calcChain.xml><?xml version="1.0" encoding="utf-8"?>
<calcChain xmlns="http://schemas.openxmlformats.org/spreadsheetml/2006/main">
  <c r="P358" i="1" l="1"/>
  <c r="Q358" i="1"/>
  <c r="P346" i="1" l="1"/>
  <c r="P339" i="1"/>
  <c r="P329" i="1"/>
  <c r="P323" i="1"/>
  <c r="P315" i="1"/>
  <c r="P296" i="1"/>
  <c r="P276" i="1"/>
  <c r="P262" i="1"/>
  <c r="P248" i="1"/>
  <c r="P242" i="1"/>
  <c r="P225" i="1"/>
  <c r="P223" i="1"/>
  <c r="P210" i="1"/>
  <c r="P205" i="1"/>
  <c r="P198" i="1"/>
  <c r="P193" i="1"/>
  <c r="P184" i="1"/>
  <c r="P173" i="1"/>
  <c r="P143" i="1"/>
  <c r="P139" i="1"/>
  <c r="P131" i="1"/>
  <c r="P118" i="1"/>
  <c r="P100" i="1"/>
  <c r="P96" i="1"/>
  <c r="P88" i="1"/>
  <c r="P76" i="1"/>
  <c r="P71" i="1"/>
  <c r="P63" i="1"/>
  <c r="P52" i="1"/>
  <c r="P48" i="1"/>
  <c r="P46" i="1"/>
  <c r="P42" i="1"/>
  <c r="P36" i="1"/>
  <c r="P30" i="1"/>
  <c r="P27" i="1"/>
  <c r="P13" i="1"/>
  <c r="N346" i="1" l="1"/>
  <c r="N339" i="1" l="1"/>
  <c r="N329" i="1"/>
  <c r="N323" i="1"/>
  <c r="N315" i="1"/>
  <c r="N296" i="1"/>
  <c r="N276" i="1"/>
  <c r="N262" i="1"/>
  <c r="N248" i="1"/>
  <c r="N242" i="1"/>
  <c r="N225" i="1"/>
  <c r="N223" i="1"/>
  <c r="N210" i="1"/>
  <c r="N205" i="1"/>
  <c r="N198" i="1"/>
  <c r="N193" i="1"/>
  <c r="N184" i="1"/>
  <c r="N173" i="1"/>
  <c r="N143" i="1"/>
  <c r="N139" i="1"/>
  <c r="N131" i="1"/>
  <c r="N118" i="1"/>
  <c r="N100" i="1"/>
  <c r="N96" i="1"/>
  <c r="N88" i="1"/>
  <c r="N76" i="1"/>
  <c r="N71" i="1"/>
  <c r="N63" i="1"/>
  <c r="N52" i="1"/>
  <c r="N48" i="1"/>
  <c r="N46" i="1"/>
  <c r="N42" i="1"/>
  <c r="N36" i="1"/>
  <c r="N30" i="1"/>
  <c r="N27" i="1"/>
  <c r="N13" i="1"/>
  <c r="E13" i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D13" i="1"/>
  <c r="D14" i="1" s="1"/>
  <c r="Q12" i="1"/>
  <c r="Q11" i="1" s="1"/>
  <c r="O12" i="1"/>
  <c r="P11" i="1"/>
  <c r="P356" i="1" s="1"/>
  <c r="N11" i="1"/>
  <c r="E109" i="1" l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108" i="1"/>
  <c r="D15" i="1"/>
  <c r="Q14" i="1"/>
  <c r="O14" i="1"/>
  <c r="N356" i="1"/>
  <c r="N358" i="1" s="1"/>
  <c r="O11" i="1"/>
  <c r="D16" i="1" l="1"/>
  <c r="Q15" i="1"/>
  <c r="O15" i="1"/>
  <c r="D17" i="1" l="1"/>
  <c r="Q16" i="1"/>
  <c r="O16" i="1"/>
  <c r="D18" i="1" l="1"/>
  <c r="Q17" i="1"/>
  <c r="O17" i="1"/>
  <c r="D19" i="1" l="1"/>
  <c r="Q18" i="1"/>
  <c r="O18" i="1"/>
  <c r="D20" i="1" l="1"/>
  <c r="Q19" i="1"/>
  <c r="O19" i="1"/>
  <c r="D21" i="1" l="1"/>
  <c r="Q20" i="1"/>
  <c r="O20" i="1"/>
  <c r="D22" i="1" l="1"/>
  <c r="Q21" i="1"/>
  <c r="O21" i="1"/>
  <c r="D23" i="1" l="1"/>
  <c r="Q22" i="1"/>
  <c r="O22" i="1"/>
  <c r="Q23" i="1" l="1"/>
  <c r="O23" i="1"/>
  <c r="D24" i="1"/>
  <c r="D25" i="1" l="1"/>
  <c r="Q24" i="1"/>
  <c r="O24" i="1"/>
  <c r="D26" i="1" l="1"/>
  <c r="Q25" i="1"/>
  <c r="O25" i="1"/>
  <c r="D27" i="1" l="1"/>
  <c r="D28" i="1" s="1"/>
  <c r="O26" i="1"/>
  <c r="O13" i="1" s="1"/>
  <c r="Q26" i="1"/>
  <c r="Q13" i="1" s="1"/>
  <c r="D29" i="1" l="1"/>
  <c r="Q28" i="1"/>
  <c r="O28" i="1"/>
  <c r="D30" i="1" l="1"/>
  <c r="D31" i="1" s="1"/>
  <c r="Q29" i="1"/>
  <c r="Q27" i="1" s="1"/>
  <c r="O29" i="1"/>
  <c r="O27" i="1" s="1"/>
  <c r="D32" i="1" l="1"/>
  <c r="Q31" i="1"/>
  <c r="O31" i="1"/>
  <c r="D33" i="1" l="1"/>
  <c r="Q32" i="1"/>
  <c r="O32" i="1"/>
  <c r="D34" i="1" l="1"/>
  <c r="Q33" i="1"/>
  <c r="O33" i="1"/>
  <c r="D35" i="1" l="1"/>
  <c r="Q34" i="1"/>
  <c r="O34" i="1"/>
  <c r="D36" i="1" l="1"/>
  <c r="D37" i="1" s="1"/>
  <c r="Q35" i="1"/>
  <c r="Q30" i="1" s="1"/>
  <c r="O35" i="1"/>
  <c r="O30" i="1" s="1"/>
  <c r="D38" i="1" l="1"/>
  <c r="Q37" i="1"/>
  <c r="O37" i="1"/>
  <c r="D39" i="1" l="1"/>
  <c r="Q38" i="1"/>
  <c r="O38" i="1"/>
  <c r="D40" i="1" l="1"/>
  <c r="Q39" i="1"/>
  <c r="O39" i="1"/>
  <c r="D41" i="1" l="1"/>
  <c r="Q40" i="1"/>
  <c r="O40" i="1"/>
  <c r="D42" i="1" l="1"/>
  <c r="D43" i="1" s="1"/>
  <c r="Q41" i="1"/>
  <c r="Q36" i="1" s="1"/>
  <c r="O41" i="1"/>
  <c r="O36" i="1" s="1"/>
  <c r="D44" i="1" l="1"/>
  <c r="Q43" i="1"/>
  <c r="O43" i="1"/>
  <c r="D45" i="1" l="1"/>
  <c r="Q44" i="1"/>
  <c r="O44" i="1"/>
  <c r="D46" i="1" l="1"/>
  <c r="D47" i="1" s="1"/>
  <c r="Q45" i="1"/>
  <c r="Q42" i="1" s="1"/>
  <c r="O45" i="1"/>
  <c r="O42" i="1" s="1"/>
  <c r="D48" i="1" l="1"/>
  <c r="D49" i="1" s="1"/>
  <c r="Q47" i="1"/>
  <c r="Q46" i="1" s="1"/>
  <c r="O47" i="1"/>
  <c r="O46" i="1" s="1"/>
  <c r="D50" i="1" l="1"/>
  <c r="Q49" i="1"/>
  <c r="O49" i="1"/>
  <c r="D51" i="1" l="1"/>
  <c r="Q50" i="1"/>
  <c r="O50" i="1"/>
  <c r="D52" i="1" l="1"/>
  <c r="D53" i="1" s="1"/>
  <c r="Q51" i="1"/>
  <c r="Q48" i="1" s="1"/>
  <c r="O51" i="1"/>
  <c r="O48" i="1" s="1"/>
  <c r="D54" i="1" l="1"/>
  <c r="Q53" i="1"/>
  <c r="O53" i="1"/>
  <c r="D55" i="1" l="1"/>
  <c r="Q54" i="1"/>
  <c r="O54" i="1"/>
  <c r="D56" i="1" l="1"/>
  <c r="Q55" i="1"/>
  <c r="O55" i="1"/>
  <c r="D57" i="1" l="1"/>
  <c r="Q56" i="1"/>
  <c r="O56" i="1"/>
  <c r="D58" i="1" l="1"/>
  <c r="Q57" i="1"/>
  <c r="O57" i="1"/>
  <c r="D59" i="1" l="1"/>
  <c r="Q58" i="1"/>
  <c r="O58" i="1"/>
  <c r="D60" i="1" l="1"/>
  <c r="Q59" i="1"/>
  <c r="O59" i="1"/>
  <c r="D61" i="1" l="1"/>
  <c r="Q60" i="1"/>
  <c r="O60" i="1"/>
  <c r="D62" i="1" l="1"/>
  <c r="Q61" i="1"/>
  <c r="O61" i="1"/>
  <c r="D63" i="1" l="1"/>
  <c r="D64" i="1" s="1"/>
  <c r="Q62" i="1"/>
  <c r="Q52" i="1" s="1"/>
  <c r="O62" i="1"/>
  <c r="O52" i="1" s="1"/>
  <c r="D65" i="1" l="1"/>
  <c r="Q64" i="1"/>
  <c r="O64" i="1"/>
  <c r="D66" i="1" l="1"/>
  <c r="Q65" i="1"/>
  <c r="O65" i="1"/>
  <c r="D67" i="1" l="1"/>
  <c r="Q66" i="1"/>
  <c r="O66" i="1"/>
  <c r="D68" i="1" l="1"/>
  <c r="O67" i="1"/>
  <c r="Q67" i="1"/>
  <c r="D69" i="1" l="1"/>
  <c r="Q68" i="1"/>
  <c r="O68" i="1"/>
  <c r="D70" i="1" l="1"/>
  <c r="O69" i="1"/>
  <c r="Q69" i="1"/>
  <c r="D71" i="1" l="1"/>
  <c r="D72" i="1" s="1"/>
  <c r="Q70" i="1"/>
  <c r="Q63" i="1" s="1"/>
  <c r="O70" i="1"/>
  <c r="O63" i="1" s="1"/>
  <c r="D73" i="1" l="1"/>
  <c r="O72" i="1"/>
  <c r="Q72" i="1"/>
  <c r="D74" i="1" l="1"/>
  <c r="Q73" i="1"/>
  <c r="O73" i="1"/>
  <c r="D75" i="1" l="1"/>
  <c r="Q74" i="1"/>
  <c r="O74" i="1"/>
  <c r="D76" i="1" l="1"/>
  <c r="D77" i="1" s="1"/>
  <c r="Q75" i="1"/>
  <c r="Q71" i="1" s="1"/>
  <c r="O75" i="1"/>
  <c r="O71" i="1" s="1"/>
  <c r="D78" i="1" l="1"/>
  <c r="Q77" i="1"/>
  <c r="O77" i="1"/>
  <c r="D79" i="1" l="1"/>
  <c r="Q78" i="1"/>
  <c r="O78" i="1"/>
  <c r="D80" i="1" l="1"/>
  <c r="Q79" i="1"/>
  <c r="O79" i="1"/>
  <c r="D81" i="1" l="1"/>
  <c r="Q80" i="1"/>
  <c r="O80" i="1"/>
  <c r="D82" i="1" l="1"/>
  <c r="Q81" i="1"/>
  <c r="O81" i="1"/>
  <c r="D83" i="1" l="1"/>
  <c r="Q82" i="1"/>
  <c r="O82" i="1"/>
  <c r="D84" i="1" l="1"/>
  <c r="Q83" i="1"/>
  <c r="O83" i="1"/>
  <c r="D85" i="1" l="1"/>
  <c r="Q84" i="1"/>
  <c r="O84" i="1"/>
  <c r="D86" i="1" l="1"/>
  <c r="Q85" i="1"/>
  <c r="O85" i="1"/>
  <c r="D87" i="1" l="1"/>
  <c r="Q86" i="1"/>
  <c r="O86" i="1"/>
  <c r="D88" i="1" l="1"/>
  <c r="D89" i="1" s="1"/>
  <c r="Q87" i="1"/>
  <c r="Q76" i="1" s="1"/>
  <c r="O87" i="1"/>
  <c r="O76" i="1" s="1"/>
  <c r="D90" i="1" l="1"/>
  <c r="Q89" i="1"/>
  <c r="O89" i="1"/>
  <c r="D91" i="1" l="1"/>
  <c r="Q90" i="1"/>
  <c r="O90" i="1"/>
  <c r="D92" i="1" l="1"/>
  <c r="Q91" i="1"/>
  <c r="O91" i="1"/>
  <c r="D93" i="1" l="1"/>
  <c r="Q92" i="1"/>
  <c r="O92" i="1"/>
  <c r="D94" i="1" l="1"/>
  <c r="Q93" i="1"/>
  <c r="O93" i="1"/>
  <c r="D95" i="1" l="1"/>
  <c r="Q94" i="1"/>
  <c r="O94" i="1"/>
  <c r="D96" i="1" l="1"/>
  <c r="D97" i="1" s="1"/>
  <c r="Q95" i="1"/>
  <c r="Q88" i="1" s="1"/>
  <c r="O95" i="1"/>
  <c r="O88" i="1" s="1"/>
  <c r="D98" i="1" l="1"/>
  <c r="Q97" i="1"/>
  <c r="O97" i="1"/>
  <c r="D99" i="1" l="1"/>
  <c r="Q98" i="1"/>
  <c r="O98" i="1"/>
  <c r="D100" i="1" l="1"/>
  <c r="D101" i="1" s="1"/>
  <c r="Q99" i="1"/>
  <c r="Q96" i="1" s="1"/>
  <c r="O99" i="1"/>
  <c r="O96" i="1" s="1"/>
  <c r="D102" i="1" l="1"/>
  <c r="Q101" i="1"/>
  <c r="O101" i="1"/>
  <c r="D103" i="1" l="1"/>
  <c r="Q102" i="1"/>
  <c r="O102" i="1"/>
  <c r="D104" i="1" l="1"/>
  <c r="Q103" i="1"/>
  <c r="O103" i="1"/>
  <c r="D105" i="1" l="1"/>
  <c r="Q104" i="1"/>
  <c r="O104" i="1"/>
  <c r="D106" i="1" l="1"/>
  <c r="Q105" i="1"/>
  <c r="O105" i="1"/>
  <c r="D107" i="1" l="1"/>
  <c r="Q106" i="1"/>
  <c r="O106" i="1"/>
  <c r="D109" i="1" l="1"/>
  <c r="D108" i="1"/>
  <c r="Q107" i="1"/>
  <c r="O107" i="1"/>
  <c r="D110" i="1" l="1"/>
  <c r="Q109" i="1"/>
  <c r="O109" i="1"/>
  <c r="Q108" i="1"/>
  <c r="O108" i="1"/>
  <c r="D111" i="1" l="1"/>
  <c r="Q110" i="1"/>
  <c r="O110" i="1"/>
  <c r="D112" i="1" l="1"/>
  <c r="Q111" i="1"/>
  <c r="O111" i="1"/>
  <c r="D113" i="1" l="1"/>
  <c r="Q112" i="1"/>
  <c r="O112" i="1"/>
  <c r="D114" i="1" l="1"/>
  <c r="Q113" i="1"/>
  <c r="O113" i="1"/>
  <c r="D115" i="1" l="1"/>
  <c r="Q114" i="1"/>
  <c r="O114" i="1"/>
  <c r="D116" i="1" l="1"/>
  <c r="Q115" i="1"/>
  <c r="O115" i="1"/>
  <c r="D117" i="1" l="1"/>
  <c r="Q116" i="1"/>
  <c r="O116" i="1"/>
  <c r="D118" i="1" l="1"/>
  <c r="D119" i="1" s="1"/>
  <c r="Q117" i="1"/>
  <c r="Q100" i="1" s="1"/>
  <c r="O117" i="1"/>
  <c r="O100" i="1" s="1"/>
  <c r="D120" i="1" l="1"/>
  <c r="O119" i="1"/>
  <c r="Q119" i="1"/>
  <c r="Q120" i="1" l="1"/>
  <c r="D121" i="1"/>
  <c r="O120" i="1"/>
  <c r="D122" i="1" l="1"/>
  <c r="Q121" i="1"/>
  <c r="O121" i="1"/>
  <c r="D123" i="1" l="1"/>
  <c r="Q122" i="1"/>
  <c r="O122" i="1"/>
  <c r="D124" i="1" l="1"/>
  <c r="Q123" i="1"/>
  <c r="O123" i="1"/>
  <c r="D125" i="1" l="1"/>
  <c r="Q124" i="1"/>
  <c r="O124" i="1"/>
  <c r="D126" i="1" l="1"/>
  <c r="Q125" i="1"/>
  <c r="O125" i="1"/>
  <c r="D127" i="1" l="1"/>
  <c r="Q126" i="1"/>
  <c r="O126" i="1"/>
  <c r="D128" i="1" l="1"/>
  <c r="Q127" i="1"/>
  <c r="O127" i="1"/>
  <c r="D129" i="1" l="1"/>
  <c r="Q128" i="1"/>
  <c r="O128" i="1"/>
  <c r="D130" i="1" l="1"/>
  <c r="Q129" i="1"/>
  <c r="O129" i="1"/>
  <c r="D131" i="1" l="1"/>
  <c r="D132" i="1" s="1"/>
  <c r="Q130" i="1"/>
  <c r="Q118" i="1" s="1"/>
  <c r="O130" i="1"/>
  <c r="O118" i="1" s="1"/>
  <c r="D133" i="1" l="1"/>
  <c r="Q132" i="1"/>
  <c r="O132" i="1"/>
  <c r="D134" i="1" l="1"/>
  <c r="Q133" i="1"/>
  <c r="O133" i="1"/>
  <c r="D135" i="1" l="1"/>
  <c r="Q134" i="1"/>
  <c r="O134" i="1"/>
  <c r="D136" i="1" l="1"/>
  <c r="Q135" i="1"/>
  <c r="O135" i="1"/>
  <c r="D137" i="1" l="1"/>
  <c r="Q136" i="1"/>
  <c r="O136" i="1"/>
  <c r="D138" i="1" l="1"/>
  <c r="Q137" i="1"/>
  <c r="O137" i="1"/>
  <c r="D139" i="1" l="1"/>
  <c r="D140" i="1" s="1"/>
  <c r="O140" i="1" s="1"/>
  <c r="Q138" i="1"/>
  <c r="Q131" i="1" s="1"/>
  <c r="O138" i="1"/>
  <c r="O131" i="1" s="1"/>
  <c r="D141" i="1" l="1"/>
  <c r="O141" i="1" s="1"/>
  <c r="Q140" i="1"/>
  <c r="D142" i="1" l="1"/>
  <c r="O142" i="1" s="1"/>
  <c r="Q141" i="1"/>
  <c r="D143" i="1" l="1"/>
  <c r="D144" i="1" s="1"/>
  <c r="O144" i="1" s="1"/>
  <c r="Q142" i="1"/>
  <c r="Q139" i="1" s="1"/>
  <c r="O139" i="1"/>
  <c r="D145" i="1" l="1"/>
  <c r="O145" i="1" s="1"/>
  <c r="Q144" i="1"/>
  <c r="D146" i="1" l="1"/>
  <c r="O146" i="1" s="1"/>
  <c r="Q145" i="1"/>
  <c r="D147" i="1" l="1"/>
  <c r="O147" i="1" s="1"/>
  <c r="Q146" i="1"/>
  <c r="D148" i="1" l="1"/>
  <c r="O148" i="1" s="1"/>
  <c r="Q147" i="1"/>
  <c r="D149" i="1" l="1"/>
  <c r="O149" i="1" s="1"/>
  <c r="Q148" i="1"/>
  <c r="D150" i="1" l="1"/>
  <c r="O150" i="1" s="1"/>
  <c r="Q149" i="1"/>
  <c r="D151" i="1" l="1"/>
  <c r="O151" i="1" s="1"/>
  <c r="Q150" i="1"/>
  <c r="D152" i="1" l="1"/>
  <c r="O152" i="1" s="1"/>
  <c r="Q151" i="1"/>
  <c r="D153" i="1" l="1"/>
  <c r="O153" i="1" s="1"/>
  <c r="Q152" i="1"/>
  <c r="D154" i="1" l="1"/>
  <c r="O154" i="1" s="1"/>
  <c r="Q153" i="1"/>
  <c r="D155" i="1" l="1"/>
  <c r="O155" i="1" s="1"/>
  <c r="Q154" i="1"/>
  <c r="D156" i="1" l="1"/>
  <c r="O156" i="1" s="1"/>
  <c r="Q155" i="1"/>
  <c r="D157" i="1" l="1"/>
  <c r="O157" i="1" s="1"/>
  <c r="Q156" i="1"/>
  <c r="D158" i="1" l="1"/>
  <c r="O158" i="1" s="1"/>
  <c r="Q157" i="1"/>
  <c r="D159" i="1" l="1"/>
  <c r="O159" i="1" s="1"/>
  <c r="Q158" i="1"/>
  <c r="D160" i="1" l="1"/>
  <c r="O160" i="1" s="1"/>
  <c r="Q159" i="1"/>
  <c r="D161" i="1" l="1"/>
  <c r="O161" i="1" s="1"/>
  <c r="Q160" i="1"/>
  <c r="D162" i="1" l="1"/>
  <c r="O162" i="1" s="1"/>
  <c r="Q161" i="1"/>
  <c r="Q162" i="1" l="1"/>
  <c r="D163" i="1"/>
  <c r="O163" i="1" s="1"/>
  <c r="D164" i="1" l="1"/>
  <c r="O164" i="1" s="1"/>
  <c r="Q163" i="1"/>
  <c r="D165" i="1" l="1"/>
  <c r="O165" i="1" s="1"/>
  <c r="Q164" i="1"/>
  <c r="D166" i="1" l="1"/>
  <c r="O166" i="1" s="1"/>
  <c r="Q165" i="1"/>
  <c r="D167" i="1" l="1"/>
  <c r="O167" i="1" s="1"/>
  <c r="Q166" i="1"/>
  <c r="D168" i="1" l="1"/>
  <c r="O168" i="1" s="1"/>
  <c r="Q167" i="1"/>
  <c r="D169" i="1" l="1"/>
  <c r="O169" i="1" s="1"/>
  <c r="Q168" i="1"/>
  <c r="D170" i="1" l="1"/>
  <c r="O170" i="1" s="1"/>
  <c r="Q169" i="1"/>
  <c r="D171" i="1" l="1"/>
  <c r="O171" i="1" s="1"/>
  <c r="Q170" i="1"/>
  <c r="D172" i="1" l="1"/>
  <c r="O172" i="1" s="1"/>
  <c r="Q171" i="1"/>
  <c r="D173" i="1" l="1"/>
  <c r="D174" i="1" s="1"/>
  <c r="Q172" i="1"/>
  <c r="Q143" i="1" s="1"/>
  <c r="O143" i="1"/>
  <c r="D175" i="1" l="1"/>
  <c r="Q174" i="1"/>
  <c r="O174" i="1"/>
  <c r="D176" i="1" l="1"/>
  <c r="Q175" i="1"/>
  <c r="O175" i="1"/>
  <c r="D177" i="1" l="1"/>
  <c r="Q176" i="1"/>
  <c r="O176" i="1"/>
  <c r="D178" i="1" l="1"/>
  <c r="Q177" i="1"/>
  <c r="O177" i="1"/>
  <c r="D179" i="1" l="1"/>
  <c r="Q178" i="1"/>
  <c r="O178" i="1"/>
  <c r="D180" i="1" l="1"/>
  <c r="Q179" i="1"/>
  <c r="O179" i="1"/>
  <c r="D181" i="1" l="1"/>
  <c r="Q180" i="1"/>
  <c r="O180" i="1"/>
  <c r="D182" i="1" l="1"/>
  <c r="Q181" i="1"/>
  <c r="O181" i="1"/>
  <c r="D183" i="1" l="1"/>
  <c r="Q182" i="1"/>
  <c r="O182" i="1"/>
  <c r="D184" i="1" l="1"/>
  <c r="D185" i="1" s="1"/>
  <c r="Q183" i="1"/>
  <c r="Q173" i="1" s="1"/>
  <c r="O183" i="1"/>
  <c r="O173" i="1" s="1"/>
  <c r="D186" i="1" l="1"/>
  <c r="Q185" i="1"/>
  <c r="O185" i="1"/>
  <c r="D187" i="1" l="1"/>
  <c r="Q186" i="1"/>
  <c r="O186" i="1"/>
  <c r="D188" i="1" l="1"/>
  <c r="Q187" i="1"/>
  <c r="O187" i="1"/>
  <c r="D189" i="1" l="1"/>
  <c r="Q188" i="1"/>
  <c r="O188" i="1"/>
  <c r="D190" i="1" l="1"/>
  <c r="Q189" i="1"/>
  <c r="O189" i="1"/>
  <c r="D191" i="1" l="1"/>
  <c r="Q190" i="1"/>
  <c r="O190" i="1"/>
  <c r="D192" i="1" l="1"/>
  <c r="Q191" i="1"/>
  <c r="O191" i="1"/>
  <c r="D193" i="1" l="1"/>
  <c r="D194" i="1" s="1"/>
  <c r="Q192" i="1"/>
  <c r="Q184" i="1" s="1"/>
  <c r="O192" i="1"/>
  <c r="O184" i="1" s="1"/>
  <c r="D195" i="1" l="1"/>
  <c r="Q194" i="1"/>
  <c r="O194" i="1"/>
  <c r="D196" i="1" l="1"/>
  <c r="Q195" i="1"/>
  <c r="O195" i="1"/>
  <c r="D197" i="1" l="1"/>
  <c r="Q196" i="1"/>
  <c r="O196" i="1"/>
  <c r="D198" i="1" l="1"/>
  <c r="D199" i="1" s="1"/>
  <c r="Q197" i="1"/>
  <c r="Q193" i="1" s="1"/>
  <c r="O197" i="1"/>
  <c r="O193" i="1" s="1"/>
  <c r="D200" i="1" l="1"/>
  <c r="Q199" i="1"/>
  <c r="O199" i="1"/>
  <c r="D201" i="1" l="1"/>
  <c r="Q200" i="1"/>
  <c r="O200" i="1"/>
  <c r="D202" i="1" l="1"/>
  <c r="Q201" i="1"/>
  <c r="O201" i="1"/>
  <c r="D203" i="1" l="1"/>
  <c r="Q202" i="1"/>
  <c r="O202" i="1"/>
  <c r="D204" i="1" l="1"/>
  <c r="Q203" i="1"/>
  <c r="O203" i="1"/>
  <c r="D205" i="1" l="1"/>
  <c r="D206" i="1" s="1"/>
  <c r="O204" i="1"/>
  <c r="O198" i="1" s="1"/>
  <c r="Q204" i="1"/>
  <c r="Q198" i="1" s="1"/>
  <c r="D207" i="1" l="1"/>
  <c r="Q206" i="1"/>
  <c r="O206" i="1"/>
  <c r="D208" i="1" l="1"/>
  <c r="Q207" i="1"/>
  <c r="O207" i="1"/>
  <c r="D209" i="1" l="1"/>
  <c r="Q208" i="1"/>
  <c r="O208" i="1"/>
  <c r="D210" i="1" l="1"/>
  <c r="D211" i="1" s="1"/>
  <c r="Q209" i="1"/>
  <c r="Q205" i="1" s="1"/>
  <c r="O209" i="1"/>
  <c r="O205" i="1" s="1"/>
  <c r="D212" i="1" l="1"/>
  <c r="Q211" i="1"/>
  <c r="O211" i="1"/>
  <c r="D213" i="1" l="1"/>
  <c r="Q212" i="1"/>
  <c r="O212" i="1"/>
  <c r="D214" i="1" l="1"/>
  <c r="Q213" i="1"/>
  <c r="O213" i="1"/>
  <c r="D215" i="1" l="1"/>
  <c r="Q214" i="1"/>
  <c r="O214" i="1"/>
  <c r="D216" i="1" l="1"/>
  <c r="Q215" i="1"/>
  <c r="O215" i="1"/>
  <c r="D217" i="1" l="1"/>
  <c r="Q216" i="1"/>
  <c r="O216" i="1"/>
  <c r="D218" i="1" l="1"/>
  <c r="Q217" i="1"/>
  <c r="O217" i="1"/>
  <c r="D219" i="1" l="1"/>
  <c r="Q218" i="1"/>
  <c r="O218" i="1"/>
  <c r="D220" i="1" l="1"/>
  <c r="Q219" i="1"/>
  <c r="O219" i="1"/>
  <c r="D221" i="1" l="1"/>
  <c r="Q220" i="1"/>
  <c r="O220" i="1"/>
  <c r="D222" i="1" l="1"/>
  <c r="Q221" i="1"/>
  <c r="O221" i="1"/>
  <c r="D223" i="1" l="1"/>
  <c r="D224" i="1" s="1"/>
  <c r="Q222" i="1"/>
  <c r="Q210" i="1" s="1"/>
  <c r="O222" i="1"/>
  <c r="O210" i="1" s="1"/>
  <c r="D225" i="1" l="1"/>
  <c r="D226" i="1" s="1"/>
  <c r="Q224" i="1"/>
  <c r="Q223" i="1" s="1"/>
  <c r="O224" i="1"/>
  <c r="O223" i="1" s="1"/>
  <c r="D227" i="1" l="1"/>
  <c r="Q226" i="1"/>
  <c r="O226" i="1"/>
  <c r="O227" i="1" l="1"/>
  <c r="Q227" i="1"/>
  <c r="D228" i="1"/>
  <c r="Q228" i="1" l="1"/>
  <c r="D229" i="1"/>
  <c r="O228" i="1"/>
  <c r="D230" i="1" l="1"/>
  <c r="Q229" i="1"/>
  <c r="O229" i="1"/>
  <c r="D231" i="1" l="1"/>
  <c r="Q230" i="1"/>
  <c r="O230" i="1"/>
  <c r="D232" i="1" l="1"/>
  <c r="Q231" i="1"/>
  <c r="O231" i="1"/>
  <c r="D233" i="1" l="1"/>
  <c r="Q232" i="1"/>
  <c r="O232" i="1"/>
  <c r="D234" i="1" l="1"/>
  <c r="Q233" i="1"/>
  <c r="O233" i="1"/>
  <c r="D235" i="1" l="1"/>
  <c r="Q234" i="1"/>
  <c r="O234" i="1"/>
  <c r="D236" i="1" l="1"/>
  <c r="Q235" i="1"/>
  <c r="O235" i="1"/>
  <c r="D237" i="1" l="1"/>
  <c r="Q236" i="1"/>
  <c r="O236" i="1"/>
  <c r="D238" i="1" l="1"/>
  <c r="Q237" i="1"/>
  <c r="O237" i="1"/>
  <c r="D239" i="1" l="1"/>
  <c r="Q238" i="1"/>
  <c r="O238" i="1"/>
  <c r="D240" i="1" l="1"/>
  <c r="Q239" i="1"/>
  <c r="O239" i="1"/>
  <c r="D241" i="1" l="1"/>
  <c r="Q240" i="1"/>
  <c r="O240" i="1"/>
  <c r="D242" i="1" l="1"/>
  <c r="D243" i="1" s="1"/>
  <c r="Q241" i="1"/>
  <c r="Q225" i="1" s="1"/>
  <c r="O241" i="1"/>
  <c r="O225" i="1" s="1"/>
  <c r="D244" i="1" l="1"/>
  <c r="Q243" i="1"/>
  <c r="O243" i="1"/>
  <c r="D245" i="1" l="1"/>
  <c r="Q244" i="1"/>
  <c r="O244" i="1"/>
  <c r="D246" i="1" l="1"/>
  <c r="Q245" i="1"/>
  <c r="O245" i="1"/>
  <c r="D247" i="1" l="1"/>
  <c r="Q246" i="1"/>
  <c r="O246" i="1"/>
  <c r="D248" i="1" l="1"/>
  <c r="D249" i="1" s="1"/>
  <c r="Q247" i="1"/>
  <c r="Q242" i="1" s="1"/>
  <c r="O247" i="1"/>
  <c r="O242" i="1" s="1"/>
  <c r="D250" i="1" l="1"/>
  <c r="Q249" i="1"/>
  <c r="O249" i="1"/>
  <c r="Q250" i="1" l="1"/>
  <c r="D251" i="1"/>
  <c r="O250" i="1"/>
  <c r="D252" i="1" l="1"/>
  <c r="Q251" i="1"/>
  <c r="O251" i="1"/>
  <c r="Q252" i="1" l="1"/>
  <c r="D253" i="1"/>
  <c r="O252" i="1"/>
  <c r="D254" i="1" l="1"/>
  <c r="Q253" i="1"/>
  <c r="O253" i="1"/>
  <c r="D255" i="1" l="1"/>
  <c r="Q254" i="1"/>
  <c r="O254" i="1"/>
  <c r="D256" i="1" l="1"/>
  <c r="Q255" i="1"/>
  <c r="O255" i="1"/>
  <c r="D257" i="1" l="1"/>
  <c r="Q256" i="1"/>
  <c r="O256" i="1"/>
  <c r="D258" i="1" l="1"/>
  <c r="Q257" i="1"/>
  <c r="O257" i="1"/>
  <c r="D259" i="1" l="1"/>
  <c r="Q258" i="1"/>
  <c r="O258" i="1"/>
  <c r="D260" i="1" l="1"/>
  <c r="Q259" i="1"/>
  <c r="O259" i="1"/>
  <c r="D261" i="1" l="1"/>
  <c r="Q260" i="1"/>
  <c r="O260" i="1"/>
  <c r="D262" i="1" l="1"/>
  <c r="D263" i="1" s="1"/>
  <c r="Q261" i="1"/>
  <c r="Q248" i="1" s="1"/>
  <c r="O261" i="1"/>
  <c r="O248" i="1" s="1"/>
  <c r="D264" i="1" l="1"/>
  <c r="Q263" i="1"/>
  <c r="O263" i="1"/>
  <c r="D265" i="1" l="1"/>
  <c r="Q264" i="1"/>
  <c r="O264" i="1"/>
  <c r="D266" i="1" l="1"/>
  <c r="Q265" i="1"/>
  <c r="O265" i="1"/>
  <c r="D267" i="1" l="1"/>
  <c r="Q266" i="1"/>
  <c r="O266" i="1"/>
  <c r="D268" i="1" l="1"/>
  <c r="Q267" i="1"/>
  <c r="O267" i="1"/>
  <c r="D269" i="1" l="1"/>
  <c r="Q268" i="1"/>
  <c r="O268" i="1"/>
  <c r="D270" i="1" l="1"/>
  <c r="Q269" i="1"/>
  <c r="O269" i="1"/>
  <c r="D271" i="1" l="1"/>
  <c r="Q270" i="1"/>
  <c r="O270" i="1"/>
  <c r="O271" i="1" l="1"/>
  <c r="Q271" i="1"/>
  <c r="D272" i="1"/>
  <c r="Q272" i="1" l="1"/>
  <c r="D273" i="1"/>
  <c r="O272" i="1"/>
  <c r="D274" i="1" l="1"/>
  <c r="Q273" i="1"/>
  <c r="O273" i="1"/>
  <c r="D275" i="1" l="1"/>
  <c r="Q274" i="1"/>
  <c r="O274" i="1"/>
  <c r="D276" i="1" l="1"/>
  <c r="D277" i="1" s="1"/>
  <c r="Q275" i="1"/>
  <c r="Q262" i="1" s="1"/>
  <c r="O275" i="1"/>
  <c r="O262" i="1" s="1"/>
  <c r="D278" i="1" l="1"/>
  <c r="Q277" i="1"/>
  <c r="O277" i="1"/>
  <c r="D279" i="1" l="1"/>
  <c r="Q278" i="1"/>
  <c r="O278" i="1"/>
  <c r="D280" i="1" l="1"/>
  <c r="Q279" i="1"/>
  <c r="O279" i="1"/>
  <c r="D281" i="1" l="1"/>
  <c r="Q280" i="1"/>
  <c r="O280" i="1"/>
  <c r="D282" i="1" l="1"/>
  <c r="Q281" i="1"/>
  <c r="O281" i="1"/>
  <c r="D283" i="1" l="1"/>
  <c r="Q282" i="1"/>
  <c r="O282" i="1"/>
  <c r="D284" i="1" l="1"/>
  <c r="Q283" i="1"/>
  <c r="O283" i="1"/>
  <c r="D285" i="1" l="1"/>
  <c r="Q284" i="1"/>
  <c r="O284" i="1"/>
  <c r="D286" i="1" l="1"/>
  <c r="Q285" i="1"/>
  <c r="O285" i="1"/>
  <c r="D287" i="1" l="1"/>
  <c r="Q286" i="1"/>
  <c r="O286" i="1"/>
  <c r="D288" i="1" l="1"/>
  <c r="Q287" i="1"/>
  <c r="O287" i="1"/>
  <c r="D289" i="1" l="1"/>
  <c r="Q288" i="1"/>
  <c r="O288" i="1"/>
  <c r="D290" i="1" l="1"/>
  <c r="O289" i="1"/>
  <c r="Q289" i="1"/>
  <c r="D291" i="1" l="1"/>
  <c r="Q290" i="1"/>
  <c r="O290" i="1"/>
  <c r="Q291" i="1" l="1"/>
  <c r="D292" i="1"/>
  <c r="O291" i="1"/>
  <c r="O292" i="1" l="1"/>
  <c r="Q292" i="1"/>
  <c r="D293" i="1"/>
  <c r="D294" i="1" l="1"/>
  <c r="Q293" i="1"/>
  <c r="O293" i="1"/>
  <c r="D295" i="1" l="1"/>
  <c r="Q294" i="1"/>
  <c r="O294" i="1"/>
  <c r="Q295" i="1" l="1"/>
  <c r="Q276" i="1" s="1"/>
  <c r="O295" i="1"/>
  <c r="O276" i="1" s="1"/>
  <c r="D296" i="1"/>
  <c r="D297" i="1" s="1"/>
  <c r="D298" i="1" l="1"/>
  <c r="Q297" i="1"/>
  <c r="O297" i="1"/>
  <c r="D299" i="1" l="1"/>
  <c r="Q298" i="1"/>
  <c r="O298" i="1"/>
  <c r="D300" i="1" l="1"/>
  <c r="Q299" i="1"/>
  <c r="O299" i="1"/>
  <c r="D301" i="1" l="1"/>
  <c r="Q300" i="1"/>
  <c r="O300" i="1"/>
  <c r="D302" i="1" l="1"/>
  <c r="Q301" i="1"/>
  <c r="O301" i="1"/>
  <c r="D303" i="1" l="1"/>
  <c r="Q302" i="1"/>
  <c r="O302" i="1"/>
  <c r="O303" i="1" l="1"/>
  <c r="Q303" i="1"/>
  <c r="D304" i="1"/>
  <c r="Q304" i="1" l="1"/>
  <c r="D305" i="1"/>
  <c r="O304" i="1"/>
  <c r="D306" i="1" l="1"/>
  <c r="Q305" i="1"/>
  <c r="O305" i="1"/>
  <c r="D307" i="1" l="1"/>
  <c r="Q306" i="1"/>
  <c r="O306" i="1"/>
  <c r="O307" i="1" l="1"/>
  <c r="Q307" i="1"/>
  <c r="D308" i="1"/>
  <c r="Q308" i="1" l="1"/>
  <c r="D309" i="1"/>
  <c r="O308" i="1"/>
  <c r="D310" i="1" l="1"/>
  <c r="Q309" i="1"/>
  <c r="O309" i="1"/>
  <c r="D311" i="1" l="1"/>
  <c r="Q310" i="1"/>
  <c r="O310" i="1"/>
  <c r="D312" i="1" l="1"/>
  <c r="Q311" i="1"/>
  <c r="O311" i="1"/>
  <c r="D313" i="1" l="1"/>
  <c r="Q312" i="1"/>
  <c r="O312" i="1"/>
  <c r="D314" i="1" l="1"/>
  <c r="Q313" i="1"/>
  <c r="O313" i="1"/>
  <c r="D315" i="1" l="1"/>
  <c r="D316" i="1" s="1"/>
  <c r="Q314" i="1"/>
  <c r="Q296" i="1" s="1"/>
  <c r="O314" i="1"/>
  <c r="O296" i="1" s="1"/>
  <c r="D317" i="1" l="1"/>
  <c r="Q316" i="1"/>
  <c r="O316" i="1"/>
  <c r="D318" i="1" l="1"/>
  <c r="Q317" i="1"/>
  <c r="O317" i="1"/>
  <c r="D319" i="1" l="1"/>
  <c r="Q318" i="1"/>
  <c r="O318" i="1"/>
  <c r="D320" i="1" l="1"/>
  <c r="Q319" i="1"/>
  <c r="O319" i="1"/>
  <c r="D321" i="1" l="1"/>
  <c r="O320" i="1"/>
  <c r="Q320" i="1"/>
  <c r="Q321" i="1" l="1"/>
  <c r="D322" i="1"/>
  <c r="O321" i="1"/>
  <c r="D323" i="1" l="1"/>
  <c r="D324" i="1" s="1"/>
  <c r="Q322" i="1"/>
  <c r="Q315" i="1" s="1"/>
  <c r="O322" i="1"/>
  <c r="O315" i="1" s="1"/>
  <c r="Q324" i="1" l="1"/>
  <c r="O324" i="1"/>
  <c r="D325" i="1"/>
  <c r="D326" i="1" l="1"/>
  <c r="Q325" i="1"/>
  <c r="O325" i="1"/>
  <c r="D327" i="1" l="1"/>
  <c r="O326" i="1"/>
  <c r="Q326" i="1"/>
  <c r="Q327" i="1" l="1"/>
  <c r="D328" i="1"/>
  <c r="O327" i="1"/>
  <c r="O328" i="1" l="1"/>
  <c r="O323" i="1" s="1"/>
  <c r="Q328" i="1"/>
  <c r="Q323" i="1" s="1"/>
  <c r="D329" i="1"/>
  <c r="D330" i="1" s="1"/>
  <c r="O330" i="1" l="1"/>
  <c r="Q330" i="1"/>
  <c r="D331" i="1"/>
  <c r="O331" i="1" l="1"/>
  <c r="D332" i="1"/>
  <c r="Q331" i="1"/>
  <c r="D333" i="1" l="1"/>
  <c r="Q332" i="1"/>
  <c r="O332" i="1"/>
  <c r="D334" i="1" l="1"/>
  <c r="Q333" i="1"/>
  <c r="O333" i="1"/>
  <c r="D335" i="1" l="1"/>
  <c r="Q334" i="1"/>
  <c r="O334" i="1"/>
  <c r="D336" i="1" l="1"/>
  <c r="Q335" i="1"/>
  <c r="O335" i="1"/>
  <c r="Q336" i="1" l="1"/>
  <c r="D337" i="1"/>
  <c r="O336" i="1"/>
  <c r="D338" i="1" l="1"/>
  <c r="O337" i="1"/>
  <c r="Q337" i="1"/>
  <c r="D339" i="1" l="1"/>
  <c r="D340" i="1" s="1"/>
  <c r="Q338" i="1"/>
  <c r="Q329" i="1" s="1"/>
  <c r="O338" i="1"/>
  <c r="O329" i="1" s="1"/>
  <c r="D341" i="1" l="1"/>
  <c r="O340" i="1"/>
  <c r="Q340" i="1"/>
  <c r="Q341" i="1" l="1"/>
  <c r="O341" i="1"/>
  <c r="D342" i="1"/>
  <c r="D343" i="1" l="1"/>
  <c r="Q342" i="1"/>
  <c r="O342" i="1"/>
  <c r="D344" i="1" l="1"/>
  <c r="Q343" i="1"/>
  <c r="O343" i="1"/>
  <c r="Q344" i="1" l="1"/>
  <c r="D345" i="1"/>
  <c r="O344" i="1"/>
  <c r="O345" i="1" l="1"/>
  <c r="O339" i="1" s="1"/>
  <c r="Q345" i="1"/>
  <c r="Q339" i="1" s="1"/>
  <c r="D346" i="1"/>
  <c r="D347" i="1" s="1"/>
  <c r="O347" i="1" l="1"/>
  <c r="D348" i="1"/>
  <c r="Q347" i="1"/>
  <c r="D349" i="1" l="1"/>
  <c r="Q348" i="1"/>
  <c r="O348" i="1"/>
  <c r="Q349" i="1" l="1"/>
  <c r="O349" i="1"/>
  <c r="D350" i="1"/>
  <c r="Q350" i="1" l="1"/>
  <c r="D351" i="1"/>
  <c r="O350" i="1"/>
  <c r="D352" i="1" l="1"/>
  <c r="Q351" i="1"/>
  <c r="O351" i="1"/>
  <c r="D353" i="1" l="1"/>
  <c r="Q352" i="1"/>
  <c r="O352" i="1"/>
  <c r="Q353" i="1" l="1"/>
  <c r="D354" i="1"/>
  <c r="O353" i="1"/>
  <c r="O354" i="1" l="1"/>
  <c r="D355" i="1"/>
  <c r="Q354" i="1"/>
  <c r="Q355" i="1" l="1"/>
  <c r="Q346" i="1" s="1"/>
  <c r="Q356" i="1" s="1"/>
  <c r="O355" i="1"/>
  <c r="O346" i="1" s="1"/>
  <c r="O356" i="1" s="1"/>
  <c r="O358" i="1" s="1"/>
</calcChain>
</file>

<file path=xl/sharedStrings.xml><?xml version="1.0" encoding="utf-8"?>
<sst xmlns="http://schemas.openxmlformats.org/spreadsheetml/2006/main" count="377" uniqueCount="374">
  <si>
    <t>Код  профиля</t>
  </si>
  <si>
    <t>Код КСГ 2016</t>
  </si>
  <si>
    <t>КПГ / КСГ</t>
  </si>
  <si>
    <t>базовая ставка с 01.01.2016</t>
  </si>
  <si>
    <t>базовая ставка с 01.02.2016</t>
  </si>
  <si>
    <t>КЗ (коэффициент относительной затратоемкости)</t>
  </si>
  <si>
    <t>КУ (управленческий коэффициент) с 01.01.16</t>
  </si>
  <si>
    <t>КУ (управленческий коэффициент) с 01.02.16</t>
  </si>
  <si>
    <t>районный коэффициент</t>
  </si>
  <si>
    <t>КГБУЗ "Детская краевая клиническая больница" имени А.К. Пиотровича МЗ Хабаровского края</t>
  </si>
  <si>
    <t>КГБУЗ "Клинико-диагностический центр" МЗ Хабаровского края</t>
  </si>
  <si>
    <t>с 01.01.2016</t>
  </si>
  <si>
    <t>с 01.02.16</t>
  </si>
  <si>
    <t>0252001</t>
  </si>
  <si>
    <t>2101006</t>
  </si>
  <si>
    <t>1 районная группа</t>
  </si>
  <si>
    <t>2 районная группа</t>
  </si>
  <si>
    <t>3 районная группа</t>
  </si>
  <si>
    <t>4 районная группа</t>
  </si>
  <si>
    <t>4 районная группа с 01.02.16</t>
  </si>
  <si>
    <t>подуровень 1.4.</t>
  </si>
  <si>
    <t>количество больных</t>
  </si>
  <si>
    <t>стоимость</t>
  </si>
  <si>
    <t>КУСмо на 01.01.16</t>
  </si>
  <si>
    <t>КУСмо на 01.02.16</t>
  </si>
  <si>
    <t>Акушерство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</si>
  <si>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</si>
  <si>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</si>
  <si>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</si>
  <si>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</si>
  <si>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</si>
  <si>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</si>
  <si>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</si>
  <si>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</si>
  <si>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</si>
  <si>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</si>
  <si>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</si>
  <si>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</si>
  <si>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</si>
  <si>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</si>
  <si>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</si>
  <si>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</si>
  <si>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</si>
  <si>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</si>
  <si>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</si>
  <si>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</si>
  <si>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</si>
  <si>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</si>
  <si>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</si>
  <si>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</si>
  <si>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</si>
  <si>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</si>
  <si>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</si>
  <si>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</si>
  <si>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</si>
  <si>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</si>
  <si>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</si>
  <si>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</si>
  <si>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</si>
  <si>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</si>
  <si>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</si>
  <si>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</si>
  <si>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</si>
  <si>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</si>
  <si>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</si>
  <si>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</si>
  <si>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</si>
  <si>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</si>
  <si>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</si>
  <si>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</si>
  <si>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</si>
  <si>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</si>
  <si>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</si>
  <si>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</si>
  <si>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</si>
  <si>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</si>
  <si>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</si>
  <si>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</si>
  <si>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</si>
  <si>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</si>
  <si>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</si>
  <si>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</si>
  <si>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</si>
  <si>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</si>
  <si>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</si>
  <si>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</si>
  <si>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</si>
  <si>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</si>
  <si>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</si>
  <si>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</si>
  <si>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</si>
  <si>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</si>
  <si>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</si>
  <si>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</si>
  <si>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</si>
  <si>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</si>
  <si>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</si>
  <si>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</si>
  <si>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</si>
  <si>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</si>
  <si>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</si>
  <si>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</si>
  <si>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</si>
  <si>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</si>
  <si>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</si>
  <si>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3)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</si>
  <si>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</si>
  <si>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</si>
  <si>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</si>
  <si>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</si>
  <si>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</si>
  <si>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</si>
  <si>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</si>
  <si>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</si>
  <si>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</si>
  <si>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</si>
  <si>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</si>
  <si>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</si>
  <si>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</si>
  <si>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</si>
  <si>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</si>
  <si>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</si>
  <si>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</si>
  <si>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Комплексное лечение заболеваний нервной системы с применением препаратов иммуноглобулина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</si>
  <si>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</si>
  <si>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</si>
  <si>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</si>
  <si>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</si>
  <si>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</si>
  <si>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</si>
  <si>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</si>
  <si>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</si>
  <si>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</si>
  <si>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</si>
  <si>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</si>
  <si>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</si>
  <si>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</si>
  <si>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</si>
  <si>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</si>
  <si>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</si>
  <si>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</si>
  <si>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</si>
  <si>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</si>
  <si>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</si>
  <si>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</si>
  <si>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</si>
  <si>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</si>
  <si>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</si>
  <si>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</si>
  <si>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</si>
  <si>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</si>
  <si>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</si>
  <si>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</si>
  <si>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</si>
  <si>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</si>
  <si>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</si>
  <si>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</si>
  <si>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</si>
  <si>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</si>
  <si>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</si>
  <si>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на кишечнике и анальной области при злокачественных новообразованиях (уровень 3)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</si>
  <si>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</si>
  <si>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</si>
  <si>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</si>
  <si>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</si>
  <si>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Тиреоидэктомия при злокачественных новообразованиях щитовидной железы</t>
  </si>
  <si>
    <t xml:space="preserve">Мастэктомия (уровень 1); другие операции при злокачественном новообразовании молочной железы </t>
  </si>
  <si>
    <t>Мастэктомия, уровень 2</t>
  </si>
  <si>
    <t>Операции при злокачественном новобразовании желчного пузыря, желчных протоков</t>
  </si>
  <si>
    <t>Операции при злокачественном новообразовании пищевода, желудка</t>
  </si>
  <si>
    <t>Другие операции при злокачественном новообразовании брюшной полости</t>
  </si>
  <si>
    <t>Злокачественое новообразование не классифицированное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</si>
  <si>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</si>
  <si>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</si>
  <si>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</si>
  <si>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</si>
  <si>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</si>
  <si>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</si>
  <si>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</si>
  <si>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</si>
  <si>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</si>
  <si>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</si>
  <si>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</si>
  <si>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</si>
  <si>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</si>
  <si>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</si>
  <si>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</si>
  <si>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</si>
  <si>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</si>
  <si>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</si>
  <si>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</si>
  <si>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</si>
  <si>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</si>
  <si>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</si>
  <si>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</si>
  <si>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Ремонт и 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</si>
  <si>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</si>
  <si>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</si>
  <si>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</si>
  <si>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</si>
  <si>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</si>
  <si>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</si>
  <si>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</si>
  <si>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</si>
  <si>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</si>
  <si>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</si>
  <si>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</si>
  <si>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</si>
  <si>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</si>
  <si>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</si>
  <si>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</si>
  <si>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</si>
  <si>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</si>
  <si>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</si>
  <si>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</si>
  <si>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</si>
  <si>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</si>
  <si>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</si>
  <si>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</si>
  <si>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</si>
  <si>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</si>
  <si>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</si>
  <si>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</si>
  <si>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</si>
  <si>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</si>
  <si>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</si>
  <si>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</si>
  <si>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</si>
  <si>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</si>
  <si>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</si>
  <si>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</si>
  <si>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</si>
  <si>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</si>
  <si>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</si>
  <si>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</si>
  <si>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</si>
  <si>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</si>
  <si>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</si>
  <si>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</si>
  <si>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</si>
  <si>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</si>
  <si>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</si>
  <si>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</si>
  <si>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</si>
  <si>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</si>
  <si>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</si>
  <si>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</si>
  <si>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</si>
  <si>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</si>
  <si>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</si>
  <si>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</si>
  <si>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</si>
  <si>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</si>
  <si>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</si>
  <si>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</si>
  <si>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</si>
  <si>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</si>
  <si>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</si>
  <si>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</si>
  <si>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</si>
  <si>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</si>
  <si>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</si>
  <si>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</si>
  <si>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</si>
  <si>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</si>
  <si>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</si>
  <si>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</si>
  <si>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</si>
  <si>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</si>
  <si>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</si>
  <si>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</si>
  <si>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</si>
  <si>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</si>
  <si>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</si>
  <si>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</si>
  <si>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</si>
  <si>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</si>
  <si>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</si>
  <si>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</si>
  <si>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</si>
  <si>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</si>
  <si>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</si>
  <si>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</si>
  <si>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</si>
  <si>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</si>
  <si>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</si>
  <si>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</si>
  <si>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</si>
  <si>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</si>
  <si>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</si>
  <si>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</si>
  <si>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</si>
  <si>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</si>
  <si>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</si>
  <si>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</si>
  <si>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</si>
  <si>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</si>
  <si>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</si>
  <si>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</si>
  <si>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</si>
  <si>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</si>
  <si>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</si>
  <si>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</si>
  <si>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</si>
  <si>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</si>
  <si>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</si>
  <si>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</si>
  <si>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</si>
  <si>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</si>
  <si>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</si>
  <si>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</si>
  <si>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</si>
  <si>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</si>
  <si>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</si>
  <si>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</si>
  <si>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</si>
  <si>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</si>
  <si>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</si>
  <si>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</si>
  <si>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</si>
  <si>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</si>
  <si>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</si>
  <si>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</si>
  <si>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</si>
  <si>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</si>
  <si>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</si>
  <si>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</si>
  <si>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(камбустиология)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</si>
  <si>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</si>
  <si>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</si>
  <si>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</si>
  <si>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</si>
  <si>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</si>
  <si>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</si>
  <si>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</si>
  <si>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</si>
  <si>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</si>
  <si>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</si>
  <si>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</si>
  <si>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</si>
  <si>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</si>
  <si>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</si>
  <si>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</si>
  <si>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</si>
  <si>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</si>
  <si>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</si>
  <si>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</si>
  <si>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</si>
  <si>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</si>
  <si>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</si>
  <si>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</si>
  <si>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</si>
  <si>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</si>
  <si>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</si>
  <si>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</si>
  <si>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</si>
  <si>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</si>
  <si>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</si>
  <si>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</si>
  <si>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</si>
  <si>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</si>
  <si>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</si>
  <si>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</si>
  <si>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</si>
  <si>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</si>
  <si>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онкогематологическими,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</si>
  <si>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</si>
  <si>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</si>
  <si>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</si>
  <si>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Инфаркт мозга (уровень 3)</t>
  </si>
  <si>
    <t>Объемы  медицинской помощи в условиях круглосуточного стационара за счет средств ОМС в разрезе  клинико-статистических групп заболеваний на 2016 год</t>
  </si>
  <si>
    <t>подуровень 3.3.</t>
  </si>
  <si>
    <t>Инфаркт мозга (уровень 2)</t>
  </si>
  <si>
    <t>Приложение № 2 к Решению Комиссии по разработке ТП ОМС от 31.03.2016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</si>
</sst>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43" formatCode="_-* #,##0.00_р_._-;\-* #,##0.00_р_._-;_-* &quot;-&quot;??_р_._-;_-@_-"/>
    <numFmt numFmtId="164" formatCode="#,##0.0"/>
    <numFmt numFmtId="165" formatCode="0.000"/>
    <numFmt numFmtId="166" formatCode="#,##0.000"/>
    <numFmt numFmtId="167" formatCode="_-* #,##0.00_р_._-;\-* #,##0.00_р_._-;_-* &quot;-&quot;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2">
    <xf numFmtId="0" fontId="0" fillId="0" borderId="0"/>
    <xf numFmtId="0" fontId="3" fillId="0" borderId="0"/>
    <xf numFmtId="0" fontId="18" fillId="0" borderId="0"/>
    <xf numFmtId="0" fontId="19" fillId="0" borderId="0"/>
    <xf numFmtId="0" fontId="3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Fill="0" applyBorder="0" applyProtection="0">
      <alignment wrapText="1"/>
      <protection locked="0"/>
    </xf>
    <xf numFmtId="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03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6" fillId="0" borderId="0" xfId="0" applyFont="1" applyFill="1"/>
    <xf numFmtId="1" fontId="13" fillId="0" borderId="6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6" fillId="0" borderId="3" xfId="0" applyFont="1" applyFill="1" applyBorder="1"/>
    <xf numFmtId="0" fontId="7" fillId="0" borderId="4" xfId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41" fontId="8" fillId="0" borderId="9" xfId="1" applyNumberFormat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4" fontId="8" fillId="0" borderId="4" xfId="1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41" fontId="8" fillId="0" borderId="3" xfId="1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/>
    <xf numFmtId="0" fontId="8" fillId="0" borderId="4" xfId="0" applyFont="1" applyFill="1" applyBorder="1" applyAlignment="1">
      <alignment horizontal="center" vertical="center" wrapText="1"/>
    </xf>
    <xf numFmtId="41" fontId="7" fillId="0" borderId="3" xfId="1" applyNumberFormat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vertical="center" wrapText="1"/>
    </xf>
    <xf numFmtId="166" fontId="8" fillId="0" borderId="4" xfId="1" applyNumberFormat="1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0" fontId="10" fillId="0" borderId="4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41" fontId="15" fillId="0" borderId="3" xfId="1" applyNumberFormat="1" applyFont="1" applyFill="1" applyBorder="1" applyAlignment="1">
      <alignment horizontal="center"/>
    </xf>
    <xf numFmtId="167" fontId="15" fillId="0" borderId="3" xfId="1" applyNumberFormat="1" applyFont="1" applyFill="1" applyBorder="1" applyAlignment="1">
      <alignment horizontal="center"/>
    </xf>
    <xf numFmtId="0" fontId="20" fillId="0" borderId="9" xfId="0" applyFont="1" applyFill="1" applyBorder="1" applyAlignment="1">
      <alignment horizontal="center" vertical="center"/>
    </xf>
    <xf numFmtId="4" fontId="10" fillId="0" borderId="4" xfId="1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6" fillId="0" borderId="0" xfId="1" applyFont="1" applyFill="1" applyBorder="1" applyAlignment="1">
      <alignment horizontal="center" vertical="center"/>
    </xf>
    <xf numFmtId="164" fontId="8" fillId="0" borderId="8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16" fillId="0" borderId="0" xfId="0" applyFont="1" applyFill="1" applyBorder="1"/>
    <xf numFmtId="0" fontId="2" fillId="2" borderId="3" xfId="0" applyFont="1" applyFill="1" applyBorder="1"/>
    <xf numFmtId="0" fontId="6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vertical="center" wrapText="1"/>
    </xf>
    <xf numFmtId="0" fontId="7" fillId="2" borderId="9" xfId="1" applyFont="1" applyFill="1" applyBorder="1" applyAlignment="1">
      <alignment vertical="center" wrapText="1"/>
    </xf>
    <xf numFmtId="164" fontId="7" fillId="2" borderId="8" xfId="1" applyNumberFormat="1" applyFont="1" applyFill="1" applyBorder="1" applyAlignment="1">
      <alignment vertical="center" wrapText="1"/>
    </xf>
    <xf numFmtId="164" fontId="7" fillId="2" borderId="9" xfId="1" applyNumberFormat="1" applyFont="1" applyFill="1" applyBorder="1" applyAlignment="1">
      <alignment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41" fontId="7" fillId="2" borderId="3" xfId="1" applyNumberFormat="1" applyFont="1" applyFill="1" applyBorder="1" applyAlignment="1">
      <alignment horizontal="center" vertical="center" wrapText="1"/>
    </xf>
    <xf numFmtId="4" fontId="8" fillId="2" borderId="4" xfId="1" applyNumberFormat="1" applyFont="1" applyFill="1" applyBorder="1" applyAlignment="1">
      <alignment horizontal="center" vertical="center"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" fontId="7" fillId="2" borderId="4" xfId="1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 wrapText="1"/>
    </xf>
    <xf numFmtId="166" fontId="7" fillId="2" borderId="4" xfId="1" applyNumberFormat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vertical="center" wrapText="1"/>
    </xf>
    <xf numFmtId="164" fontId="15" fillId="2" borderId="3" xfId="1" applyNumberFormat="1" applyFont="1" applyFill="1" applyBorder="1" applyAlignment="1">
      <alignment horizontal="center" vertical="center" wrapText="1"/>
    </xf>
    <xf numFmtId="41" fontId="15" fillId="2" borderId="3" xfId="1" applyNumberFormat="1" applyFont="1" applyFill="1" applyBorder="1" applyAlignment="1">
      <alignment horizontal="center"/>
    </xf>
    <xf numFmtId="167" fontId="15" fillId="2" borderId="3" xfId="1" applyNumberFormat="1" applyFont="1" applyFill="1" applyBorder="1" applyAlignment="1">
      <alignment horizontal="center"/>
    </xf>
    <xf numFmtId="41" fontId="2" fillId="0" borderId="0" xfId="0" applyNumberFormat="1" applyFont="1" applyFill="1" applyAlignment="1">
      <alignment horizontal="center"/>
    </xf>
    <xf numFmtId="1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1" fontId="9" fillId="2" borderId="6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4" xfId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8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4" fontId="17" fillId="3" borderId="6" xfId="0" applyNumberFormat="1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4" fontId="12" fillId="0" borderId="7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</cellXfs>
  <cellStyles count="52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3" xfId="8"/>
    <cellStyle name="Обычный 3 3 2" xfId="9"/>
    <cellStyle name="Обычный 3 4" xfId="10"/>
    <cellStyle name="Обычный 3 5" xfId="11"/>
    <cellStyle name="Обычный 4" xfId="12"/>
    <cellStyle name="Обычный 4 2" xfId="13"/>
    <cellStyle name="Обычный 5" xfId="14"/>
    <cellStyle name="Обычный Лена" xfId="15"/>
    <cellStyle name="Процентный 2" xfId="16"/>
    <cellStyle name="Финансовый 10" xfId="17"/>
    <cellStyle name="Финансовый 11" xfId="18"/>
    <cellStyle name="Финансовый 12" xfId="19"/>
    <cellStyle name="Финансовый 13" xfId="20"/>
    <cellStyle name="Финансовый 14" xfId="21"/>
    <cellStyle name="Финансовый 15" xfId="22"/>
    <cellStyle name="Финансовый 16" xfId="23"/>
    <cellStyle name="Финансовый 17" xfId="24"/>
    <cellStyle name="Финансовый 18" xfId="25"/>
    <cellStyle name="Финансовый 19" xfId="26"/>
    <cellStyle name="Финансовый 2" xfId="27"/>
    <cellStyle name="Финансовый 2 2" xfId="28"/>
    <cellStyle name="Финансовый 20" xfId="29"/>
    <cellStyle name="Финансовый 21" xfId="30"/>
    <cellStyle name="Финансовый 22" xfId="31"/>
    <cellStyle name="Финансовый 23" xfId="32"/>
    <cellStyle name="Финансовый 24" xfId="33"/>
    <cellStyle name="Финансовый 25" xfId="34"/>
    <cellStyle name="Финансовый 26" xfId="35"/>
    <cellStyle name="Финансовый 27" xfId="36"/>
    <cellStyle name="Финансовый 28" xfId="37"/>
    <cellStyle name="Финансовый 29" xfId="38"/>
    <cellStyle name="Финансовый 3" xfId="39"/>
    <cellStyle name="Финансовый 3 2" xfId="40"/>
    <cellStyle name="Финансовый 3 3" xfId="41"/>
    <cellStyle name="Финансовый 30" xfId="42"/>
    <cellStyle name="Финансовый 31" xfId="43"/>
    <cellStyle name="Финансовый 32" xfId="44"/>
    <cellStyle name="Финансовый 33" xfId="45"/>
    <cellStyle name="Финансовый 4" xfId="46"/>
    <cellStyle name="Финансовый 5" xfId="47"/>
    <cellStyle name="Финансовый 6" xfId="48"/>
    <cellStyle name="Финансовый 7" xfId="49"/>
    <cellStyle name="Финансовый 8" xfId="50"/>
    <cellStyle name="Финансовый 9" xfId="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358"/>
  <sheetViews>
    <sheetView tabSelected="1" view="pageBreakPreview" zoomScale="90" zoomScaleNormal="90" zoomScaleSheetLayoutView="90" workbookViewId="0">
      <pane xSplit="13" ySplit="10" topLeftCell="N280" activePane="bottomRight" state="frozen"/>
      <selection pane="topRight" activeCell="N1" sqref="N1"/>
      <selection pane="bottomLeft" activeCell="A11" sqref="A11"/>
      <selection pane="bottomRight" activeCell="P4" sqref="P4:Q4"/>
    </sheetView>
  </sheetViews>
  <sheetFormatPr defaultColWidth="9.140625" defaultRowHeight="15.75" x14ac:dyDescent="0.25"/>
  <cols>
    <col min="1" max="1" width="4.7109375" style="5" customWidth="1"/>
    <col min="2" max="2" width="7.140625" style="5" customWidth="1"/>
    <col min="3" max="3" width="45.85546875" style="1" customWidth="1"/>
    <col min="4" max="4" width="10" style="1" hidden="1" customWidth="1"/>
    <col min="5" max="5" width="9.85546875" style="1" hidden="1" customWidth="1"/>
    <col min="6" max="6" width="9.85546875" style="2" hidden="1" customWidth="1"/>
    <col min="7" max="7" width="8.42578125" style="2" hidden="1" customWidth="1"/>
    <col min="8" max="8" width="8.5703125" style="2" hidden="1" customWidth="1"/>
    <col min="9" max="12" width="5.28515625" style="2" hidden="1" customWidth="1"/>
    <col min="13" max="13" width="9" style="2" hidden="1" customWidth="1"/>
    <col min="14" max="14" width="9.5703125" style="4" customWidth="1"/>
    <col min="15" max="15" width="18.85546875" style="4" customWidth="1"/>
    <col min="16" max="16" width="10.85546875" style="4" customWidth="1"/>
    <col min="17" max="17" width="19.7109375" style="4" customWidth="1"/>
    <col min="18" max="16384" width="9.140625" style="5"/>
  </cols>
  <sheetData>
    <row r="1" spans="1:17" ht="15" customHeight="1" x14ac:dyDescent="0.25">
      <c r="K1" s="5"/>
      <c r="L1" s="3"/>
      <c r="M1" s="3"/>
      <c r="N1" s="3"/>
      <c r="O1" s="95" t="s">
        <v>373</v>
      </c>
      <c r="P1" s="95"/>
      <c r="Q1" s="95"/>
    </row>
    <row r="2" spans="1:17" ht="30" customHeight="1" x14ac:dyDescent="0.25">
      <c r="K2" s="47"/>
      <c r="L2" s="47"/>
      <c r="M2" s="47"/>
      <c r="N2" s="3"/>
      <c r="O2" s="95"/>
      <c r="P2" s="95"/>
      <c r="Q2" s="95"/>
    </row>
    <row r="3" spans="1:17" ht="42.75" customHeight="1" x14ac:dyDescent="0.25">
      <c r="A3" s="49"/>
      <c r="B3" s="43"/>
      <c r="C3" s="92" t="s">
        <v>370</v>
      </c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s="6" customFormat="1" ht="102.75" customHeight="1" x14ac:dyDescent="0.25">
      <c r="A4" s="77" t="s">
        <v>0</v>
      </c>
      <c r="B4" s="78" t="s">
        <v>1</v>
      </c>
      <c r="C4" s="80" t="s">
        <v>2</v>
      </c>
      <c r="D4" s="83" t="s">
        <v>3</v>
      </c>
      <c r="E4" s="83" t="s">
        <v>4</v>
      </c>
      <c r="F4" s="86" t="s">
        <v>5</v>
      </c>
      <c r="G4" s="86" t="s">
        <v>6</v>
      </c>
      <c r="H4" s="86" t="s">
        <v>7</v>
      </c>
      <c r="I4" s="89" t="s">
        <v>8</v>
      </c>
      <c r="J4" s="90"/>
      <c r="K4" s="90"/>
      <c r="L4" s="90"/>
      <c r="M4" s="91"/>
      <c r="N4" s="75" t="s">
        <v>9</v>
      </c>
      <c r="O4" s="76"/>
      <c r="P4" s="75" t="s">
        <v>10</v>
      </c>
      <c r="Q4" s="76"/>
    </row>
    <row r="5" spans="1:17" s="6" customFormat="1" ht="29.25" customHeight="1" x14ac:dyDescent="0.25">
      <c r="A5" s="77"/>
      <c r="B5" s="78"/>
      <c r="C5" s="81"/>
      <c r="D5" s="84"/>
      <c r="E5" s="84"/>
      <c r="F5" s="87"/>
      <c r="G5" s="87"/>
      <c r="H5" s="87"/>
      <c r="I5" s="101" t="s">
        <v>11</v>
      </c>
      <c r="J5" s="102"/>
      <c r="K5" s="102"/>
      <c r="L5" s="102"/>
      <c r="M5" s="48" t="s">
        <v>12</v>
      </c>
      <c r="N5" s="73" t="s">
        <v>13</v>
      </c>
      <c r="O5" s="74"/>
      <c r="P5" s="73" t="s">
        <v>14</v>
      </c>
      <c r="Q5" s="74"/>
    </row>
    <row r="6" spans="1:17" s="6" customFormat="1" ht="24.75" customHeight="1" x14ac:dyDescent="0.25">
      <c r="A6" s="77"/>
      <c r="B6" s="78"/>
      <c r="C6" s="81"/>
      <c r="D6" s="84"/>
      <c r="E6" s="84"/>
      <c r="F6" s="87"/>
      <c r="G6" s="87"/>
      <c r="H6" s="87"/>
      <c r="I6" s="98" t="s">
        <v>15</v>
      </c>
      <c r="J6" s="98" t="s">
        <v>16</v>
      </c>
      <c r="K6" s="98" t="s">
        <v>17</v>
      </c>
      <c r="L6" s="98" t="s">
        <v>18</v>
      </c>
      <c r="M6" s="98" t="s">
        <v>19</v>
      </c>
      <c r="N6" s="96" t="s">
        <v>371</v>
      </c>
      <c r="O6" s="97"/>
      <c r="P6" s="96" t="s">
        <v>20</v>
      </c>
      <c r="Q6" s="97"/>
    </row>
    <row r="7" spans="1:17" s="6" customFormat="1" ht="21.75" hidden="1" customHeight="1" x14ac:dyDescent="0.25">
      <c r="A7" s="77"/>
      <c r="B7" s="78"/>
      <c r="C7" s="81"/>
      <c r="D7" s="84"/>
      <c r="E7" s="84"/>
      <c r="F7" s="87"/>
      <c r="G7" s="87"/>
      <c r="H7" s="87"/>
      <c r="I7" s="99"/>
      <c r="J7" s="99"/>
      <c r="K7" s="99"/>
      <c r="L7" s="99"/>
      <c r="M7" s="99"/>
      <c r="N7" s="96">
        <v>2016</v>
      </c>
      <c r="O7" s="97"/>
      <c r="P7" s="96">
        <v>2016</v>
      </c>
      <c r="Q7" s="97"/>
    </row>
    <row r="8" spans="1:17" s="8" customFormat="1" ht="36.75" customHeight="1" x14ac:dyDescent="0.2">
      <c r="A8" s="77"/>
      <c r="B8" s="79"/>
      <c r="C8" s="82"/>
      <c r="D8" s="85"/>
      <c r="E8" s="85"/>
      <c r="F8" s="88"/>
      <c r="G8" s="88"/>
      <c r="H8" s="88"/>
      <c r="I8" s="100"/>
      <c r="J8" s="100"/>
      <c r="K8" s="100"/>
      <c r="L8" s="100"/>
      <c r="M8" s="100"/>
      <c r="N8" s="7" t="s">
        <v>21</v>
      </c>
      <c r="O8" s="7" t="s">
        <v>22</v>
      </c>
      <c r="P8" s="7" t="s">
        <v>21</v>
      </c>
      <c r="Q8" s="7" t="s">
        <v>22</v>
      </c>
    </row>
    <row r="9" spans="1:17" s="6" customFormat="1" ht="20.25" customHeight="1" x14ac:dyDescent="0.25">
      <c r="A9" s="9"/>
      <c r="B9" s="39"/>
      <c r="C9" s="10" t="s">
        <v>23</v>
      </c>
      <c r="D9" s="11"/>
      <c r="E9" s="12"/>
      <c r="F9" s="44"/>
      <c r="G9" s="44"/>
      <c r="H9" s="13"/>
      <c r="I9" s="46"/>
      <c r="J9" s="46"/>
      <c r="K9" s="46"/>
      <c r="L9" s="46"/>
      <c r="M9" s="45"/>
      <c r="N9" s="72"/>
      <c r="O9" s="14">
        <v>1.3</v>
      </c>
      <c r="P9" s="14"/>
      <c r="Q9" s="14">
        <v>0.91</v>
      </c>
    </row>
    <row r="10" spans="1:17" s="6" customFormat="1" ht="20.25" customHeight="1" x14ac:dyDescent="0.25">
      <c r="A10" s="9"/>
      <c r="B10" s="39"/>
      <c r="C10" s="10" t="s">
        <v>24</v>
      </c>
      <c r="D10" s="11"/>
      <c r="E10" s="12"/>
      <c r="F10" s="44"/>
      <c r="G10" s="44"/>
      <c r="H10" s="13"/>
      <c r="I10" s="46"/>
      <c r="J10" s="46"/>
      <c r="K10" s="46"/>
      <c r="L10" s="46"/>
      <c r="M10" s="45"/>
      <c r="N10" s="72"/>
      <c r="O10" s="15">
        <v>1.25</v>
      </c>
      <c r="P10" s="14"/>
      <c r="Q10" s="14">
        <v>1.054</v>
      </c>
    </row>
    <row r="11" spans="1:17" ht="18.75" customHeight="1" x14ac:dyDescent="0.25">
      <c r="A11" s="50">
        <v>1</v>
      </c>
      <c r="B11" s="51"/>
      <c r="C11" s="52" t="s">
        <v>25</v>
      </c>
      <c r="D11" s="52"/>
      <c r="E11" s="53"/>
      <c r="F11" s="54"/>
      <c r="G11" s="54"/>
      <c r="H11" s="55"/>
      <c r="I11" s="56"/>
      <c r="J11" s="56"/>
      <c r="K11" s="56"/>
      <c r="L11" s="56"/>
      <c r="M11" s="56"/>
      <c r="N11" s="57">
        <f>N12</f>
        <v>0</v>
      </c>
      <c r="O11" s="57">
        <f>O12</f>
        <v>0</v>
      </c>
      <c r="P11" s="57">
        <f t="shared" ref="P11:Q11" si="0">P12</f>
        <v>0</v>
      </c>
      <c r="Q11" s="57">
        <f t="shared" si="0"/>
        <v>0</v>
      </c>
    </row>
    <row r="12" spans="1:17" s="6" customFormat="1" ht="38.25" customHeight="1" x14ac:dyDescent="0.25">
      <c r="A12" s="9"/>
      <c r="B12" s="39">
        <v>1</v>
      </c>
      <c r="C12" s="16" t="s">
        <v>26</v>
      </c>
      <c r="D12" s="17">
        <v>18150.400000000001</v>
      </c>
      <c r="E12" s="17">
        <v>18790</v>
      </c>
      <c r="F12" s="44">
        <v>0.5</v>
      </c>
      <c r="G12" s="18">
        <v>1</v>
      </c>
      <c r="H12" s="19"/>
      <c r="I12" s="17">
        <v>1.4</v>
      </c>
      <c r="J12" s="17">
        <v>1.68</v>
      </c>
      <c r="K12" s="17">
        <v>2.23</v>
      </c>
      <c r="L12" s="17">
        <v>2.39</v>
      </c>
      <c r="M12" s="20">
        <v>2.57</v>
      </c>
      <c r="N12" s="72"/>
      <c r="O12" s="21">
        <f>(N12/12*1*$D12*$F12*$G12*$I12*O$9)+(N12/12*11*$E12*$F12*$G12*$I12*O$10)</f>
        <v>0</v>
      </c>
      <c r="P12" s="14"/>
      <c r="Q12" s="21">
        <f>(P12/12*1*$D12*$F12*$G12*$I12*Q$9)+(P12/12*11*$E12*$F12*$G12*$I12*Q$10)</f>
        <v>0</v>
      </c>
    </row>
    <row r="13" spans="1:17" ht="20.25" customHeight="1" x14ac:dyDescent="0.25">
      <c r="A13" s="50">
        <v>2</v>
      </c>
      <c r="B13" s="51"/>
      <c r="C13" s="52" t="s">
        <v>27</v>
      </c>
      <c r="D13" s="58">
        <f>D12</f>
        <v>18150.400000000001</v>
      </c>
      <c r="E13" s="58">
        <f>E12</f>
        <v>18790</v>
      </c>
      <c r="F13" s="54"/>
      <c r="G13" s="54"/>
      <c r="H13" s="55"/>
      <c r="I13" s="56"/>
      <c r="J13" s="56"/>
      <c r="K13" s="56"/>
      <c r="L13" s="56"/>
      <c r="M13" s="59">
        <v>2.57</v>
      </c>
      <c r="N13" s="57">
        <f>SUM(N14:N26)</f>
        <v>2</v>
      </c>
      <c r="O13" s="57">
        <f>SUM(O14:O26)</f>
        <v>38158.318706666651</v>
      </c>
      <c r="P13" s="57">
        <f>SUM(P14:P26)</f>
        <v>282</v>
      </c>
      <c r="Q13" s="57">
        <f t="shared" ref="Q13" si="1">SUM(Q14:Q26)</f>
        <v>7289629.8834799994</v>
      </c>
    </row>
    <row r="14" spans="1:17" ht="36" customHeight="1" x14ac:dyDescent="0.25">
      <c r="A14" s="23"/>
      <c r="B14" s="32">
        <v>2</v>
      </c>
      <c r="C14" s="16" t="s">
        <v>28</v>
      </c>
      <c r="D14" s="17">
        <f>D13</f>
        <v>18150.400000000001</v>
      </c>
      <c r="E14" s="17">
        <f>E13</f>
        <v>18790</v>
      </c>
      <c r="F14" s="22">
        <v>0.93</v>
      </c>
      <c r="G14" s="18">
        <v>1</v>
      </c>
      <c r="H14" s="19"/>
      <c r="I14" s="17">
        <v>1.4</v>
      </c>
      <c r="J14" s="17">
        <v>1.68</v>
      </c>
      <c r="K14" s="17">
        <v>2.23</v>
      </c>
      <c r="L14" s="17">
        <v>2.39</v>
      </c>
      <c r="M14" s="20">
        <v>2.57</v>
      </c>
      <c r="N14" s="21"/>
      <c r="O14" s="21">
        <f t="shared" ref="O14:O26" si="2">(N14/12*1*$D14*$F14*$G14*$I14*O$9)+(N14/12*11*$E14*$F14*$G14*$I14*O$10)</f>
        <v>0</v>
      </c>
      <c r="P14" s="21"/>
      <c r="Q14" s="21">
        <f t="shared" ref="Q14:Q26" si="3">(P14/12*1*$D14*$F14*$G14*$I14*Q$9)+(P14/12*11*$E14*$F14*$G14*$I14*Q$10)</f>
        <v>0</v>
      </c>
    </row>
    <row r="15" spans="1:17" ht="38.25" customHeight="1" x14ac:dyDescent="0.25">
      <c r="A15" s="23"/>
      <c r="B15" s="32">
        <v>3</v>
      </c>
      <c r="C15" s="16" t="s">
        <v>29</v>
      </c>
      <c r="D15" s="17">
        <f t="shared" ref="D15:E30" si="4">D14</f>
        <v>18150.400000000001</v>
      </c>
      <c r="E15" s="17">
        <f t="shared" si="4"/>
        <v>18790</v>
      </c>
      <c r="F15" s="31">
        <v>0.28000000000000003</v>
      </c>
      <c r="G15" s="18">
        <v>1</v>
      </c>
      <c r="H15" s="19"/>
      <c r="I15" s="17">
        <v>1.4</v>
      </c>
      <c r="J15" s="17">
        <v>1.68</v>
      </c>
      <c r="K15" s="17">
        <v>2.23</v>
      </c>
      <c r="L15" s="17">
        <v>2.39</v>
      </c>
      <c r="M15" s="20">
        <v>2.57</v>
      </c>
      <c r="N15" s="21">
        <v>0</v>
      </c>
      <c r="O15" s="21">
        <f t="shared" si="2"/>
        <v>0</v>
      </c>
      <c r="P15" s="21"/>
      <c r="Q15" s="21">
        <f t="shared" si="3"/>
        <v>0</v>
      </c>
    </row>
    <row r="16" spans="1:17" ht="32.25" customHeight="1" x14ac:dyDescent="0.25">
      <c r="A16" s="23"/>
      <c r="B16" s="32">
        <v>4</v>
      </c>
      <c r="C16" s="16" t="s">
        <v>30</v>
      </c>
      <c r="D16" s="17">
        <f t="shared" si="4"/>
        <v>18150.400000000001</v>
      </c>
      <c r="E16" s="17">
        <f t="shared" si="4"/>
        <v>18790</v>
      </c>
      <c r="F16" s="22">
        <v>0.98</v>
      </c>
      <c r="G16" s="18">
        <v>1</v>
      </c>
      <c r="H16" s="19"/>
      <c r="I16" s="17">
        <v>1.4</v>
      </c>
      <c r="J16" s="17">
        <v>1.68</v>
      </c>
      <c r="K16" s="17">
        <v>2.23</v>
      </c>
      <c r="L16" s="17">
        <v>2.39</v>
      </c>
      <c r="M16" s="20">
        <v>2.57</v>
      </c>
      <c r="N16" s="21">
        <v>0</v>
      </c>
      <c r="O16" s="21">
        <f t="shared" si="2"/>
        <v>0</v>
      </c>
      <c r="P16" s="21"/>
      <c r="Q16" s="21">
        <f t="shared" si="3"/>
        <v>0</v>
      </c>
    </row>
    <row r="17" spans="1:17" x14ac:dyDescent="0.25">
      <c r="A17" s="23"/>
      <c r="B17" s="32">
        <v>5</v>
      </c>
      <c r="C17" s="16" t="s">
        <v>31</v>
      </c>
      <c r="D17" s="17">
        <f t="shared" si="4"/>
        <v>18150.400000000001</v>
      </c>
      <c r="E17" s="17">
        <f t="shared" si="4"/>
        <v>18790</v>
      </c>
      <c r="F17" s="17">
        <v>1.01</v>
      </c>
      <c r="G17" s="18">
        <v>1</v>
      </c>
      <c r="H17" s="19"/>
      <c r="I17" s="17">
        <v>1.4</v>
      </c>
      <c r="J17" s="17">
        <v>1.68</v>
      </c>
      <c r="K17" s="17">
        <v>2.23</v>
      </c>
      <c r="L17" s="17">
        <v>2.39</v>
      </c>
      <c r="M17" s="20">
        <v>2.57</v>
      </c>
      <c r="N17" s="21">
        <v>0</v>
      </c>
      <c r="O17" s="21">
        <f t="shared" si="2"/>
        <v>0</v>
      </c>
      <c r="P17" s="21"/>
      <c r="Q17" s="21">
        <f t="shared" si="3"/>
        <v>0</v>
      </c>
    </row>
    <row r="18" spans="1:17" x14ac:dyDescent="0.25">
      <c r="A18" s="23"/>
      <c r="B18" s="32">
        <v>6</v>
      </c>
      <c r="C18" s="16" t="s">
        <v>32</v>
      </c>
      <c r="D18" s="17">
        <f t="shared" si="4"/>
        <v>18150.400000000001</v>
      </c>
      <c r="E18" s="17">
        <f t="shared" si="4"/>
        <v>18790</v>
      </c>
      <c r="F18" s="22">
        <v>0.74</v>
      </c>
      <c r="G18" s="18">
        <v>1</v>
      </c>
      <c r="H18" s="19"/>
      <c r="I18" s="17">
        <v>1.4</v>
      </c>
      <c r="J18" s="17">
        <v>1.68</v>
      </c>
      <c r="K18" s="17">
        <v>2.23</v>
      </c>
      <c r="L18" s="17">
        <v>2.39</v>
      </c>
      <c r="M18" s="20">
        <v>2.57</v>
      </c>
      <c r="N18" s="21">
        <v>0</v>
      </c>
      <c r="O18" s="21">
        <f t="shared" si="2"/>
        <v>0</v>
      </c>
      <c r="P18" s="21"/>
      <c r="Q18" s="21">
        <f t="shared" si="3"/>
        <v>0</v>
      </c>
    </row>
    <row r="19" spans="1:17" ht="18" customHeight="1" x14ac:dyDescent="0.25">
      <c r="A19" s="23"/>
      <c r="B19" s="32">
        <v>7</v>
      </c>
      <c r="C19" s="16" t="s">
        <v>33</v>
      </c>
      <c r="D19" s="17">
        <f t="shared" si="4"/>
        <v>18150.400000000001</v>
      </c>
      <c r="E19" s="17">
        <f t="shared" si="4"/>
        <v>18790</v>
      </c>
      <c r="F19" s="22">
        <v>3.21</v>
      </c>
      <c r="G19" s="18">
        <v>1</v>
      </c>
      <c r="H19" s="19"/>
      <c r="I19" s="17">
        <v>1.4</v>
      </c>
      <c r="J19" s="17">
        <v>1.68</v>
      </c>
      <c r="K19" s="17">
        <v>2.23</v>
      </c>
      <c r="L19" s="17">
        <v>2.39</v>
      </c>
      <c r="M19" s="20">
        <v>2.57</v>
      </c>
      <c r="N19" s="21">
        <v>0</v>
      </c>
      <c r="O19" s="21">
        <f t="shared" si="2"/>
        <v>0</v>
      </c>
      <c r="P19" s="21"/>
      <c r="Q19" s="21">
        <f t="shared" si="3"/>
        <v>0</v>
      </c>
    </row>
    <row r="20" spans="1:17" ht="30" x14ac:dyDescent="0.25">
      <c r="A20" s="23"/>
      <c r="B20" s="32">
        <v>8</v>
      </c>
      <c r="C20" s="16" t="s">
        <v>34</v>
      </c>
      <c r="D20" s="17">
        <f t="shared" si="4"/>
        <v>18150.400000000001</v>
      </c>
      <c r="E20" s="17">
        <f t="shared" si="4"/>
        <v>18790</v>
      </c>
      <c r="F20" s="22">
        <v>0.71</v>
      </c>
      <c r="G20" s="18">
        <v>1</v>
      </c>
      <c r="H20" s="19"/>
      <c r="I20" s="17">
        <v>1.4</v>
      </c>
      <c r="J20" s="17">
        <v>1.68</v>
      </c>
      <c r="K20" s="17">
        <v>2.23</v>
      </c>
      <c r="L20" s="17">
        <v>2.39</v>
      </c>
      <c r="M20" s="20">
        <v>2.57</v>
      </c>
      <c r="N20" s="21"/>
      <c r="O20" s="21">
        <f t="shared" si="2"/>
        <v>0</v>
      </c>
      <c r="P20" s="21">
        <v>40</v>
      </c>
      <c r="Q20" s="21">
        <f t="shared" si="3"/>
        <v>776539.71752000006</v>
      </c>
    </row>
    <row r="21" spans="1:17" ht="60" x14ac:dyDescent="0.25">
      <c r="A21" s="23"/>
      <c r="B21" s="32">
        <v>9</v>
      </c>
      <c r="C21" s="16" t="s">
        <v>35</v>
      </c>
      <c r="D21" s="17">
        <f t="shared" si="4"/>
        <v>18150.400000000001</v>
      </c>
      <c r="E21" s="17">
        <f t="shared" si="4"/>
        <v>18790</v>
      </c>
      <c r="F21" s="22">
        <v>0.89</v>
      </c>
      <c r="G21" s="18">
        <v>1</v>
      </c>
      <c r="H21" s="19"/>
      <c r="I21" s="17">
        <v>1.4</v>
      </c>
      <c r="J21" s="17">
        <v>1.68</v>
      </c>
      <c r="K21" s="17">
        <v>2.23</v>
      </c>
      <c r="L21" s="17">
        <v>2.39</v>
      </c>
      <c r="M21" s="20">
        <v>2.57</v>
      </c>
      <c r="N21" s="21"/>
      <c r="O21" s="21">
        <f t="shared" si="2"/>
        <v>0</v>
      </c>
      <c r="P21" s="21"/>
      <c r="Q21" s="21">
        <f t="shared" si="3"/>
        <v>0</v>
      </c>
    </row>
    <row r="22" spans="1:17" ht="30" x14ac:dyDescent="0.25">
      <c r="A22" s="23"/>
      <c r="B22" s="32">
        <v>10</v>
      </c>
      <c r="C22" s="16" t="s">
        <v>36</v>
      </c>
      <c r="D22" s="17">
        <f t="shared" si="4"/>
        <v>18150.400000000001</v>
      </c>
      <c r="E22" s="17">
        <f t="shared" si="4"/>
        <v>18790</v>
      </c>
      <c r="F22" s="22">
        <v>0.46</v>
      </c>
      <c r="G22" s="18">
        <v>1</v>
      </c>
      <c r="H22" s="19"/>
      <c r="I22" s="17">
        <v>1.4</v>
      </c>
      <c r="J22" s="17">
        <v>1.68</v>
      </c>
      <c r="K22" s="17">
        <v>2.23</v>
      </c>
      <c r="L22" s="17">
        <v>2.39</v>
      </c>
      <c r="M22" s="20">
        <v>2.57</v>
      </c>
      <c r="N22" s="21"/>
      <c r="O22" s="21">
        <f t="shared" si="2"/>
        <v>0</v>
      </c>
      <c r="P22" s="21"/>
      <c r="Q22" s="21">
        <f t="shared" si="3"/>
        <v>0</v>
      </c>
    </row>
    <row r="23" spans="1:17" ht="30" x14ac:dyDescent="0.25">
      <c r="A23" s="23"/>
      <c r="B23" s="32">
        <v>11</v>
      </c>
      <c r="C23" s="16" t="s">
        <v>37</v>
      </c>
      <c r="D23" s="17">
        <f>D22</f>
        <v>18150.400000000001</v>
      </c>
      <c r="E23" s="17">
        <f>E22</f>
        <v>18790</v>
      </c>
      <c r="F23" s="17">
        <v>0.39</v>
      </c>
      <c r="G23" s="18">
        <v>1</v>
      </c>
      <c r="H23" s="19"/>
      <c r="I23" s="17">
        <v>1.4</v>
      </c>
      <c r="J23" s="17">
        <v>1.68</v>
      </c>
      <c r="K23" s="17">
        <v>2.23</v>
      </c>
      <c r="L23" s="17">
        <v>2.39</v>
      </c>
      <c r="M23" s="20">
        <v>2.57</v>
      </c>
      <c r="N23" s="21"/>
      <c r="O23" s="21">
        <f t="shared" si="2"/>
        <v>0</v>
      </c>
      <c r="P23" s="21">
        <v>0</v>
      </c>
      <c r="Q23" s="21">
        <f t="shared" si="3"/>
        <v>0</v>
      </c>
    </row>
    <row r="24" spans="1:17" ht="30" x14ac:dyDescent="0.25">
      <c r="A24" s="23"/>
      <c r="B24" s="32">
        <v>12</v>
      </c>
      <c r="C24" s="16" t="s">
        <v>38</v>
      </c>
      <c r="D24" s="17">
        <f t="shared" si="4"/>
        <v>18150.400000000001</v>
      </c>
      <c r="E24" s="17">
        <f t="shared" si="4"/>
        <v>18790</v>
      </c>
      <c r="F24" s="17">
        <v>0.57999999999999996</v>
      </c>
      <c r="G24" s="18">
        <v>1</v>
      </c>
      <c r="H24" s="19"/>
      <c r="I24" s="17">
        <v>1.4</v>
      </c>
      <c r="J24" s="17">
        <v>1.68</v>
      </c>
      <c r="K24" s="17">
        <v>2.23</v>
      </c>
      <c r="L24" s="17">
        <v>2.39</v>
      </c>
      <c r="M24" s="20">
        <v>2.57</v>
      </c>
      <c r="N24" s="21">
        <v>2</v>
      </c>
      <c r="O24" s="21">
        <f t="shared" si="2"/>
        <v>38158.318706666651</v>
      </c>
      <c r="P24" s="21">
        <v>146</v>
      </c>
      <c r="Q24" s="21">
        <f t="shared" si="3"/>
        <v>2315400.8197039994</v>
      </c>
    </row>
    <row r="25" spans="1:17" ht="30" x14ac:dyDescent="0.25">
      <c r="A25" s="23"/>
      <c r="B25" s="32">
        <v>13</v>
      </c>
      <c r="C25" s="16" t="s">
        <v>39</v>
      </c>
      <c r="D25" s="17">
        <f t="shared" si="4"/>
        <v>18150.400000000001</v>
      </c>
      <c r="E25" s="17">
        <f t="shared" si="4"/>
        <v>18790</v>
      </c>
      <c r="F25" s="17">
        <v>1.17</v>
      </c>
      <c r="G25" s="18">
        <v>1</v>
      </c>
      <c r="H25" s="19"/>
      <c r="I25" s="17">
        <v>1.4</v>
      </c>
      <c r="J25" s="17">
        <v>1.68</v>
      </c>
      <c r="K25" s="17">
        <v>2.23</v>
      </c>
      <c r="L25" s="17">
        <v>2.39</v>
      </c>
      <c r="M25" s="20">
        <v>2.57</v>
      </c>
      <c r="N25" s="21"/>
      <c r="O25" s="21">
        <f t="shared" si="2"/>
        <v>0</v>
      </c>
      <c r="P25" s="21">
        <v>56</v>
      </c>
      <c r="Q25" s="21">
        <f t="shared" si="3"/>
        <v>1791509.939856</v>
      </c>
    </row>
    <row r="26" spans="1:17" ht="30" x14ac:dyDescent="0.25">
      <c r="A26" s="23"/>
      <c r="B26" s="32">
        <v>14</v>
      </c>
      <c r="C26" s="16" t="s">
        <v>40</v>
      </c>
      <c r="D26" s="17">
        <f t="shared" si="4"/>
        <v>18150.400000000001</v>
      </c>
      <c r="E26" s="17">
        <f t="shared" si="4"/>
        <v>18790</v>
      </c>
      <c r="F26" s="17">
        <v>2.2000000000000002</v>
      </c>
      <c r="G26" s="18">
        <v>1</v>
      </c>
      <c r="H26" s="19"/>
      <c r="I26" s="17">
        <v>1.4</v>
      </c>
      <c r="J26" s="17">
        <v>1.68</v>
      </c>
      <c r="K26" s="17">
        <v>2.23</v>
      </c>
      <c r="L26" s="17">
        <v>2.39</v>
      </c>
      <c r="M26" s="20">
        <v>2.57</v>
      </c>
      <c r="N26" s="21"/>
      <c r="O26" s="21">
        <f t="shared" si="2"/>
        <v>0</v>
      </c>
      <c r="P26" s="21">
        <v>40</v>
      </c>
      <c r="Q26" s="21">
        <f t="shared" si="3"/>
        <v>2406179.4064000002</v>
      </c>
    </row>
    <row r="27" spans="1:17" x14ac:dyDescent="0.25">
      <c r="A27" s="50">
        <v>3</v>
      </c>
      <c r="B27" s="60"/>
      <c r="C27" s="52" t="s">
        <v>41</v>
      </c>
      <c r="D27" s="58">
        <f t="shared" si="4"/>
        <v>18150.400000000001</v>
      </c>
      <c r="E27" s="58">
        <f t="shared" si="4"/>
        <v>18790</v>
      </c>
      <c r="F27" s="61"/>
      <c r="G27" s="62"/>
      <c r="H27" s="63"/>
      <c r="I27" s="58"/>
      <c r="J27" s="58"/>
      <c r="K27" s="58"/>
      <c r="L27" s="58"/>
      <c r="M27" s="59">
        <v>2.57</v>
      </c>
      <c r="N27" s="57">
        <f>N28+N29</f>
        <v>9</v>
      </c>
      <c r="O27" s="57">
        <f>O28+O29</f>
        <v>224673.54893666663</v>
      </c>
      <c r="P27" s="57">
        <f>P28+P29</f>
        <v>0</v>
      </c>
      <c r="Q27" s="57">
        <f t="shared" ref="Q27" si="5">Q28+Q29</f>
        <v>0</v>
      </c>
    </row>
    <row r="28" spans="1:17" ht="30" x14ac:dyDescent="0.25">
      <c r="A28" s="23"/>
      <c r="B28" s="32">
        <v>15</v>
      </c>
      <c r="C28" s="16" t="s">
        <v>42</v>
      </c>
      <c r="D28" s="17">
        <f t="shared" si="4"/>
        <v>18150.400000000001</v>
      </c>
      <c r="E28" s="17">
        <f t="shared" si="4"/>
        <v>18790</v>
      </c>
      <c r="F28" s="17">
        <v>1.1499999999999999</v>
      </c>
      <c r="G28" s="18">
        <v>1</v>
      </c>
      <c r="H28" s="19"/>
      <c r="I28" s="17">
        <v>1.4</v>
      </c>
      <c r="J28" s="17">
        <v>1.68</v>
      </c>
      <c r="K28" s="17">
        <v>2.23</v>
      </c>
      <c r="L28" s="17">
        <v>2.39</v>
      </c>
      <c r="M28" s="20">
        <v>2.57</v>
      </c>
      <c r="N28" s="21">
        <v>5</v>
      </c>
      <c r="O28" s="21">
        <f>(N28/12*1*$D28*$F28*$G28*$I28*O$9)+(N28/12*11*$E28*$F28*$G28*$I28*O$10)</f>
        <v>189146.83841666664</v>
      </c>
      <c r="P28" s="21"/>
      <c r="Q28" s="21">
        <f>(P28/12*1*$D28*$F28*$G28*$I28*Q$9)+(P28/12*11*$E28*$F28*$G28*$I28*Q$10)</f>
        <v>0</v>
      </c>
    </row>
    <row r="29" spans="1:17" ht="30" x14ac:dyDescent="0.25">
      <c r="A29" s="23"/>
      <c r="B29" s="32">
        <v>16</v>
      </c>
      <c r="C29" s="16" t="s">
        <v>43</v>
      </c>
      <c r="D29" s="17">
        <f t="shared" si="4"/>
        <v>18150.400000000001</v>
      </c>
      <c r="E29" s="17">
        <f t="shared" si="4"/>
        <v>18790</v>
      </c>
      <c r="F29" s="24">
        <v>0.27</v>
      </c>
      <c r="G29" s="18">
        <v>1</v>
      </c>
      <c r="H29" s="19"/>
      <c r="I29" s="17">
        <v>1.4</v>
      </c>
      <c r="J29" s="17">
        <v>1.68</v>
      </c>
      <c r="K29" s="17">
        <v>2.23</v>
      </c>
      <c r="L29" s="17">
        <v>2.39</v>
      </c>
      <c r="M29" s="20">
        <v>2.57</v>
      </c>
      <c r="N29" s="21">
        <v>4</v>
      </c>
      <c r="O29" s="21">
        <f>(N29/12*1*$D29*$F29*$G29*$I29*O$9)+(N29/12*11*$E29*$F29*$G29*$I29*O$10)</f>
        <v>35526.710519999993</v>
      </c>
      <c r="P29" s="21"/>
      <c r="Q29" s="21">
        <f>(P29/12*1*$D29*$F29*$G29*$I29*Q$9)+(P29/12*11*$E29*$F29*$G29*$I29*Q$10)</f>
        <v>0</v>
      </c>
    </row>
    <row r="30" spans="1:17" x14ac:dyDescent="0.25">
      <c r="A30" s="50">
        <v>4</v>
      </c>
      <c r="B30" s="60"/>
      <c r="C30" s="52" t="s">
        <v>44</v>
      </c>
      <c r="D30" s="58">
        <f t="shared" si="4"/>
        <v>18150.400000000001</v>
      </c>
      <c r="E30" s="58">
        <f t="shared" si="4"/>
        <v>18790</v>
      </c>
      <c r="F30" s="61"/>
      <c r="G30" s="62">
        <v>1</v>
      </c>
      <c r="H30" s="63"/>
      <c r="I30" s="58">
        <v>1.4</v>
      </c>
      <c r="J30" s="58">
        <v>1.68</v>
      </c>
      <c r="K30" s="58">
        <v>2.23</v>
      </c>
      <c r="L30" s="58">
        <v>2.39</v>
      </c>
      <c r="M30" s="59">
        <v>2.57</v>
      </c>
      <c r="N30" s="57">
        <f>SUM(N31:N35)</f>
        <v>143</v>
      </c>
      <c r="O30" s="57">
        <f>SUM(O31:O35)</f>
        <v>8335709.3968399996</v>
      </c>
      <c r="P30" s="57">
        <f>SUM(P31:P35)</f>
        <v>0</v>
      </c>
      <c r="Q30" s="57">
        <f t="shared" ref="Q30" si="6">SUM(Q31:Q35)</f>
        <v>0</v>
      </c>
    </row>
    <row r="31" spans="1:17" ht="36" customHeight="1" x14ac:dyDescent="0.25">
      <c r="A31" s="23"/>
      <c r="B31" s="32">
        <v>17</v>
      </c>
      <c r="C31" s="16" t="s">
        <v>45</v>
      </c>
      <c r="D31" s="17">
        <f t="shared" ref="D31:E46" si="7">D30</f>
        <v>18150.400000000001</v>
      </c>
      <c r="E31" s="17">
        <f t="shared" si="7"/>
        <v>18790</v>
      </c>
      <c r="F31" s="17">
        <v>0.89</v>
      </c>
      <c r="G31" s="18">
        <v>1</v>
      </c>
      <c r="H31" s="19"/>
      <c r="I31" s="17">
        <v>1.4</v>
      </c>
      <c r="J31" s="17">
        <v>1.68</v>
      </c>
      <c r="K31" s="17">
        <v>2.23</v>
      </c>
      <c r="L31" s="17">
        <v>2.39</v>
      </c>
      <c r="M31" s="20">
        <v>2.57</v>
      </c>
      <c r="N31" s="25">
        <v>12</v>
      </c>
      <c r="O31" s="21">
        <f>(N31/12*1*$D31*$F31*$G31*$I31*O$9)+(N31/12*11*$E31*$F31*$G31*$I31)</f>
        <v>286935.75792</v>
      </c>
      <c r="P31" s="21"/>
      <c r="Q31" s="21">
        <f>(P31/12*1*$D31*$F31*$G31*$I31*Q$9)+(P31/12*11*$E31*$F31*$G31*$I31)</f>
        <v>0</v>
      </c>
    </row>
    <row r="32" spans="1:17" x14ac:dyDescent="0.25">
      <c r="A32" s="23"/>
      <c r="B32" s="32">
        <v>18</v>
      </c>
      <c r="C32" s="16" t="s">
        <v>46</v>
      </c>
      <c r="D32" s="17">
        <f t="shared" si="7"/>
        <v>18150.400000000001</v>
      </c>
      <c r="E32" s="17">
        <f t="shared" si="7"/>
        <v>18790</v>
      </c>
      <c r="F32" s="22">
        <v>2.0099999999999998</v>
      </c>
      <c r="G32" s="18">
        <v>1</v>
      </c>
      <c r="H32" s="19"/>
      <c r="I32" s="17">
        <v>1.4</v>
      </c>
      <c r="J32" s="17">
        <v>1.68</v>
      </c>
      <c r="K32" s="17">
        <v>2.23</v>
      </c>
      <c r="L32" s="17">
        <v>2.39</v>
      </c>
      <c r="M32" s="20">
        <v>2.57</v>
      </c>
      <c r="N32" s="25">
        <v>112</v>
      </c>
      <c r="O32" s="21">
        <f>(N32/12*1*$D32*$F32*$G32*$I32*O$9)+(N32/12*11*$E32*$F32*$G32*$I32*O$10)</f>
        <v>7405345.4372799993</v>
      </c>
      <c r="P32" s="21"/>
      <c r="Q32" s="21">
        <f>(P32/12*1*$D32*$F32*$G32*$I32*Q$9)+(P32/12*11*$E32*$F32*$G32*$I32*Q$10)</f>
        <v>0</v>
      </c>
    </row>
    <row r="33" spans="1:17" x14ac:dyDescent="0.25">
      <c r="A33" s="23"/>
      <c r="B33" s="32">
        <v>19</v>
      </c>
      <c r="C33" s="16" t="s">
        <v>47</v>
      </c>
      <c r="D33" s="17">
        <f t="shared" si="7"/>
        <v>18150.400000000001</v>
      </c>
      <c r="E33" s="17">
        <f t="shared" si="7"/>
        <v>18790</v>
      </c>
      <c r="F33" s="22">
        <v>0.86</v>
      </c>
      <c r="G33" s="18">
        <v>1</v>
      </c>
      <c r="H33" s="19"/>
      <c r="I33" s="17">
        <v>1.4</v>
      </c>
      <c r="J33" s="17">
        <v>1.68</v>
      </c>
      <c r="K33" s="17">
        <v>2.23</v>
      </c>
      <c r="L33" s="17">
        <v>2.39</v>
      </c>
      <c r="M33" s="20">
        <v>2.57</v>
      </c>
      <c r="N33" s="25">
        <v>5</v>
      </c>
      <c r="O33" s="21">
        <f>(N33/12*1*$D33*$F33*$G33*$I33*O$9)+(N33/12*11*$E33*$F33*$G33*$I33*O$10)</f>
        <v>141448.94003333335</v>
      </c>
      <c r="P33" s="21"/>
      <c r="Q33" s="21">
        <f>(P33/12*1*$D33*$F33*$G33*$I33*Q$9)+(P33/12*11*$E33*$F33*$G33*$I33*Q$10)</f>
        <v>0</v>
      </c>
    </row>
    <row r="34" spans="1:17" x14ac:dyDescent="0.25">
      <c r="A34" s="23"/>
      <c r="B34" s="32">
        <v>20</v>
      </c>
      <c r="C34" s="16" t="s">
        <v>48</v>
      </c>
      <c r="D34" s="17">
        <f t="shared" si="7"/>
        <v>18150.400000000001</v>
      </c>
      <c r="E34" s="17">
        <f t="shared" si="7"/>
        <v>18790</v>
      </c>
      <c r="F34" s="22">
        <v>1.21</v>
      </c>
      <c r="G34" s="18">
        <v>1</v>
      </c>
      <c r="H34" s="19"/>
      <c r="I34" s="17">
        <v>1.4</v>
      </c>
      <c r="J34" s="17">
        <v>1.68</v>
      </c>
      <c r="K34" s="17">
        <v>2.23</v>
      </c>
      <c r="L34" s="17">
        <v>2.39</v>
      </c>
      <c r="M34" s="20">
        <v>2.57</v>
      </c>
      <c r="N34" s="25">
        <v>8</v>
      </c>
      <c r="O34" s="21">
        <f>(N34/12*1*$D34*$F34*$G34*$I34*O$9)+(N34/12*11*$E34*$F34*$G34*$I34*O$10)</f>
        <v>318424.5905866666</v>
      </c>
      <c r="P34" s="21"/>
      <c r="Q34" s="21">
        <f>(P34/12*1*$D34*$F34*$G34*$I34*Q$9)+(P34/12*11*$E34*$F34*$G34*$I34*Q$10)</f>
        <v>0</v>
      </c>
    </row>
    <row r="35" spans="1:17" ht="20.25" customHeight="1" x14ac:dyDescent="0.25">
      <c r="A35" s="23"/>
      <c r="B35" s="32">
        <v>21</v>
      </c>
      <c r="C35" s="16" t="s">
        <v>49</v>
      </c>
      <c r="D35" s="17">
        <f t="shared" si="7"/>
        <v>18150.400000000001</v>
      </c>
      <c r="E35" s="17">
        <f t="shared" si="7"/>
        <v>18790</v>
      </c>
      <c r="F35" s="22">
        <v>0.93</v>
      </c>
      <c r="G35" s="18">
        <v>1</v>
      </c>
      <c r="H35" s="19"/>
      <c r="I35" s="17">
        <v>1.4</v>
      </c>
      <c r="J35" s="17">
        <v>1.68</v>
      </c>
      <c r="K35" s="17">
        <v>2.23</v>
      </c>
      <c r="L35" s="17">
        <v>2.39</v>
      </c>
      <c r="M35" s="20">
        <v>2.57</v>
      </c>
      <c r="N35" s="25">
        <v>6</v>
      </c>
      <c r="O35" s="21">
        <f>(N35/12*1*$D35*$F35*$G35*$I35*O$9)+(N35/12*11*$E35*$F35*$G35*$I35*O$10)</f>
        <v>183554.67101999998</v>
      </c>
      <c r="P35" s="21"/>
      <c r="Q35" s="21">
        <f>(P35/12*1*$D35*$F35*$G35*$I35*Q$9)+(P35/12*11*$E35*$F35*$G35*$I35*Q$10)</f>
        <v>0</v>
      </c>
    </row>
    <row r="36" spans="1:17" x14ac:dyDescent="0.25">
      <c r="A36" s="50">
        <v>5</v>
      </c>
      <c r="B36" s="60"/>
      <c r="C36" s="52" t="s">
        <v>50</v>
      </c>
      <c r="D36" s="58">
        <f t="shared" si="7"/>
        <v>18150.400000000001</v>
      </c>
      <c r="E36" s="58">
        <f t="shared" si="7"/>
        <v>18790</v>
      </c>
      <c r="F36" s="61"/>
      <c r="G36" s="62">
        <v>1</v>
      </c>
      <c r="H36" s="63"/>
      <c r="I36" s="58">
        <v>1.4</v>
      </c>
      <c r="J36" s="58">
        <v>1.68</v>
      </c>
      <c r="K36" s="58">
        <v>2.23</v>
      </c>
      <c r="L36" s="58">
        <v>2.39</v>
      </c>
      <c r="M36" s="59">
        <v>2.57</v>
      </c>
      <c r="N36" s="57">
        <f>SUM(N37:N41)</f>
        <v>72</v>
      </c>
      <c r="O36" s="57">
        <f>SUM(O37:O41)</f>
        <v>4738868.4421399999</v>
      </c>
      <c r="P36" s="57">
        <f>SUM(P37:P41)</f>
        <v>0</v>
      </c>
      <c r="Q36" s="57">
        <f t="shared" ref="Q36" si="8">SUM(Q37:Q41)</f>
        <v>0</v>
      </c>
    </row>
    <row r="37" spans="1:17" x14ac:dyDescent="0.25">
      <c r="A37" s="23"/>
      <c r="B37" s="32">
        <v>22</v>
      </c>
      <c r="C37" s="16" t="s">
        <v>51</v>
      </c>
      <c r="D37" s="17">
        <f t="shared" si="7"/>
        <v>18150.400000000001</v>
      </c>
      <c r="E37" s="17">
        <f t="shared" si="7"/>
        <v>18790</v>
      </c>
      <c r="F37" s="22">
        <v>1.1200000000000001</v>
      </c>
      <c r="G37" s="18">
        <v>1</v>
      </c>
      <c r="H37" s="19"/>
      <c r="I37" s="17">
        <v>1.4</v>
      </c>
      <c r="J37" s="17">
        <v>1.68</v>
      </c>
      <c r="K37" s="17">
        <v>2.23</v>
      </c>
      <c r="L37" s="17">
        <v>2.39</v>
      </c>
      <c r="M37" s="20">
        <v>2.57</v>
      </c>
      <c r="N37" s="21"/>
      <c r="O37" s="21">
        <f>(N37/12*1*$D37*$F37*$G37*$I37*O$9)+(N37/12*11*$E37*$F37*$G37*$I37*O$10)</f>
        <v>0</v>
      </c>
      <c r="P37" s="21"/>
      <c r="Q37" s="21">
        <f>(P37/12*1*$D37*$F37*$G37*$I37*Q$9)+(P37/12*11*$E37*$F37*$G37*$I37*Q$10)</f>
        <v>0</v>
      </c>
    </row>
    <row r="38" spans="1:17" x14ac:dyDescent="0.25">
      <c r="A38" s="23"/>
      <c r="B38" s="32">
        <v>23</v>
      </c>
      <c r="C38" s="16" t="s">
        <v>52</v>
      </c>
      <c r="D38" s="17">
        <f t="shared" si="7"/>
        <v>18150.400000000001</v>
      </c>
      <c r="E38" s="17">
        <f t="shared" si="7"/>
        <v>18790</v>
      </c>
      <c r="F38" s="22">
        <v>1.49</v>
      </c>
      <c r="G38" s="18">
        <v>1</v>
      </c>
      <c r="H38" s="19"/>
      <c r="I38" s="17">
        <v>1.4</v>
      </c>
      <c r="J38" s="17">
        <v>1.68</v>
      </c>
      <c r="K38" s="17">
        <v>2.23</v>
      </c>
      <c r="L38" s="17">
        <v>2.39</v>
      </c>
      <c r="M38" s="20">
        <v>2.57</v>
      </c>
      <c r="N38" s="25">
        <v>1</v>
      </c>
      <c r="O38" s="21">
        <f>(N38/12*1*$D38*$F38*$G38*$I38*O$9)+(N38/12*11*$E38*$F38*$G38*$I38*O$10)</f>
        <v>49013.702476666658</v>
      </c>
      <c r="P38" s="21"/>
      <c r="Q38" s="21">
        <f>(P38/12*1*$D38*$F38*$G38*$I38*Q$9)+(P38/12*11*$E38*$F38*$G38*$I38*Q$10)</f>
        <v>0</v>
      </c>
    </row>
    <row r="39" spans="1:17" x14ac:dyDescent="0.25">
      <c r="A39" s="23"/>
      <c r="B39" s="32">
        <v>24</v>
      </c>
      <c r="C39" s="16" t="s">
        <v>53</v>
      </c>
      <c r="D39" s="17">
        <f t="shared" si="7"/>
        <v>18150.400000000001</v>
      </c>
      <c r="E39" s="17">
        <f t="shared" si="7"/>
        <v>18790</v>
      </c>
      <c r="F39" s="22">
        <v>5.32</v>
      </c>
      <c r="G39" s="18">
        <v>1</v>
      </c>
      <c r="H39" s="19"/>
      <c r="I39" s="17">
        <v>1.4</v>
      </c>
      <c r="J39" s="17">
        <v>1.68</v>
      </c>
      <c r="K39" s="17">
        <v>2.23</v>
      </c>
      <c r="L39" s="17">
        <v>2.39</v>
      </c>
      <c r="M39" s="20">
        <v>2.57</v>
      </c>
      <c r="N39" s="25">
        <v>16</v>
      </c>
      <c r="O39" s="21">
        <f>(N39/12*1*$D39*$F39*$G39*$I39*O$9)+(N39/12*11*$E39*$F39*$G39*$I39*O$10)</f>
        <v>2800031.1106133331</v>
      </c>
      <c r="P39" s="21"/>
      <c r="Q39" s="21">
        <f>(P39/12*1*$D39*$F39*$G39*$I39*Q$9)+(P39/12*11*$E39*$F39*$G39*$I39*Q$10)</f>
        <v>0</v>
      </c>
    </row>
    <row r="40" spans="1:17" x14ac:dyDescent="0.25">
      <c r="A40" s="23"/>
      <c r="B40" s="32">
        <v>25</v>
      </c>
      <c r="C40" s="16" t="s">
        <v>54</v>
      </c>
      <c r="D40" s="17">
        <f t="shared" si="7"/>
        <v>18150.400000000001</v>
      </c>
      <c r="E40" s="17">
        <f t="shared" si="7"/>
        <v>18790</v>
      </c>
      <c r="F40" s="22">
        <v>1.04</v>
      </c>
      <c r="G40" s="18">
        <v>1</v>
      </c>
      <c r="H40" s="19"/>
      <c r="I40" s="17">
        <v>1.4</v>
      </c>
      <c r="J40" s="17">
        <v>1.68</v>
      </c>
      <c r="K40" s="17">
        <v>2.23</v>
      </c>
      <c r="L40" s="17">
        <v>2.39</v>
      </c>
      <c r="M40" s="20">
        <v>2.57</v>
      </c>
      <c r="N40" s="25">
        <v>50</v>
      </c>
      <c r="O40" s="21">
        <f>(N40/12*1*$D40*$F40*$G40*$I40*O$9)+(N40/12*11*$E40*$F40*$G40*$I40*O$10)</f>
        <v>1710545.3213333332</v>
      </c>
      <c r="P40" s="21"/>
      <c r="Q40" s="21">
        <f>(P40/12*1*$D40*$F40*$G40*$I40*Q$9)+(P40/12*11*$E40*$F40*$G40*$I40*Q$10)</f>
        <v>0</v>
      </c>
    </row>
    <row r="41" spans="1:17" ht="33.75" customHeight="1" x14ac:dyDescent="0.25">
      <c r="A41" s="23"/>
      <c r="B41" s="32">
        <v>26</v>
      </c>
      <c r="C41" s="16" t="s">
        <v>55</v>
      </c>
      <c r="D41" s="17">
        <f t="shared" si="7"/>
        <v>18150.400000000001</v>
      </c>
      <c r="E41" s="17">
        <f t="shared" si="7"/>
        <v>18790</v>
      </c>
      <c r="F41" s="22">
        <v>1.0900000000000001</v>
      </c>
      <c r="G41" s="18">
        <v>1</v>
      </c>
      <c r="H41" s="19"/>
      <c r="I41" s="17">
        <v>1.4</v>
      </c>
      <c r="J41" s="17">
        <v>1.68</v>
      </c>
      <c r="K41" s="17">
        <v>2.23</v>
      </c>
      <c r="L41" s="17">
        <v>2.39</v>
      </c>
      <c r="M41" s="20">
        <v>2.57</v>
      </c>
      <c r="N41" s="25">
        <v>5</v>
      </c>
      <c r="O41" s="21">
        <f>(N41/12*1*$D41*$F41*$G41*$I41*O$9)+(N41/12*11*$E41*$F41*$G41*$I41*O$10)</f>
        <v>179278.30771666672</v>
      </c>
      <c r="P41" s="21"/>
      <c r="Q41" s="21">
        <f>(P41/12*1*$D41*$F41*$G41*$I41*Q$9)+(P41/12*11*$E41*$F41*$G41*$I41*Q$10)</f>
        <v>0</v>
      </c>
    </row>
    <row r="42" spans="1:17" x14ac:dyDescent="0.25">
      <c r="A42" s="50">
        <v>6</v>
      </c>
      <c r="B42" s="60"/>
      <c r="C42" s="52" t="s">
        <v>56</v>
      </c>
      <c r="D42" s="58">
        <f t="shared" si="7"/>
        <v>18150.400000000001</v>
      </c>
      <c r="E42" s="58">
        <f t="shared" si="7"/>
        <v>18790</v>
      </c>
      <c r="F42" s="64"/>
      <c r="G42" s="62"/>
      <c r="H42" s="63"/>
      <c r="I42" s="58"/>
      <c r="J42" s="58"/>
      <c r="K42" s="58"/>
      <c r="L42" s="58"/>
      <c r="M42" s="59">
        <v>2.57</v>
      </c>
      <c r="N42" s="57">
        <f>SUM(N43:N45)</f>
        <v>101</v>
      </c>
      <c r="O42" s="57">
        <f>SUM(O43:O45)</f>
        <v>2091632.1299066667</v>
      </c>
      <c r="P42" s="57">
        <f>SUM(P43:P45)</f>
        <v>0</v>
      </c>
      <c r="Q42" s="57">
        <f t="shared" ref="Q42" si="9">SUM(Q43:Q45)</f>
        <v>0</v>
      </c>
    </row>
    <row r="43" spans="1:17" x14ac:dyDescent="0.25">
      <c r="A43" s="23"/>
      <c r="B43" s="32">
        <v>27</v>
      </c>
      <c r="C43" s="16" t="s">
        <v>57</v>
      </c>
      <c r="D43" s="17">
        <f t="shared" si="7"/>
        <v>18150.400000000001</v>
      </c>
      <c r="E43" s="17">
        <f t="shared" si="7"/>
        <v>18790</v>
      </c>
      <c r="F43" s="22">
        <v>1.72</v>
      </c>
      <c r="G43" s="18">
        <v>1</v>
      </c>
      <c r="H43" s="19"/>
      <c r="I43" s="17">
        <v>1.4</v>
      </c>
      <c r="J43" s="17">
        <v>1.68</v>
      </c>
      <c r="K43" s="17">
        <v>2.23</v>
      </c>
      <c r="L43" s="17">
        <v>2.39</v>
      </c>
      <c r="M43" s="20">
        <v>2.57</v>
      </c>
      <c r="N43" s="25">
        <v>5</v>
      </c>
      <c r="O43" s="21">
        <f>(N43/12*1*$D43*$F43*$G43*$I43*O$9)+(N43/12*11*$E43*$F43*$G43*$I43*O$10)</f>
        <v>282897.88006666669</v>
      </c>
      <c r="P43" s="21"/>
      <c r="Q43" s="21">
        <f>(P43/12*1*$D43*$F43*$G43*$I43*Q$9)+(P43/12*11*$E43*$F43*$G43*$I43*Q$10)</f>
        <v>0</v>
      </c>
    </row>
    <row r="44" spans="1:17" ht="33.75" customHeight="1" x14ac:dyDescent="0.25">
      <c r="A44" s="23"/>
      <c r="B44" s="32">
        <v>28</v>
      </c>
      <c r="C44" s="16" t="s">
        <v>58</v>
      </c>
      <c r="D44" s="17">
        <f t="shared" si="7"/>
        <v>18150.400000000001</v>
      </c>
      <c r="E44" s="17">
        <f t="shared" si="7"/>
        <v>18790</v>
      </c>
      <c r="F44" s="22">
        <v>0.74</v>
      </c>
      <c r="G44" s="18">
        <v>1</v>
      </c>
      <c r="H44" s="19"/>
      <c r="I44" s="17">
        <v>1.4</v>
      </c>
      <c r="J44" s="17">
        <v>1.68</v>
      </c>
      <c r="K44" s="17">
        <v>2.23</v>
      </c>
      <c r="L44" s="17">
        <v>2.39</v>
      </c>
      <c r="M44" s="20">
        <v>2.57</v>
      </c>
      <c r="N44" s="25">
        <v>60</v>
      </c>
      <c r="O44" s="21">
        <f>(N44/12*1*$D44*$F44*$G44*$I44*O$9)+(N44/12*11*$E44*$F44*$G44*$I44*O$10)</f>
        <v>1460542.5436</v>
      </c>
      <c r="P44" s="21"/>
      <c r="Q44" s="21">
        <f>(P44/12*1*$D44*$F44*$G44*$I44*Q$9)+(P44/12*11*$E44*$F44*$G44*$I44*Q$10)</f>
        <v>0</v>
      </c>
    </row>
    <row r="45" spans="1:17" ht="27" customHeight="1" x14ac:dyDescent="0.25">
      <c r="A45" s="23"/>
      <c r="B45" s="32">
        <v>29</v>
      </c>
      <c r="C45" s="16" t="s">
        <v>59</v>
      </c>
      <c r="D45" s="17">
        <f t="shared" si="7"/>
        <v>18150.400000000001</v>
      </c>
      <c r="E45" s="17">
        <f t="shared" si="7"/>
        <v>18790</v>
      </c>
      <c r="F45" s="22">
        <v>0.36</v>
      </c>
      <c r="G45" s="18">
        <v>1</v>
      </c>
      <c r="H45" s="19"/>
      <c r="I45" s="17">
        <v>1.4</v>
      </c>
      <c r="J45" s="17">
        <v>1.68</v>
      </c>
      <c r="K45" s="17">
        <v>2.23</v>
      </c>
      <c r="L45" s="17">
        <v>2.39</v>
      </c>
      <c r="M45" s="20">
        <v>2.57</v>
      </c>
      <c r="N45" s="21">
        <v>36</v>
      </c>
      <c r="O45" s="21">
        <f>(N45/12*1*$D45*$F45*$G45*$I45*O$9)+(N45/12*11*$E45*$F45*$G45*$I45)</f>
        <v>348191.70623999997</v>
      </c>
      <c r="P45" s="21"/>
      <c r="Q45" s="21">
        <f>(P45/12*1*$D45*$F45*$G45*$I45*Q$9)+(P45/12*11*$E45*$F45*$G45*$I45)</f>
        <v>0</v>
      </c>
    </row>
    <row r="46" spans="1:17" x14ac:dyDescent="0.25">
      <c r="A46" s="50">
        <v>7</v>
      </c>
      <c r="B46" s="60"/>
      <c r="C46" s="52" t="s">
        <v>60</v>
      </c>
      <c r="D46" s="58">
        <f t="shared" si="7"/>
        <v>18150.400000000001</v>
      </c>
      <c r="E46" s="58">
        <f t="shared" si="7"/>
        <v>18790</v>
      </c>
      <c r="F46" s="61"/>
      <c r="G46" s="62"/>
      <c r="H46" s="63"/>
      <c r="I46" s="58"/>
      <c r="J46" s="58"/>
      <c r="K46" s="58"/>
      <c r="L46" s="58"/>
      <c r="M46" s="59">
        <v>2.57</v>
      </c>
      <c r="N46" s="57">
        <f>N47</f>
        <v>46</v>
      </c>
      <c r="O46" s="57">
        <f>O47</f>
        <v>2784241.4614933329</v>
      </c>
      <c r="P46" s="57">
        <f>P47</f>
        <v>0</v>
      </c>
      <c r="Q46" s="57">
        <f t="shared" ref="Q46" si="10">Q47</f>
        <v>0</v>
      </c>
    </row>
    <row r="47" spans="1:17" ht="30" x14ac:dyDescent="0.25">
      <c r="A47" s="23"/>
      <c r="B47" s="32">
        <v>30</v>
      </c>
      <c r="C47" s="16" t="s">
        <v>61</v>
      </c>
      <c r="D47" s="17">
        <f t="shared" ref="D47:E62" si="11">D46</f>
        <v>18150.400000000001</v>
      </c>
      <c r="E47" s="17">
        <f t="shared" si="11"/>
        <v>18790</v>
      </c>
      <c r="F47" s="22">
        <v>1.84</v>
      </c>
      <c r="G47" s="18">
        <v>1</v>
      </c>
      <c r="H47" s="19"/>
      <c r="I47" s="17">
        <v>1.4</v>
      </c>
      <c r="J47" s="17">
        <v>1.68</v>
      </c>
      <c r="K47" s="17">
        <v>2.23</v>
      </c>
      <c r="L47" s="17">
        <v>2.39</v>
      </c>
      <c r="M47" s="20">
        <v>2.57</v>
      </c>
      <c r="N47" s="25">
        <v>46</v>
      </c>
      <c r="O47" s="21">
        <f>(N47/12*1*$D47*$F47*$G47*$I47*O$9)+(N47/12*11*$E47*$F47*$G47*$I47*O$10)</f>
        <v>2784241.4614933329</v>
      </c>
      <c r="P47" s="21">
        <v>0</v>
      </c>
      <c r="Q47" s="21">
        <f>(P47/12*1*$D47*$F47*$G47*$I47*Q$9)+(P47/12*11*$E47*$F47*$G47*$I47*Q$10)</f>
        <v>0</v>
      </c>
    </row>
    <row r="48" spans="1:17" x14ac:dyDescent="0.25">
      <c r="A48" s="50">
        <v>8</v>
      </c>
      <c r="B48" s="60"/>
      <c r="C48" s="52" t="s">
        <v>62</v>
      </c>
      <c r="D48" s="58">
        <f t="shared" si="11"/>
        <v>18150.400000000001</v>
      </c>
      <c r="E48" s="58">
        <f t="shared" si="11"/>
        <v>18790</v>
      </c>
      <c r="F48" s="61"/>
      <c r="G48" s="62"/>
      <c r="H48" s="63"/>
      <c r="I48" s="58"/>
      <c r="J48" s="58"/>
      <c r="K48" s="58"/>
      <c r="L48" s="58"/>
      <c r="M48" s="59">
        <v>2.57</v>
      </c>
      <c r="N48" s="57">
        <f>SUM(N49:N51)</f>
        <v>190</v>
      </c>
      <c r="O48" s="57">
        <f>SUM(O49:O51)</f>
        <v>37798117.336116672</v>
      </c>
      <c r="P48" s="57">
        <f>SUM(P49:P51)</f>
        <v>0</v>
      </c>
      <c r="Q48" s="57">
        <f t="shared" ref="Q48" si="12">SUM(Q49:Q51)</f>
        <v>0</v>
      </c>
    </row>
    <row r="49" spans="1:17" ht="30" x14ac:dyDescent="0.25">
      <c r="A49" s="23"/>
      <c r="B49" s="32">
        <v>31</v>
      </c>
      <c r="C49" s="16" t="s">
        <v>63</v>
      </c>
      <c r="D49" s="17">
        <f t="shared" si="11"/>
        <v>18150.400000000001</v>
      </c>
      <c r="E49" s="17">
        <f t="shared" si="11"/>
        <v>18790</v>
      </c>
      <c r="F49" s="22">
        <v>7.82</v>
      </c>
      <c r="G49" s="18">
        <v>1</v>
      </c>
      <c r="H49" s="19"/>
      <c r="I49" s="17">
        <v>1.4</v>
      </c>
      <c r="J49" s="17">
        <v>1.68</v>
      </c>
      <c r="K49" s="17">
        <v>2.23</v>
      </c>
      <c r="L49" s="17">
        <v>2.39</v>
      </c>
      <c r="M49" s="20">
        <v>2.57</v>
      </c>
      <c r="N49" s="25">
        <v>81</v>
      </c>
      <c r="O49" s="21">
        <f>(N49/12*1*$D49*$F49*$G49*$I49*O$9)+(N49/12*11*$E49*$F49*$G49*$I49*O$10)</f>
        <v>20836415.719980001</v>
      </c>
      <c r="P49" s="21">
        <v>0</v>
      </c>
      <c r="Q49" s="21">
        <f>(P49/12*1*$D49*$F49*$G49*$I49*Q$9)+(P49/12*11*$E49*$F49*$G49*$I49*Q$10)</f>
        <v>0</v>
      </c>
    </row>
    <row r="50" spans="1:17" ht="30" x14ac:dyDescent="0.25">
      <c r="A50" s="23"/>
      <c r="B50" s="32">
        <v>32</v>
      </c>
      <c r="C50" s="16" t="s">
        <v>64</v>
      </c>
      <c r="D50" s="17">
        <f t="shared" si="11"/>
        <v>18150.400000000001</v>
      </c>
      <c r="E50" s="17">
        <f t="shared" si="11"/>
        <v>18790</v>
      </c>
      <c r="F50" s="24">
        <v>5.68</v>
      </c>
      <c r="G50" s="18">
        <v>1</v>
      </c>
      <c r="H50" s="19"/>
      <c r="I50" s="17">
        <v>1.4</v>
      </c>
      <c r="J50" s="17">
        <v>1.68</v>
      </c>
      <c r="K50" s="17">
        <v>2.23</v>
      </c>
      <c r="L50" s="17">
        <v>2.39</v>
      </c>
      <c r="M50" s="20">
        <v>2.57</v>
      </c>
      <c r="N50" s="21">
        <v>30</v>
      </c>
      <c r="O50" s="21">
        <f>(N50/12*1*$D50*$F50*$G50*$I50*O$9)+(N50/12*11*$E50*$F50*$G50*$I50*O$10)</f>
        <v>5605325.4375999998</v>
      </c>
      <c r="P50" s="21"/>
      <c r="Q50" s="21">
        <f>(P50/12*1*$D50*$F50*$G50*$I50*Q$9)+(P50/12*11*$E50*$F50*$G50*$I50*Q$10)</f>
        <v>0</v>
      </c>
    </row>
    <row r="51" spans="1:17" ht="45" x14ac:dyDescent="0.25">
      <c r="A51" s="23"/>
      <c r="B51" s="32">
        <v>33</v>
      </c>
      <c r="C51" s="16" t="s">
        <v>65</v>
      </c>
      <c r="D51" s="17">
        <f t="shared" si="11"/>
        <v>18150.400000000001</v>
      </c>
      <c r="E51" s="17">
        <f t="shared" si="11"/>
        <v>18790</v>
      </c>
      <c r="F51" s="22">
        <v>4.37</v>
      </c>
      <c r="G51" s="18">
        <v>1</v>
      </c>
      <c r="H51" s="19"/>
      <c r="I51" s="17">
        <v>1.4</v>
      </c>
      <c r="J51" s="17">
        <v>1.68</v>
      </c>
      <c r="K51" s="17">
        <v>2.23</v>
      </c>
      <c r="L51" s="17">
        <v>2.39</v>
      </c>
      <c r="M51" s="20">
        <v>2.57</v>
      </c>
      <c r="N51" s="25">
        <v>79</v>
      </c>
      <c r="O51" s="21">
        <f>(N51/12*1*$D51*$F51*$G51*$I51*O$9)+(N51/12*11*$E51*$F51*$G51*$I51*O$10)</f>
        <v>11356376.178536665</v>
      </c>
      <c r="P51" s="21"/>
      <c r="Q51" s="21">
        <f>(P51/12*1*$D51*$F51*$G51*$I51*Q$9)+(P51/12*11*$E51*$F51*$G51*$I51*Q$10)</f>
        <v>0</v>
      </c>
    </row>
    <row r="52" spans="1:17" x14ac:dyDescent="0.25">
      <c r="A52" s="50">
        <v>9</v>
      </c>
      <c r="B52" s="60"/>
      <c r="C52" s="52" t="s">
        <v>66</v>
      </c>
      <c r="D52" s="58">
        <f t="shared" si="11"/>
        <v>18150.400000000001</v>
      </c>
      <c r="E52" s="58">
        <f t="shared" si="11"/>
        <v>18790</v>
      </c>
      <c r="F52" s="61"/>
      <c r="G52" s="62"/>
      <c r="H52" s="63"/>
      <c r="I52" s="58"/>
      <c r="J52" s="58"/>
      <c r="K52" s="58"/>
      <c r="L52" s="58"/>
      <c r="M52" s="59">
        <v>2.57</v>
      </c>
      <c r="N52" s="57">
        <f>SUM(N53:N62)</f>
        <v>966</v>
      </c>
      <c r="O52" s="57">
        <f>SUM(O53:O62)</f>
        <v>43979764.966596663</v>
      </c>
      <c r="P52" s="57">
        <f>SUM(P53:P62)</f>
        <v>0</v>
      </c>
      <c r="Q52" s="57">
        <f t="shared" ref="Q52" si="13">SUM(Q53:Q62)</f>
        <v>0</v>
      </c>
    </row>
    <row r="53" spans="1:17" ht="30" x14ac:dyDescent="0.25">
      <c r="A53" s="23"/>
      <c r="B53" s="32">
        <v>34</v>
      </c>
      <c r="C53" s="16" t="s">
        <v>67</v>
      </c>
      <c r="D53" s="17">
        <f t="shared" si="11"/>
        <v>18150.400000000001</v>
      </c>
      <c r="E53" s="17">
        <f t="shared" si="11"/>
        <v>18790</v>
      </c>
      <c r="F53" s="22">
        <v>0.97</v>
      </c>
      <c r="G53" s="18">
        <v>1</v>
      </c>
      <c r="H53" s="19"/>
      <c r="I53" s="17">
        <v>1.4</v>
      </c>
      <c r="J53" s="17">
        <v>1.68</v>
      </c>
      <c r="K53" s="17">
        <v>2.23</v>
      </c>
      <c r="L53" s="17">
        <v>2.39</v>
      </c>
      <c r="M53" s="20">
        <v>2.57</v>
      </c>
      <c r="N53" s="25">
        <v>405</v>
      </c>
      <c r="O53" s="21">
        <f t="shared" ref="O53:O62" si="14">(N53/12*1*$D53*$F53*$G53*$I53*O$9)+(N53/12*11*$E53*$F53*$G53*$I53*O$10)</f>
        <v>12922840.951649997</v>
      </c>
      <c r="P53" s="21"/>
      <c r="Q53" s="21">
        <f t="shared" ref="Q53:Q62" si="15">(P53/12*1*$D53*$F53*$G53*$I53*Q$9)+(P53/12*11*$E53*$F53*$G53*$I53*Q$10)</f>
        <v>0</v>
      </c>
    </row>
    <row r="54" spans="1:17" ht="30" x14ac:dyDescent="0.25">
      <c r="A54" s="23"/>
      <c r="B54" s="32">
        <v>35</v>
      </c>
      <c r="C54" s="16" t="s">
        <v>68</v>
      </c>
      <c r="D54" s="17">
        <f t="shared" si="11"/>
        <v>18150.400000000001</v>
      </c>
      <c r="E54" s="17">
        <f t="shared" si="11"/>
        <v>18790</v>
      </c>
      <c r="F54" s="22">
        <v>1.1100000000000001</v>
      </c>
      <c r="G54" s="18">
        <v>1</v>
      </c>
      <c r="H54" s="19"/>
      <c r="I54" s="17">
        <v>1.4</v>
      </c>
      <c r="J54" s="17">
        <v>1.68</v>
      </c>
      <c r="K54" s="17">
        <v>2.23</v>
      </c>
      <c r="L54" s="17">
        <v>2.39</v>
      </c>
      <c r="M54" s="20">
        <v>2.57</v>
      </c>
      <c r="N54" s="21">
        <v>110</v>
      </c>
      <c r="O54" s="21">
        <f t="shared" si="14"/>
        <v>4016491.9948999998</v>
      </c>
      <c r="P54" s="21">
        <v>0</v>
      </c>
      <c r="Q54" s="21">
        <f t="shared" si="15"/>
        <v>0</v>
      </c>
    </row>
    <row r="55" spans="1:17" ht="30" x14ac:dyDescent="0.25">
      <c r="A55" s="23"/>
      <c r="B55" s="32">
        <v>36</v>
      </c>
      <c r="C55" s="16" t="s">
        <v>69</v>
      </c>
      <c r="D55" s="17">
        <f t="shared" si="11"/>
        <v>18150.400000000001</v>
      </c>
      <c r="E55" s="17">
        <f t="shared" si="11"/>
        <v>18790</v>
      </c>
      <c r="F55" s="22">
        <v>1.97</v>
      </c>
      <c r="G55" s="18">
        <v>1</v>
      </c>
      <c r="H55" s="19"/>
      <c r="I55" s="17">
        <v>1.4</v>
      </c>
      <c r="J55" s="17">
        <v>1.68</v>
      </c>
      <c r="K55" s="17">
        <v>2.23</v>
      </c>
      <c r="L55" s="17">
        <v>2.39</v>
      </c>
      <c r="M55" s="20">
        <v>2.57</v>
      </c>
      <c r="N55" s="25">
        <v>22</v>
      </c>
      <c r="O55" s="21">
        <f t="shared" si="14"/>
        <v>1425673.7351266665</v>
      </c>
      <c r="P55" s="21">
        <v>0</v>
      </c>
      <c r="Q55" s="21">
        <f t="shared" si="15"/>
        <v>0</v>
      </c>
    </row>
    <row r="56" spans="1:17" ht="30" x14ac:dyDescent="0.25">
      <c r="A56" s="23"/>
      <c r="B56" s="32">
        <v>37</v>
      </c>
      <c r="C56" s="16" t="s">
        <v>70</v>
      </c>
      <c r="D56" s="17">
        <f t="shared" si="11"/>
        <v>18150.400000000001</v>
      </c>
      <c r="E56" s="17">
        <f t="shared" si="11"/>
        <v>18790</v>
      </c>
      <c r="F56" s="22">
        <v>2.78</v>
      </c>
      <c r="G56" s="18">
        <v>1</v>
      </c>
      <c r="H56" s="19"/>
      <c r="I56" s="17">
        <v>1.4</v>
      </c>
      <c r="J56" s="17">
        <v>1.68</v>
      </c>
      <c r="K56" s="17">
        <v>2.23</v>
      </c>
      <c r="L56" s="17">
        <v>2.39</v>
      </c>
      <c r="M56" s="20">
        <v>2.57</v>
      </c>
      <c r="N56" s="25">
        <v>60</v>
      </c>
      <c r="O56" s="21">
        <f t="shared" si="14"/>
        <v>5486903.0691999998</v>
      </c>
      <c r="P56" s="21"/>
      <c r="Q56" s="21">
        <f t="shared" si="15"/>
        <v>0</v>
      </c>
    </row>
    <row r="57" spans="1:17" ht="30" x14ac:dyDescent="0.25">
      <c r="A57" s="23"/>
      <c r="B57" s="32">
        <v>38</v>
      </c>
      <c r="C57" s="16" t="s">
        <v>71</v>
      </c>
      <c r="D57" s="17">
        <f t="shared" si="11"/>
        <v>18150.400000000001</v>
      </c>
      <c r="E57" s="17">
        <f t="shared" si="11"/>
        <v>18790</v>
      </c>
      <c r="F57" s="22">
        <v>1.1499999999999999</v>
      </c>
      <c r="G57" s="18">
        <v>1</v>
      </c>
      <c r="H57" s="19"/>
      <c r="I57" s="17">
        <v>1.4</v>
      </c>
      <c r="J57" s="17">
        <v>1.68</v>
      </c>
      <c r="K57" s="17">
        <v>2.23</v>
      </c>
      <c r="L57" s="17">
        <v>2.39</v>
      </c>
      <c r="M57" s="20">
        <v>2.57</v>
      </c>
      <c r="N57" s="25">
        <v>48</v>
      </c>
      <c r="O57" s="21">
        <f t="shared" si="14"/>
        <v>1815809.6487999998</v>
      </c>
      <c r="P57" s="21"/>
      <c r="Q57" s="21">
        <f t="shared" si="15"/>
        <v>0</v>
      </c>
    </row>
    <row r="58" spans="1:17" ht="30" x14ac:dyDescent="0.25">
      <c r="A58" s="23"/>
      <c r="B58" s="32">
        <v>39</v>
      </c>
      <c r="C58" s="16" t="s">
        <v>72</v>
      </c>
      <c r="D58" s="17">
        <f t="shared" si="11"/>
        <v>18150.400000000001</v>
      </c>
      <c r="E58" s="17">
        <f t="shared" si="11"/>
        <v>18790</v>
      </c>
      <c r="F58" s="22">
        <v>1.22</v>
      </c>
      <c r="G58" s="18">
        <v>1</v>
      </c>
      <c r="H58" s="19"/>
      <c r="I58" s="17">
        <v>1.4</v>
      </c>
      <c r="J58" s="17">
        <v>1.68</v>
      </c>
      <c r="K58" s="17">
        <v>2.23</v>
      </c>
      <c r="L58" s="17">
        <v>2.39</v>
      </c>
      <c r="M58" s="20">
        <v>2.57</v>
      </c>
      <c r="N58" s="25">
        <v>90</v>
      </c>
      <c r="O58" s="21">
        <f t="shared" si="14"/>
        <v>3611882.2362000002</v>
      </c>
      <c r="P58" s="21"/>
      <c r="Q58" s="21">
        <f t="shared" si="15"/>
        <v>0</v>
      </c>
    </row>
    <row r="59" spans="1:17" ht="30" x14ac:dyDescent="0.25">
      <c r="A59" s="23"/>
      <c r="B59" s="32">
        <v>40</v>
      </c>
      <c r="C59" s="16" t="s">
        <v>73</v>
      </c>
      <c r="D59" s="17">
        <f t="shared" si="11"/>
        <v>18150.400000000001</v>
      </c>
      <c r="E59" s="17">
        <f t="shared" si="11"/>
        <v>18790</v>
      </c>
      <c r="F59" s="22">
        <v>1.78</v>
      </c>
      <c r="G59" s="18">
        <v>1</v>
      </c>
      <c r="H59" s="19"/>
      <c r="I59" s="17">
        <v>1.4</v>
      </c>
      <c r="J59" s="17">
        <v>1.68</v>
      </c>
      <c r="K59" s="17">
        <v>2.23</v>
      </c>
      <c r="L59" s="17">
        <v>2.39</v>
      </c>
      <c r="M59" s="20">
        <v>2.57</v>
      </c>
      <c r="N59" s="21">
        <v>156</v>
      </c>
      <c r="O59" s="21">
        <f t="shared" si="14"/>
        <v>9134312.0159199983</v>
      </c>
      <c r="P59" s="21"/>
      <c r="Q59" s="21">
        <f t="shared" si="15"/>
        <v>0</v>
      </c>
    </row>
    <row r="60" spans="1:17" ht="29.25" customHeight="1" x14ac:dyDescent="0.25">
      <c r="A60" s="23"/>
      <c r="B60" s="32">
        <v>41</v>
      </c>
      <c r="C60" s="33" t="s">
        <v>74</v>
      </c>
      <c r="D60" s="17">
        <f t="shared" si="11"/>
        <v>18150.400000000001</v>
      </c>
      <c r="E60" s="17">
        <f t="shared" si="11"/>
        <v>18790</v>
      </c>
      <c r="F60" s="22">
        <v>2.23</v>
      </c>
      <c r="G60" s="18">
        <v>1</v>
      </c>
      <c r="H60" s="19"/>
      <c r="I60" s="17">
        <v>1.4</v>
      </c>
      <c r="J60" s="17">
        <v>1.68</v>
      </c>
      <c r="K60" s="17">
        <v>2.23</v>
      </c>
      <c r="L60" s="17">
        <v>2.39</v>
      </c>
      <c r="M60" s="20">
        <v>2.57</v>
      </c>
      <c r="N60" s="25">
        <v>60</v>
      </c>
      <c r="O60" s="21">
        <f t="shared" si="14"/>
        <v>4401364.6921999995</v>
      </c>
      <c r="P60" s="21"/>
      <c r="Q60" s="21">
        <f t="shared" si="15"/>
        <v>0</v>
      </c>
    </row>
    <row r="61" spans="1:17" ht="30" x14ac:dyDescent="0.25">
      <c r="A61" s="23"/>
      <c r="B61" s="32">
        <v>42</v>
      </c>
      <c r="C61" s="16" t="s">
        <v>75</v>
      </c>
      <c r="D61" s="17">
        <f t="shared" si="11"/>
        <v>18150.400000000001</v>
      </c>
      <c r="E61" s="17">
        <f t="shared" si="11"/>
        <v>18790</v>
      </c>
      <c r="F61" s="22">
        <v>2.36</v>
      </c>
      <c r="G61" s="18">
        <v>1</v>
      </c>
      <c r="H61" s="19"/>
      <c r="I61" s="17">
        <v>1.4</v>
      </c>
      <c r="J61" s="17">
        <v>1.68</v>
      </c>
      <c r="K61" s="17">
        <v>2.23</v>
      </c>
      <c r="L61" s="17">
        <v>2.39</v>
      </c>
      <c r="M61" s="20">
        <v>2.57</v>
      </c>
      <c r="N61" s="25">
        <v>15</v>
      </c>
      <c r="O61" s="21">
        <f t="shared" si="14"/>
        <v>1164486.6225999999</v>
      </c>
      <c r="P61" s="21"/>
      <c r="Q61" s="21">
        <f t="shared" si="15"/>
        <v>0</v>
      </c>
    </row>
    <row r="62" spans="1:17" ht="30" x14ac:dyDescent="0.25">
      <c r="A62" s="23"/>
      <c r="B62" s="32">
        <v>43</v>
      </c>
      <c r="C62" s="16" t="s">
        <v>76</v>
      </c>
      <c r="D62" s="17">
        <f t="shared" si="11"/>
        <v>18150.400000000001</v>
      </c>
      <c r="E62" s="17">
        <f t="shared" si="11"/>
        <v>18790</v>
      </c>
      <c r="F62" s="22">
        <v>4.28</v>
      </c>
      <c r="G62" s="18">
        <v>1</v>
      </c>
      <c r="H62" s="19"/>
      <c r="I62" s="17">
        <v>1.4</v>
      </c>
      <c r="J62" s="17">
        <v>1.68</v>
      </c>
      <c r="K62" s="17">
        <v>2.23</v>
      </c>
      <c r="L62" s="17">
        <v>2.39</v>
      </c>
      <c r="M62" s="20">
        <v>2.57</v>
      </c>
      <c r="N62" s="21"/>
      <c r="O62" s="21">
        <f t="shared" si="14"/>
        <v>0</v>
      </c>
      <c r="P62" s="21"/>
      <c r="Q62" s="21">
        <f t="shared" si="15"/>
        <v>0</v>
      </c>
    </row>
    <row r="63" spans="1:17" x14ac:dyDescent="0.25">
      <c r="A63" s="50">
        <v>10</v>
      </c>
      <c r="B63" s="60"/>
      <c r="C63" s="52" t="s">
        <v>77</v>
      </c>
      <c r="D63" s="58">
        <f t="shared" ref="D63:E78" si="16">D62</f>
        <v>18150.400000000001</v>
      </c>
      <c r="E63" s="58">
        <f t="shared" si="16"/>
        <v>18790</v>
      </c>
      <c r="F63" s="61"/>
      <c r="G63" s="62"/>
      <c r="H63" s="63"/>
      <c r="I63" s="58"/>
      <c r="J63" s="58"/>
      <c r="K63" s="58"/>
      <c r="L63" s="58"/>
      <c r="M63" s="59">
        <v>2.57</v>
      </c>
      <c r="N63" s="57">
        <f>SUM(N64:N70)</f>
        <v>663</v>
      </c>
      <c r="O63" s="57">
        <f>SUM(O64:O70)</f>
        <v>19753837.90219</v>
      </c>
      <c r="P63" s="57">
        <f>SUM(P64:P70)</f>
        <v>0</v>
      </c>
      <c r="Q63" s="57">
        <f t="shared" ref="Q63" si="17">SUM(Q64:Q70)</f>
        <v>0</v>
      </c>
    </row>
    <row r="64" spans="1:17" x14ac:dyDescent="0.25">
      <c r="A64" s="23"/>
      <c r="B64" s="32">
        <v>44</v>
      </c>
      <c r="C64" s="16" t="s">
        <v>78</v>
      </c>
      <c r="D64" s="17">
        <f t="shared" si="16"/>
        <v>18150.400000000001</v>
      </c>
      <c r="E64" s="17">
        <f t="shared" si="16"/>
        <v>18790</v>
      </c>
      <c r="F64" s="22">
        <v>2.95</v>
      </c>
      <c r="G64" s="18">
        <v>1</v>
      </c>
      <c r="H64" s="19"/>
      <c r="I64" s="17">
        <v>1.4</v>
      </c>
      <c r="J64" s="17">
        <v>1.68</v>
      </c>
      <c r="K64" s="17">
        <v>2.23</v>
      </c>
      <c r="L64" s="17">
        <v>2.39</v>
      </c>
      <c r="M64" s="20">
        <v>2.57</v>
      </c>
      <c r="N64" s="25">
        <v>25</v>
      </c>
      <c r="O64" s="21">
        <f t="shared" ref="O64:O70" si="18">(N64/12*1*$D64*$F64*$G64*$I64*O$9)+(N64/12*11*$E64*$F64*$G64*$I64*O$10)</f>
        <v>2426013.7970833331</v>
      </c>
      <c r="P64" s="21">
        <v>0</v>
      </c>
      <c r="Q64" s="21">
        <f t="shared" ref="Q64:Q70" si="19">(P64/12*1*$D64*$F64*$G64*$I64*Q$9)+(P64/12*11*$E64*$F64*$G64*$I64*Q$10)</f>
        <v>0</v>
      </c>
    </row>
    <row r="65" spans="1:17" x14ac:dyDescent="0.25">
      <c r="A65" s="23"/>
      <c r="B65" s="32">
        <v>45</v>
      </c>
      <c r="C65" s="16" t="s">
        <v>79</v>
      </c>
      <c r="D65" s="17">
        <f t="shared" si="16"/>
        <v>18150.400000000001</v>
      </c>
      <c r="E65" s="17">
        <f t="shared" si="16"/>
        <v>18790</v>
      </c>
      <c r="F65" s="22">
        <v>5.33</v>
      </c>
      <c r="G65" s="18">
        <v>1</v>
      </c>
      <c r="H65" s="19"/>
      <c r="I65" s="17">
        <v>1.4</v>
      </c>
      <c r="J65" s="17">
        <v>1.68</v>
      </c>
      <c r="K65" s="17">
        <v>2.23</v>
      </c>
      <c r="L65" s="17">
        <v>2.39</v>
      </c>
      <c r="M65" s="20">
        <v>2.57</v>
      </c>
      <c r="N65" s="21"/>
      <c r="O65" s="21">
        <f t="shared" si="18"/>
        <v>0</v>
      </c>
      <c r="P65" s="21"/>
      <c r="Q65" s="21">
        <f t="shared" si="19"/>
        <v>0</v>
      </c>
    </row>
    <row r="66" spans="1:17" x14ac:dyDescent="0.25">
      <c r="A66" s="23"/>
      <c r="B66" s="32">
        <v>46</v>
      </c>
      <c r="C66" s="16" t="s">
        <v>80</v>
      </c>
      <c r="D66" s="17">
        <f t="shared" si="16"/>
        <v>18150.400000000001</v>
      </c>
      <c r="E66" s="17">
        <f t="shared" si="16"/>
        <v>18790</v>
      </c>
      <c r="F66" s="22">
        <v>0.77</v>
      </c>
      <c r="G66" s="18">
        <v>1</v>
      </c>
      <c r="H66" s="19"/>
      <c r="I66" s="17">
        <v>1.4</v>
      </c>
      <c r="J66" s="17">
        <v>1.68</v>
      </c>
      <c r="K66" s="17">
        <v>2.23</v>
      </c>
      <c r="L66" s="17">
        <v>2.39</v>
      </c>
      <c r="M66" s="20">
        <v>2.57</v>
      </c>
      <c r="N66" s="25">
        <v>323</v>
      </c>
      <c r="O66" s="21">
        <f t="shared" si="18"/>
        <v>8181340.9013233334</v>
      </c>
      <c r="P66" s="21"/>
      <c r="Q66" s="21">
        <f t="shared" si="19"/>
        <v>0</v>
      </c>
    </row>
    <row r="67" spans="1:17" x14ac:dyDescent="0.25">
      <c r="A67" s="23"/>
      <c r="B67" s="32">
        <v>47</v>
      </c>
      <c r="C67" s="16" t="s">
        <v>81</v>
      </c>
      <c r="D67" s="17">
        <f t="shared" si="16"/>
        <v>18150.400000000001</v>
      </c>
      <c r="E67" s="17">
        <f t="shared" si="16"/>
        <v>18790</v>
      </c>
      <c r="F67" s="22">
        <v>0.97</v>
      </c>
      <c r="G67" s="18">
        <v>1</v>
      </c>
      <c r="H67" s="19"/>
      <c r="I67" s="17">
        <v>1.4</v>
      </c>
      <c r="J67" s="17">
        <v>1.68</v>
      </c>
      <c r="K67" s="17">
        <v>2.23</v>
      </c>
      <c r="L67" s="17">
        <v>2.39</v>
      </c>
      <c r="M67" s="20">
        <v>2.57</v>
      </c>
      <c r="N67" s="21"/>
      <c r="O67" s="21">
        <f t="shared" si="18"/>
        <v>0</v>
      </c>
      <c r="P67" s="21"/>
      <c r="Q67" s="21">
        <f t="shared" si="19"/>
        <v>0</v>
      </c>
    </row>
    <row r="68" spans="1:17" ht="36" customHeight="1" x14ac:dyDescent="0.25">
      <c r="A68" s="23"/>
      <c r="B68" s="32">
        <v>48</v>
      </c>
      <c r="C68" s="16" t="s">
        <v>82</v>
      </c>
      <c r="D68" s="17">
        <f t="shared" si="16"/>
        <v>18150.400000000001</v>
      </c>
      <c r="E68" s="17">
        <f t="shared" si="16"/>
        <v>18790</v>
      </c>
      <c r="F68" s="22">
        <v>0.88</v>
      </c>
      <c r="G68" s="18">
        <v>1</v>
      </c>
      <c r="H68" s="19"/>
      <c r="I68" s="17">
        <v>1.4</v>
      </c>
      <c r="J68" s="17">
        <v>1.68</v>
      </c>
      <c r="K68" s="17">
        <v>2.23</v>
      </c>
      <c r="L68" s="17">
        <v>2.39</v>
      </c>
      <c r="M68" s="20">
        <v>2.57</v>
      </c>
      <c r="N68" s="25">
        <v>310</v>
      </c>
      <c r="O68" s="21">
        <f t="shared" si="18"/>
        <v>8973783.9165333323</v>
      </c>
      <c r="P68" s="21"/>
      <c r="Q68" s="21">
        <f t="shared" si="19"/>
        <v>0</v>
      </c>
    </row>
    <row r="69" spans="1:17" ht="36" customHeight="1" x14ac:dyDescent="0.25">
      <c r="A69" s="23"/>
      <c r="B69" s="32">
        <v>49</v>
      </c>
      <c r="C69" s="16" t="s">
        <v>83</v>
      </c>
      <c r="D69" s="17">
        <f t="shared" si="16"/>
        <v>18150.400000000001</v>
      </c>
      <c r="E69" s="17">
        <f t="shared" si="16"/>
        <v>18790</v>
      </c>
      <c r="F69" s="22">
        <v>1.05</v>
      </c>
      <c r="G69" s="18">
        <v>1</v>
      </c>
      <c r="H69" s="19"/>
      <c r="I69" s="17">
        <v>1.4</v>
      </c>
      <c r="J69" s="17">
        <v>1.68</v>
      </c>
      <c r="K69" s="17">
        <v>2.23</v>
      </c>
      <c r="L69" s="17">
        <v>2.39</v>
      </c>
      <c r="M69" s="20">
        <v>2.57</v>
      </c>
      <c r="N69" s="21">
        <v>5</v>
      </c>
      <c r="O69" s="21">
        <f t="shared" si="18"/>
        <v>172699.28725000002</v>
      </c>
      <c r="P69" s="21">
        <v>0</v>
      </c>
      <c r="Q69" s="21">
        <f t="shared" si="19"/>
        <v>0</v>
      </c>
    </row>
    <row r="70" spans="1:17" ht="22.5" customHeight="1" x14ac:dyDescent="0.25">
      <c r="A70" s="23"/>
      <c r="B70" s="32">
        <v>50</v>
      </c>
      <c r="C70" s="16" t="s">
        <v>84</v>
      </c>
      <c r="D70" s="17">
        <f t="shared" si="16"/>
        <v>18150.400000000001</v>
      </c>
      <c r="E70" s="17">
        <f t="shared" si="16"/>
        <v>18790</v>
      </c>
      <c r="F70" s="22">
        <v>1.25</v>
      </c>
      <c r="G70" s="18">
        <v>1</v>
      </c>
      <c r="H70" s="19"/>
      <c r="I70" s="17">
        <v>1.4</v>
      </c>
      <c r="J70" s="17">
        <v>1.68</v>
      </c>
      <c r="K70" s="17">
        <v>2.23</v>
      </c>
      <c r="L70" s="17">
        <v>2.39</v>
      </c>
      <c r="M70" s="20">
        <v>2.57</v>
      </c>
      <c r="N70" s="21"/>
      <c r="O70" s="21">
        <f t="shared" si="18"/>
        <v>0</v>
      </c>
      <c r="P70" s="21"/>
      <c r="Q70" s="21">
        <f t="shared" si="19"/>
        <v>0</v>
      </c>
    </row>
    <row r="71" spans="1:17" x14ac:dyDescent="0.25">
      <c r="A71" s="50">
        <v>11</v>
      </c>
      <c r="B71" s="60"/>
      <c r="C71" s="52" t="s">
        <v>85</v>
      </c>
      <c r="D71" s="58">
        <f t="shared" si="16"/>
        <v>18150.400000000001</v>
      </c>
      <c r="E71" s="58">
        <f t="shared" si="16"/>
        <v>18790</v>
      </c>
      <c r="F71" s="61"/>
      <c r="G71" s="62"/>
      <c r="H71" s="63"/>
      <c r="I71" s="58"/>
      <c r="J71" s="58"/>
      <c r="K71" s="58"/>
      <c r="L71" s="58"/>
      <c r="M71" s="59">
        <v>2.57</v>
      </c>
      <c r="N71" s="57">
        <f>SUM(N72:N75)</f>
        <v>259</v>
      </c>
      <c r="O71" s="57">
        <f>SUM(O72:O75)</f>
        <v>13416925.388696665</v>
      </c>
      <c r="P71" s="57">
        <f>SUM(P72:P75)</f>
        <v>0</v>
      </c>
      <c r="Q71" s="57">
        <f t="shared" ref="Q71" si="20">SUM(Q72:Q75)</f>
        <v>0</v>
      </c>
    </row>
    <row r="72" spans="1:17" x14ac:dyDescent="0.25">
      <c r="A72" s="23"/>
      <c r="B72" s="32">
        <v>51</v>
      </c>
      <c r="C72" s="16" t="s">
        <v>86</v>
      </c>
      <c r="D72" s="17">
        <f t="shared" si="16"/>
        <v>18150.400000000001</v>
      </c>
      <c r="E72" s="17">
        <f t="shared" si="16"/>
        <v>18790</v>
      </c>
      <c r="F72" s="22">
        <v>1.51</v>
      </c>
      <c r="G72" s="18">
        <v>1</v>
      </c>
      <c r="H72" s="19"/>
      <c r="I72" s="17">
        <v>1.4</v>
      </c>
      <c r="J72" s="17">
        <v>1.68</v>
      </c>
      <c r="K72" s="17">
        <v>2.23</v>
      </c>
      <c r="L72" s="17">
        <v>2.39</v>
      </c>
      <c r="M72" s="20">
        <v>2.57</v>
      </c>
      <c r="N72" s="25">
        <v>169</v>
      </c>
      <c r="O72" s="21">
        <f>(N72/12*1*$D72*$F72*$G72*$I72*O$9)+(N72/12*11*$E72*$F72*$G72*$I72*O$10)</f>
        <v>8394501.1644433327</v>
      </c>
      <c r="P72" s="21">
        <v>0</v>
      </c>
      <c r="Q72" s="21">
        <f>(P72/12*1*$D72*$F72*$G72*$I72*Q$9)+(P72/12*11*$E72*$F72*$G72*$I72*Q$10)</f>
        <v>0</v>
      </c>
    </row>
    <row r="73" spans="1:17" ht="22.5" customHeight="1" x14ac:dyDescent="0.25">
      <c r="A73" s="23"/>
      <c r="B73" s="32">
        <v>52</v>
      </c>
      <c r="C73" s="16" t="s">
        <v>87</v>
      </c>
      <c r="D73" s="17">
        <f t="shared" si="16"/>
        <v>18150.400000000001</v>
      </c>
      <c r="E73" s="17">
        <f t="shared" si="16"/>
        <v>18790</v>
      </c>
      <c r="F73" s="22">
        <v>2.2599999999999998</v>
      </c>
      <c r="G73" s="18">
        <v>1</v>
      </c>
      <c r="H73" s="19"/>
      <c r="I73" s="17">
        <v>1.4</v>
      </c>
      <c r="J73" s="17">
        <v>1.68</v>
      </c>
      <c r="K73" s="17">
        <v>2.23</v>
      </c>
      <c r="L73" s="17">
        <v>2.39</v>
      </c>
      <c r="M73" s="20">
        <v>2.57</v>
      </c>
      <c r="N73" s="25">
        <v>16</v>
      </c>
      <c r="O73" s="21">
        <f>(N73/12*1*$D73*$F73*$G73*$I73*O$9)+(N73/12*11*$E73*$F73*$G73*$I73*O$10)</f>
        <v>1189486.9003733331</v>
      </c>
      <c r="P73" s="21"/>
      <c r="Q73" s="21">
        <f>(P73/12*1*$D73*$F73*$G73*$I73*Q$9)+(P73/12*11*$E73*$F73*$G73*$I73*Q$10)</f>
        <v>0</v>
      </c>
    </row>
    <row r="74" spans="1:17" ht="27.75" customHeight="1" x14ac:dyDescent="0.25">
      <c r="A74" s="23"/>
      <c r="B74" s="32">
        <v>53</v>
      </c>
      <c r="C74" s="16" t="s">
        <v>88</v>
      </c>
      <c r="D74" s="17">
        <f t="shared" si="16"/>
        <v>18150.400000000001</v>
      </c>
      <c r="E74" s="17">
        <f t="shared" si="16"/>
        <v>18790</v>
      </c>
      <c r="F74" s="22">
        <v>1.38</v>
      </c>
      <c r="G74" s="18">
        <v>1</v>
      </c>
      <c r="H74" s="19"/>
      <c r="I74" s="17">
        <v>1.4</v>
      </c>
      <c r="J74" s="17">
        <v>1.68</v>
      </c>
      <c r="K74" s="17">
        <v>2.23</v>
      </c>
      <c r="L74" s="17">
        <v>2.39</v>
      </c>
      <c r="M74" s="20">
        <v>2.57</v>
      </c>
      <c r="N74" s="25">
        <v>64</v>
      </c>
      <c r="O74" s="21">
        <f>(N74/12*1*$D74*$F74*$G74*$I74*O$9)+(N74/12*11*$E74*$F74*$G74*$I74*O$10)</f>
        <v>2905295.4380799993</v>
      </c>
      <c r="P74" s="21"/>
      <c r="Q74" s="21">
        <f>(P74/12*1*$D74*$F74*$G74*$I74*Q$9)+(P74/12*11*$E74*$F74*$G74*$I74*Q$10)</f>
        <v>0</v>
      </c>
    </row>
    <row r="75" spans="1:17" ht="22.5" customHeight="1" x14ac:dyDescent="0.25">
      <c r="A75" s="23"/>
      <c r="B75" s="32">
        <v>54</v>
      </c>
      <c r="C75" s="16" t="s">
        <v>89</v>
      </c>
      <c r="D75" s="17">
        <f t="shared" si="16"/>
        <v>18150.400000000001</v>
      </c>
      <c r="E75" s="17">
        <f t="shared" si="16"/>
        <v>18790</v>
      </c>
      <c r="F75" s="22">
        <v>2.82</v>
      </c>
      <c r="G75" s="18">
        <v>1</v>
      </c>
      <c r="H75" s="19"/>
      <c r="I75" s="17">
        <v>1.4</v>
      </c>
      <c r="J75" s="17">
        <v>1.68</v>
      </c>
      <c r="K75" s="17">
        <v>2.23</v>
      </c>
      <c r="L75" s="17">
        <v>2.39</v>
      </c>
      <c r="M75" s="20">
        <v>2.57</v>
      </c>
      <c r="N75" s="25">
        <v>10</v>
      </c>
      <c r="O75" s="21">
        <f>(N75/12*1*$D75*$F75*$G75*$I75*O$9)+(N75/12*11*$E75*$F75*$G75*$I75*O$10)</f>
        <v>927641.88580000005</v>
      </c>
      <c r="P75" s="21"/>
      <c r="Q75" s="21">
        <f>(P75/12*1*$D75*$F75*$G75*$I75*Q$9)+(P75/12*11*$E75*$F75*$G75*$I75*Q$10)</f>
        <v>0</v>
      </c>
    </row>
    <row r="76" spans="1:17" x14ac:dyDescent="0.25">
      <c r="A76" s="50">
        <v>12</v>
      </c>
      <c r="B76" s="60"/>
      <c r="C76" s="52" t="s">
        <v>90</v>
      </c>
      <c r="D76" s="58">
        <f t="shared" si="16"/>
        <v>18150.400000000001</v>
      </c>
      <c r="E76" s="58">
        <f t="shared" si="16"/>
        <v>18790</v>
      </c>
      <c r="F76" s="61"/>
      <c r="G76" s="62">
        <v>1</v>
      </c>
      <c r="H76" s="63"/>
      <c r="I76" s="58">
        <v>1.4</v>
      </c>
      <c r="J76" s="58">
        <v>1.68</v>
      </c>
      <c r="K76" s="58">
        <v>2.23</v>
      </c>
      <c r="L76" s="58">
        <v>2.39</v>
      </c>
      <c r="M76" s="59">
        <v>2.57</v>
      </c>
      <c r="N76" s="57">
        <f>SUM(N77:N87)</f>
        <v>3780</v>
      </c>
      <c r="O76" s="57">
        <f>SUM(O77:O87)</f>
        <v>78659755.552536666</v>
      </c>
      <c r="P76" s="57">
        <f>SUM(P77:P87)</f>
        <v>0</v>
      </c>
      <c r="Q76" s="57">
        <f t="shared" ref="Q76" si="21">SUM(Q77:Q87)</f>
        <v>0</v>
      </c>
    </row>
    <row r="77" spans="1:17" x14ac:dyDescent="0.25">
      <c r="A77" s="23"/>
      <c r="B77" s="32">
        <v>55</v>
      </c>
      <c r="C77" s="16" t="s">
        <v>91</v>
      </c>
      <c r="D77" s="17">
        <f t="shared" si="16"/>
        <v>18150.400000000001</v>
      </c>
      <c r="E77" s="17">
        <f t="shared" si="16"/>
        <v>18790</v>
      </c>
      <c r="F77" s="22">
        <v>0.57999999999999996</v>
      </c>
      <c r="G77" s="18">
        <v>1</v>
      </c>
      <c r="H77" s="19"/>
      <c r="I77" s="17">
        <v>1.4</v>
      </c>
      <c r="J77" s="17">
        <v>1.68</v>
      </c>
      <c r="K77" s="17">
        <v>2.23</v>
      </c>
      <c r="L77" s="17">
        <v>2.39</v>
      </c>
      <c r="M77" s="20">
        <v>2.57</v>
      </c>
      <c r="N77" s="21"/>
      <c r="O77" s="21">
        <f t="shared" ref="O77:O87" si="22">(N77/12*1*$D77*$F77*$G77*$I77*O$9)+(N77/12*11*$E77*$F77*$G77*$I77*O$10)</f>
        <v>0</v>
      </c>
      <c r="P77" s="21"/>
      <c r="Q77" s="21">
        <f t="shared" ref="Q77:Q87" si="23">(P77/12*1*$D77*$F77*$G77*$I77*Q$9)+(P77/12*11*$E77*$F77*$G77*$I77*Q$10)</f>
        <v>0</v>
      </c>
    </row>
    <row r="78" spans="1:17" x14ac:dyDescent="0.25">
      <c r="A78" s="23"/>
      <c r="B78" s="32">
        <v>56</v>
      </c>
      <c r="C78" s="16" t="s">
        <v>92</v>
      </c>
      <c r="D78" s="17">
        <f t="shared" si="16"/>
        <v>18150.400000000001</v>
      </c>
      <c r="E78" s="17">
        <f t="shared" si="16"/>
        <v>18790</v>
      </c>
      <c r="F78" s="22">
        <v>0.62</v>
      </c>
      <c r="G78" s="18">
        <v>1</v>
      </c>
      <c r="H78" s="19"/>
      <c r="I78" s="17">
        <v>1.4</v>
      </c>
      <c r="J78" s="17">
        <v>1.68</v>
      </c>
      <c r="K78" s="17">
        <v>2.23</v>
      </c>
      <c r="L78" s="17">
        <v>2.39</v>
      </c>
      <c r="M78" s="20">
        <v>2.57</v>
      </c>
      <c r="N78" s="25">
        <v>1519</v>
      </c>
      <c r="O78" s="21">
        <f t="shared" si="22"/>
        <v>30979949.475486662</v>
      </c>
      <c r="P78" s="21"/>
      <c r="Q78" s="21">
        <f t="shared" si="23"/>
        <v>0</v>
      </c>
    </row>
    <row r="79" spans="1:17" x14ac:dyDescent="0.25">
      <c r="A79" s="23"/>
      <c r="B79" s="32">
        <v>57</v>
      </c>
      <c r="C79" s="16" t="s">
        <v>93</v>
      </c>
      <c r="D79" s="17">
        <f t="shared" ref="D79:E94" si="24">D78</f>
        <v>18150.400000000001</v>
      </c>
      <c r="E79" s="17">
        <f t="shared" si="24"/>
        <v>18790</v>
      </c>
      <c r="F79" s="22">
        <v>1.4</v>
      </c>
      <c r="G79" s="18">
        <v>1</v>
      </c>
      <c r="H79" s="19"/>
      <c r="I79" s="17">
        <v>1.4</v>
      </c>
      <c r="J79" s="17">
        <v>1.68</v>
      </c>
      <c r="K79" s="17">
        <v>2.23</v>
      </c>
      <c r="L79" s="17">
        <v>2.39</v>
      </c>
      <c r="M79" s="20">
        <v>2.57</v>
      </c>
      <c r="N79" s="25">
        <v>7</v>
      </c>
      <c r="O79" s="21">
        <f t="shared" si="22"/>
        <v>322372.00286666665</v>
      </c>
      <c r="P79" s="21"/>
      <c r="Q79" s="21">
        <f t="shared" si="23"/>
        <v>0</v>
      </c>
    </row>
    <row r="80" spans="1:17" x14ac:dyDescent="0.25">
      <c r="A80" s="23"/>
      <c r="B80" s="32">
        <v>58</v>
      </c>
      <c r="C80" s="16" t="s">
        <v>94</v>
      </c>
      <c r="D80" s="17">
        <f t="shared" si="24"/>
        <v>18150.400000000001</v>
      </c>
      <c r="E80" s="17">
        <f t="shared" si="24"/>
        <v>18790</v>
      </c>
      <c r="F80" s="22">
        <v>1.27</v>
      </c>
      <c r="G80" s="18">
        <v>1</v>
      </c>
      <c r="H80" s="19"/>
      <c r="I80" s="17">
        <v>1.4</v>
      </c>
      <c r="J80" s="17">
        <v>1.68</v>
      </c>
      <c r="K80" s="17">
        <v>2.23</v>
      </c>
      <c r="L80" s="17">
        <v>2.39</v>
      </c>
      <c r="M80" s="20">
        <v>2.57</v>
      </c>
      <c r="N80" s="25">
        <v>11</v>
      </c>
      <c r="O80" s="21">
        <f t="shared" si="22"/>
        <v>459544.57959666656</v>
      </c>
      <c r="P80" s="21"/>
      <c r="Q80" s="21">
        <f t="shared" si="23"/>
        <v>0</v>
      </c>
    </row>
    <row r="81" spans="1:17" x14ac:dyDescent="0.25">
      <c r="A81" s="23"/>
      <c r="B81" s="32">
        <v>59</v>
      </c>
      <c r="C81" s="16" t="s">
        <v>95</v>
      </c>
      <c r="D81" s="17">
        <f t="shared" si="24"/>
        <v>18150.400000000001</v>
      </c>
      <c r="E81" s="17">
        <f t="shared" si="24"/>
        <v>18790</v>
      </c>
      <c r="F81" s="22">
        <v>3.12</v>
      </c>
      <c r="G81" s="18">
        <v>1</v>
      </c>
      <c r="H81" s="19"/>
      <c r="I81" s="17">
        <v>1.4</v>
      </c>
      <c r="J81" s="17">
        <v>1.68</v>
      </c>
      <c r="K81" s="17">
        <v>2.23</v>
      </c>
      <c r="L81" s="17">
        <v>2.39</v>
      </c>
      <c r="M81" s="20">
        <v>2.57</v>
      </c>
      <c r="N81" s="25"/>
      <c r="O81" s="21">
        <f t="shared" si="22"/>
        <v>0</v>
      </c>
      <c r="P81" s="21"/>
      <c r="Q81" s="21">
        <f t="shared" si="23"/>
        <v>0</v>
      </c>
    </row>
    <row r="82" spans="1:17" x14ac:dyDescent="0.25">
      <c r="A82" s="23"/>
      <c r="B82" s="32">
        <v>60</v>
      </c>
      <c r="C82" s="16" t="s">
        <v>96</v>
      </c>
      <c r="D82" s="17">
        <f t="shared" si="24"/>
        <v>18150.400000000001</v>
      </c>
      <c r="E82" s="17">
        <f t="shared" si="24"/>
        <v>18790</v>
      </c>
      <c r="F82" s="22">
        <v>4.51</v>
      </c>
      <c r="G82" s="18">
        <v>1</v>
      </c>
      <c r="H82" s="19"/>
      <c r="I82" s="17">
        <v>1.4</v>
      </c>
      <c r="J82" s="17">
        <v>1.68</v>
      </c>
      <c r="K82" s="17">
        <v>2.23</v>
      </c>
      <c r="L82" s="17">
        <v>2.39</v>
      </c>
      <c r="M82" s="20">
        <v>2.57</v>
      </c>
      <c r="N82" s="25">
        <v>2</v>
      </c>
      <c r="O82" s="21">
        <f t="shared" si="22"/>
        <v>296713.82304666657</v>
      </c>
      <c r="P82" s="21"/>
      <c r="Q82" s="21">
        <f t="shared" si="23"/>
        <v>0</v>
      </c>
    </row>
    <row r="83" spans="1:17" ht="40.5" customHeight="1" x14ac:dyDescent="0.25">
      <c r="A83" s="23"/>
      <c r="B83" s="32">
        <v>61</v>
      </c>
      <c r="C83" s="16" t="s">
        <v>97</v>
      </c>
      <c r="D83" s="17">
        <f t="shared" si="24"/>
        <v>18150.400000000001</v>
      </c>
      <c r="E83" s="17">
        <f t="shared" si="24"/>
        <v>18790</v>
      </c>
      <c r="F83" s="22">
        <v>1.18</v>
      </c>
      <c r="G83" s="18">
        <v>1</v>
      </c>
      <c r="H83" s="19"/>
      <c r="I83" s="17">
        <v>1.4</v>
      </c>
      <c r="J83" s="17">
        <v>1.68</v>
      </c>
      <c r="K83" s="17">
        <v>2.23</v>
      </c>
      <c r="L83" s="17">
        <v>2.39</v>
      </c>
      <c r="M83" s="20">
        <v>2.57</v>
      </c>
      <c r="N83" s="21">
        <v>0</v>
      </c>
      <c r="O83" s="21">
        <f t="shared" si="22"/>
        <v>0</v>
      </c>
      <c r="P83" s="21"/>
      <c r="Q83" s="21">
        <f t="shared" si="23"/>
        <v>0</v>
      </c>
    </row>
    <row r="84" spans="1:17" ht="22.5" customHeight="1" x14ac:dyDescent="0.25">
      <c r="A84" s="23"/>
      <c r="B84" s="32">
        <v>62</v>
      </c>
      <c r="C84" s="16" t="s">
        <v>98</v>
      </c>
      <c r="D84" s="17">
        <f t="shared" si="24"/>
        <v>18150.400000000001</v>
      </c>
      <c r="E84" s="17">
        <f t="shared" si="24"/>
        <v>18790</v>
      </c>
      <c r="F84" s="22">
        <v>0.98</v>
      </c>
      <c r="G84" s="18">
        <v>1</v>
      </c>
      <c r="H84" s="19"/>
      <c r="I84" s="17">
        <v>1.4</v>
      </c>
      <c r="J84" s="17">
        <v>1.68</v>
      </c>
      <c r="K84" s="17">
        <v>2.23</v>
      </c>
      <c r="L84" s="17">
        <v>2.39</v>
      </c>
      <c r="M84" s="20">
        <v>2.57</v>
      </c>
      <c r="N84" s="25">
        <v>617</v>
      </c>
      <c r="O84" s="21">
        <f t="shared" si="22"/>
        <v>19890352.576873332</v>
      </c>
      <c r="P84" s="21"/>
      <c r="Q84" s="21">
        <f t="shared" si="23"/>
        <v>0</v>
      </c>
    </row>
    <row r="85" spans="1:17" ht="30" x14ac:dyDescent="0.25">
      <c r="A85" s="23"/>
      <c r="B85" s="32">
        <v>63</v>
      </c>
      <c r="C85" s="16" t="s">
        <v>99</v>
      </c>
      <c r="D85" s="17">
        <f t="shared" si="24"/>
        <v>18150.400000000001</v>
      </c>
      <c r="E85" s="17">
        <f t="shared" si="24"/>
        <v>18790</v>
      </c>
      <c r="F85" s="22">
        <v>0.35</v>
      </c>
      <c r="G85" s="18">
        <v>1</v>
      </c>
      <c r="H85" s="19"/>
      <c r="I85" s="17">
        <v>1.4</v>
      </c>
      <c r="J85" s="17">
        <v>1.68</v>
      </c>
      <c r="K85" s="17">
        <v>2.23</v>
      </c>
      <c r="L85" s="17">
        <v>2.39</v>
      </c>
      <c r="M85" s="20">
        <v>2.57</v>
      </c>
      <c r="N85" s="21">
        <v>0</v>
      </c>
      <c r="O85" s="21">
        <f t="shared" si="22"/>
        <v>0</v>
      </c>
      <c r="P85" s="21"/>
      <c r="Q85" s="21">
        <f t="shared" si="23"/>
        <v>0</v>
      </c>
    </row>
    <row r="86" spans="1:17" ht="30" x14ac:dyDescent="0.25">
      <c r="A86" s="23"/>
      <c r="B86" s="32">
        <v>64</v>
      </c>
      <c r="C86" s="16" t="s">
        <v>100</v>
      </c>
      <c r="D86" s="17">
        <f t="shared" si="24"/>
        <v>18150.400000000001</v>
      </c>
      <c r="E86" s="17">
        <f t="shared" si="24"/>
        <v>18790</v>
      </c>
      <c r="F86" s="22">
        <v>0.5</v>
      </c>
      <c r="G86" s="18">
        <v>1</v>
      </c>
      <c r="H86" s="19"/>
      <c r="I86" s="17">
        <v>1.4</v>
      </c>
      <c r="J86" s="17">
        <v>1.68</v>
      </c>
      <c r="K86" s="17">
        <v>2.23</v>
      </c>
      <c r="L86" s="17">
        <v>2.39</v>
      </c>
      <c r="M86" s="20">
        <v>2.57</v>
      </c>
      <c r="N86" s="25">
        <v>1624</v>
      </c>
      <c r="O86" s="21">
        <f t="shared" si="22"/>
        <v>26710823.094666671</v>
      </c>
      <c r="P86" s="21"/>
      <c r="Q86" s="21">
        <f t="shared" si="23"/>
        <v>0</v>
      </c>
    </row>
    <row r="87" spans="1:17" x14ac:dyDescent="0.25">
      <c r="A87" s="23"/>
      <c r="B87" s="32">
        <v>65</v>
      </c>
      <c r="C87" s="16" t="s">
        <v>101</v>
      </c>
      <c r="D87" s="17">
        <f t="shared" si="24"/>
        <v>18150.400000000001</v>
      </c>
      <c r="E87" s="17">
        <f t="shared" si="24"/>
        <v>18790</v>
      </c>
      <c r="F87" s="24">
        <v>2.2999999999999998</v>
      </c>
      <c r="G87" s="18">
        <v>1</v>
      </c>
      <c r="H87" s="19"/>
      <c r="I87" s="17">
        <v>1.4</v>
      </c>
      <c r="J87" s="17">
        <v>1.68</v>
      </c>
      <c r="K87" s="17">
        <v>2.23</v>
      </c>
      <c r="L87" s="17">
        <v>2.39</v>
      </c>
      <c r="M87" s="20">
        <v>2.57</v>
      </c>
      <c r="N87" s="21"/>
      <c r="O87" s="21">
        <f t="shared" si="22"/>
        <v>0</v>
      </c>
      <c r="P87" s="21"/>
      <c r="Q87" s="21">
        <f t="shared" si="23"/>
        <v>0</v>
      </c>
    </row>
    <row r="88" spans="1:17" x14ac:dyDescent="0.25">
      <c r="A88" s="50">
        <v>13</v>
      </c>
      <c r="B88" s="60"/>
      <c r="C88" s="52" t="s">
        <v>102</v>
      </c>
      <c r="D88" s="58">
        <f t="shared" si="24"/>
        <v>18150.400000000001</v>
      </c>
      <c r="E88" s="58">
        <f t="shared" si="24"/>
        <v>18790</v>
      </c>
      <c r="F88" s="61"/>
      <c r="G88" s="62"/>
      <c r="H88" s="63"/>
      <c r="I88" s="58"/>
      <c r="J88" s="58"/>
      <c r="K88" s="58"/>
      <c r="L88" s="58"/>
      <c r="M88" s="59">
        <v>2.57</v>
      </c>
      <c r="N88" s="57">
        <f>SUM(N89:N95)</f>
        <v>158</v>
      </c>
      <c r="O88" s="57">
        <f>SUM(O89:O95)</f>
        <v>6531651.5193066653</v>
      </c>
      <c r="P88" s="57">
        <f>SUM(P89:P95)</f>
        <v>0</v>
      </c>
      <c r="Q88" s="57">
        <f t="shared" ref="Q88" si="25">SUM(Q89:Q95)</f>
        <v>0</v>
      </c>
    </row>
    <row r="89" spans="1:17" ht="41.25" customHeight="1" x14ac:dyDescent="0.25">
      <c r="A89" s="23"/>
      <c r="B89" s="32">
        <v>66</v>
      </c>
      <c r="C89" s="16" t="s">
        <v>103</v>
      </c>
      <c r="D89" s="17">
        <f t="shared" si="24"/>
        <v>18150.400000000001</v>
      </c>
      <c r="E89" s="17">
        <f t="shared" si="24"/>
        <v>18790</v>
      </c>
      <c r="F89" s="22">
        <v>1.42</v>
      </c>
      <c r="G89" s="18">
        <v>1</v>
      </c>
      <c r="H89" s="19"/>
      <c r="I89" s="17">
        <v>1.4</v>
      </c>
      <c r="J89" s="17">
        <v>1.68</v>
      </c>
      <c r="K89" s="17">
        <v>2.23</v>
      </c>
      <c r="L89" s="17">
        <v>2.39</v>
      </c>
      <c r="M89" s="20">
        <v>2.57</v>
      </c>
      <c r="N89" s="21"/>
      <c r="O89" s="21">
        <f t="shared" ref="O89:O95" si="26">(N89/12*1*$D89*$F89*$G89*$I89*O$9)+(N89/12*11*$E89*$F89*$G89*$I89*O$10)</f>
        <v>0</v>
      </c>
      <c r="P89" s="21"/>
      <c r="Q89" s="21">
        <f t="shared" ref="Q89:Q95" si="27">(P89/12*1*$D89*$F89*$G89*$I89*Q$9)+(P89/12*11*$E89*$F89*$G89*$I89*Q$10)</f>
        <v>0</v>
      </c>
    </row>
    <row r="90" spans="1:17" ht="41.25" customHeight="1" x14ac:dyDescent="0.25">
      <c r="A90" s="23"/>
      <c r="B90" s="32">
        <v>67</v>
      </c>
      <c r="C90" s="16" t="s">
        <v>104</v>
      </c>
      <c r="D90" s="17">
        <f t="shared" si="24"/>
        <v>18150.400000000001</v>
      </c>
      <c r="E90" s="17">
        <f t="shared" si="24"/>
        <v>18790</v>
      </c>
      <c r="F90" s="22">
        <v>2.81</v>
      </c>
      <c r="G90" s="18">
        <v>1</v>
      </c>
      <c r="H90" s="19"/>
      <c r="I90" s="17">
        <v>1.4</v>
      </c>
      <c r="J90" s="17">
        <v>1.68</v>
      </c>
      <c r="K90" s="17">
        <v>2.23</v>
      </c>
      <c r="L90" s="17">
        <v>2.39</v>
      </c>
      <c r="M90" s="20">
        <v>2.57</v>
      </c>
      <c r="N90" s="21"/>
      <c r="O90" s="21">
        <f t="shared" si="26"/>
        <v>0</v>
      </c>
      <c r="P90" s="21"/>
      <c r="Q90" s="21">
        <f t="shared" si="27"/>
        <v>0</v>
      </c>
    </row>
    <row r="91" spans="1:17" ht="41.25" customHeight="1" x14ac:dyDescent="0.25">
      <c r="A91" s="23"/>
      <c r="B91" s="32">
        <v>68</v>
      </c>
      <c r="C91" s="16" t="s">
        <v>105</v>
      </c>
      <c r="D91" s="17">
        <f t="shared" si="24"/>
        <v>18150.400000000001</v>
      </c>
      <c r="E91" s="17">
        <f t="shared" si="24"/>
        <v>18790</v>
      </c>
      <c r="F91" s="22">
        <v>3.48</v>
      </c>
      <c r="G91" s="18">
        <v>1</v>
      </c>
      <c r="H91" s="19"/>
      <c r="I91" s="17">
        <v>1.4</v>
      </c>
      <c r="J91" s="17">
        <v>1.68</v>
      </c>
      <c r="K91" s="17">
        <v>2.23</v>
      </c>
      <c r="L91" s="17">
        <v>2.39</v>
      </c>
      <c r="M91" s="20">
        <v>2.57</v>
      </c>
      <c r="N91" s="21"/>
      <c r="O91" s="21">
        <f t="shared" si="26"/>
        <v>0</v>
      </c>
      <c r="P91" s="21"/>
      <c r="Q91" s="21">
        <f t="shared" si="27"/>
        <v>0</v>
      </c>
    </row>
    <row r="92" spans="1:17" x14ac:dyDescent="0.25">
      <c r="A92" s="23"/>
      <c r="B92" s="32">
        <v>69</v>
      </c>
      <c r="C92" s="16" t="s">
        <v>106</v>
      </c>
      <c r="D92" s="17">
        <f t="shared" si="24"/>
        <v>18150.400000000001</v>
      </c>
      <c r="E92" s="17">
        <f t="shared" si="24"/>
        <v>18790</v>
      </c>
      <c r="F92" s="22">
        <v>1.1200000000000001</v>
      </c>
      <c r="G92" s="18">
        <v>1</v>
      </c>
      <c r="H92" s="19"/>
      <c r="I92" s="17">
        <v>1.4</v>
      </c>
      <c r="J92" s="17">
        <v>1.68</v>
      </c>
      <c r="K92" s="17">
        <v>2.23</v>
      </c>
      <c r="L92" s="17">
        <v>2.39</v>
      </c>
      <c r="M92" s="20">
        <v>2.57</v>
      </c>
      <c r="N92" s="21">
        <v>86</v>
      </c>
      <c r="O92" s="21">
        <f t="shared" si="26"/>
        <v>3168456.2567466665</v>
      </c>
      <c r="P92" s="21"/>
      <c r="Q92" s="21">
        <f t="shared" si="27"/>
        <v>0</v>
      </c>
    </row>
    <row r="93" spans="1:17" x14ac:dyDescent="0.25">
      <c r="A93" s="23"/>
      <c r="B93" s="32">
        <v>70</v>
      </c>
      <c r="C93" s="16" t="s">
        <v>107</v>
      </c>
      <c r="D93" s="17">
        <f t="shared" si="24"/>
        <v>18150.400000000001</v>
      </c>
      <c r="E93" s="17">
        <f t="shared" si="24"/>
        <v>18790</v>
      </c>
      <c r="F93" s="22">
        <v>2.0099999999999998</v>
      </c>
      <c r="G93" s="18">
        <v>1</v>
      </c>
      <c r="H93" s="19"/>
      <c r="I93" s="17">
        <v>1.4</v>
      </c>
      <c r="J93" s="17">
        <v>1.68</v>
      </c>
      <c r="K93" s="17">
        <v>2.23</v>
      </c>
      <c r="L93" s="17">
        <v>2.39</v>
      </c>
      <c r="M93" s="20">
        <v>2.57</v>
      </c>
      <c r="N93" s="21"/>
      <c r="O93" s="21">
        <f t="shared" si="26"/>
        <v>0</v>
      </c>
      <c r="P93" s="21"/>
      <c r="Q93" s="21">
        <f t="shared" si="27"/>
        <v>0</v>
      </c>
    </row>
    <row r="94" spans="1:17" ht="30" x14ac:dyDescent="0.25">
      <c r="A94" s="23"/>
      <c r="B94" s="32">
        <v>71</v>
      </c>
      <c r="C94" s="16" t="s">
        <v>108</v>
      </c>
      <c r="D94" s="17">
        <f t="shared" si="24"/>
        <v>18150.400000000001</v>
      </c>
      <c r="E94" s="17">
        <f t="shared" si="24"/>
        <v>18790</v>
      </c>
      <c r="F94" s="22">
        <v>1.42</v>
      </c>
      <c r="G94" s="18">
        <v>1</v>
      </c>
      <c r="H94" s="19"/>
      <c r="I94" s="17">
        <v>1.4</v>
      </c>
      <c r="J94" s="17">
        <v>1.68</v>
      </c>
      <c r="K94" s="17">
        <v>2.23</v>
      </c>
      <c r="L94" s="17">
        <v>2.39</v>
      </c>
      <c r="M94" s="20">
        <v>2.57</v>
      </c>
      <c r="N94" s="21">
        <v>72</v>
      </c>
      <c r="O94" s="21">
        <f t="shared" si="26"/>
        <v>3363195.2625599992</v>
      </c>
      <c r="P94" s="21"/>
      <c r="Q94" s="21">
        <f t="shared" si="27"/>
        <v>0</v>
      </c>
    </row>
    <row r="95" spans="1:17" ht="30" x14ac:dyDescent="0.25">
      <c r="A95" s="23"/>
      <c r="B95" s="32">
        <v>72</v>
      </c>
      <c r="C95" s="16" t="s">
        <v>109</v>
      </c>
      <c r="D95" s="17">
        <f t="shared" ref="D95:E110" si="28">D94</f>
        <v>18150.400000000001</v>
      </c>
      <c r="E95" s="17">
        <f t="shared" si="28"/>
        <v>18790</v>
      </c>
      <c r="F95" s="22">
        <v>2.38</v>
      </c>
      <c r="G95" s="18">
        <v>1</v>
      </c>
      <c r="H95" s="19"/>
      <c r="I95" s="17">
        <v>1.4</v>
      </c>
      <c r="J95" s="17">
        <v>1.68</v>
      </c>
      <c r="K95" s="17">
        <v>2.23</v>
      </c>
      <c r="L95" s="17">
        <v>2.39</v>
      </c>
      <c r="M95" s="20">
        <v>2.57</v>
      </c>
      <c r="N95" s="21"/>
      <c r="O95" s="21">
        <f t="shared" si="26"/>
        <v>0</v>
      </c>
      <c r="P95" s="21"/>
      <c r="Q95" s="21">
        <f t="shared" si="27"/>
        <v>0</v>
      </c>
    </row>
    <row r="96" spans="1:17" x14ac:dyDescent="0.25">
      <c r="A96" s="50">
        <v>14</v>
      </c>
      <c r="B96" s="60"/>
      <c r="C96" s="52" t="s">
        <v>110</v>
      </c>
      <c r="D96" s="58">
        <f t="shared" si="28"/>
        <v>18150.400000000001</v>
      </c>
      <c r="E96" s="58">
        <f t="shared" si="28"/>
        <v>18790</v>
      </c>
      <c r="F96" s="64"/>
      <c r="G96" s="62"/>
      <c r="H96" s="63"/>
      <c r="I96" s="58"/>
      <c r="J96" s="58"/>
      <c r="K96" s="58"/>
      <c r="L96" s="58"/>
      <c r="M96" s="59">
        <v>2.57</v>
      </c>
      <c r="N96" s="57">
        <f>SUM(N97:N99)</f>
        <v>113</v>
      </c>
      <c r="O96" s="57">
        <f>SUM(O97:O99)</f>
        <v>5846117.5866799979</v>
      </c>
      <c r="P96" s="57">
        <f>SUM(P97:P99)</f>
        <v>63</v>
      </c>
      <c r="Q96" s="57">
        <f t="shared" ref="Q96" si="29">SUM(Q97:Q99)</f>
        <v>2012987.8170360001</v>
      </c>
    </row>
    <row r="97" spans="1:17" ht="30" x14ac:dyDescent="0.25">
      <c r="A97" s="23"/>
      <c r="B97" s="32">
        <v>73</v>
      </c>
      <c r="C97" s="16" t="s">
        <v>111</v>
      </c>
      <c r="D97" s="17">
        <f t="shared" si="28"/>
        <v>18150.400000000001</v>
      </c>
      <c r="E97" s="17">
        <f t="shared" si="28"/>
        <v>18790</v>
      </c>
      <c r="F97" s="22">
        <v>0.84</v>
      </c>
      <c r="G97" s="18">
        <v>1</v>
      </c>
      <c r="H97" s="19"/>
      <c r="I97" s="17">
        <v>1.4</v>
      </c>
      <c r="J97" s="17">
        <v>1.68</v>
      </c>
      <c r="K97" s="17">
        <v>2.23</v>
      </c>
      <c r="L97" s="17">
        <v>2.39</v>
      </c>
      <c r="M97" s="20">
        <v>2.57</v>
      </c>
      <c r="N97" s="21">
        <v>31</v>
      </c>
      <c r="O97" s="21">
        <f>(N97/12*1*$D97*$F97*$G97*$I97*O$9)+(N97/12*11*$E97*$F97*$G97*$I97*O$10)</f>
        <v>856588.46475999989</v>
      </c>
      <c r="P97" s="21">
        <v>40</v>
      </c>
      <c r="Q97" s="21">
        <f>(P97/12*1*$D97*$F97*$G97*$I97*Q$9)+(P97/12*11*$E97*$F97*$G97*$I97*Q$10)</f>
        <v>918723.04608</v>
      </c>
    </row>
    <row r="98" spans="1:17" ht="30" x14ac:dyDescent="0.25">
      <c r="A98" s="23"/>
      <c r="B98" s="32">
        <v>74</v>
      </c>
      <c r="C98" s="16" t="s">
        <v>112</v>
      </c>
      <c r="D98" s="17">
        <f t="shared" si="28"/>
        <v>18150.400000000001</v>
      </c>
      <c r="E98" s="17">
        <f t="shared" si="28"/>
        <v>18790</v>
      </c>
      <c r="F98" s="22">
        <v>1.74</v>
      </c>
      <c r="G98" s="18">
        <v>1</v>
      </c>
      <c r="H98" s="19"/>
      <c r="I98" s="17">
        <v>1.4</v>
      </c>
      <c r="J98" s="17">
        <v>1.68</v>
      </c>
      <c r="K98" s="17">
        <v>2.23</v>
      </c>
      <c r="L98" s="17">
        <v>2.39</v>
      </c>
      <c r="M98" s="20">
        <v>2.57</v>
      </c>
      <c r="N98" s="21">
        <v>70</v>
      </c>
      <c r="O98" s="21">
        <f>(N98/12*1*$D98*$F98*$G98*$I98*O$9)+(N98/12*11*$E98*$F98*$G98*$I98*O$10)</f>
        <v>4006623.4641999984</v>
      </c>
      <c r="P98" s="21">
        <v>23</v>
      </c>
      <c r="Q98" s="21">
        <f>(P98/12*1*$D98*$F98*$G98*$I98*Q$9)+(P98/12*11*$E98*$F98*$G98*$I98*Q$10)</f>
        <v>1094264.7709560001</v>
      </c>
    </row>
    <row r="99" spans="1:17" ht="30" x14ac:dyDescent="0.25">
      <c r="A99" s="23"/>
      <c r="B99" s="32">
        <v>75</v>
      </c>
      <c r="C99" s="16" t="s">
        <v>113</v>
      </c>
      <c r="D99" s="17">
        <f t="shared" si="28"/>
        <v>18150.400000000001</v>
      </c>
      <c r="E99" s="17">
        <f t="shared" si="28"/>
        <v>18790</v>
      </c>
      <c r="F99" s="22">
        <v>2.4900000000000002</v>
      </c>
      <c r="G99" s="18">
        <v>1</v>
      </c>
      <c r="H99" s="19"/>
      <c r="I99" s="17">
        <v>1.4</v>
      </c>
      <c r="J99" s="17">
        <v>1.68</v>
      </c>
      <c r="K99" s="17">
        <v>2.23</v>
      </c>
      <c r="L99" s="17">
        <v>2.39</v>
      </c>
      <c r="M99" s="20">
        <v>2.57</v>
      </c>
      <c r="N99" s="21">
        <v>12</v>
      </c>
      <c r="O99" s="21">
        <f>(N99/12*1*$D99*$F99*$G99*$I99*O$9)+(N99/12*11*$E99*$F99*$G99*$I99*O$10)</f>
        <v>982905.6577199999</v>
      </c>
      <c r="P99" s="21"/>
      <c r="Q99" s="21">
        <f>(P99/12*1*$D99*$F99*$G99*$I99*Q$9)+(P99/12*11*$E99*$F99*$G99*$I99*Q$10)</f>
        <v>0</v>
      </c>
    </row>
    <row r="100" spans="1:17" x14ac:dyDescent="0.25">
      <c r="A100" s="50">
        <v>15</v>
      </c>
      <c r="B100" s="60"/>
      <c r="C100" s="52" t="s">
        <v>114</v>
      </c>
      <c r="D100" s="58">
        <f t="shared" si="28"/>
        <v>18150.400000000001</v>
      </c>
      <c r="E100" s="58">
        <f t="shared" si="28"/>
        <v>18790</v>
      </c>
      <c r="F100" s="61"/>
      <c r="G100" s="62"/>
      <c r="H100" s="63"/>
      <c r="I100" s="58"/>
      <c r="J100" s="58"/>
      <c r="K100" s="58"/>
      <c r="L100" s="58"/>
      <c r="M100" s="59">
        <v>2.57</v>
      </c>
      <c r="N100" s="57">
        <f>SUM(N101:N117)</f>
        <v>19</v>
      </c>
      <c r="O100" s="57">
        <f>SUM(O101:O117)</f>
        <v>968760.76371666661</v>
      </c>
      <c r="P100" s="57">
        <f>SUM(P101:P117)</f>
        <v>0</v>
      </c>
      <c r="Q100" s="57">
        <f t="shared" ref="Q100" si="30">SUM(Q101:Q117)</f>
        <v>0</v>
      </c>
    </row>
    <row r="101" spans="1:17" x14ac:dyDescent="0.25">
      <c r="A101" s="23"/>
      <c r="B101" s="32">
        <v>76</v>
      </c>
      <c r="C101" s="16" t="s">
        <v>115</v>
      </c>
      <c r="D101" s="17">
        <f t="shared" si="28"/>
        <v>18150.400000000001</v>
      </c>
      <c r="E101" s="17">
        <f t="shared" si="28"/>
        <v>18790</v>
      </c>
      <c r="F101" s="22">
        <v>0.98</v>
      </c>
      <c r="G101" s="18">
        <v>1</v>
      </c>
      <c r="H101" s="19"/>
      <c r="I101" s="17">
        <v>1.4</v>
      </c>
      <c r="J101" s="17">
        <v>1.68</v>
      </c>
      <c r="K101" s="17">
        <v>2.23</v>
      </c>
      <c r="L101" s="17">
        <v>2.39</v>
      </c>
      <c r="M101" s="20">
        <v>2.57</v>
      </c>
      <c r="N101" s="21"/>
      <c r="O101" s="21">
        <f t="shared" ref="O101:O107" si="31">(N101/12*1*$D101*$F101*$G101*$I101*O$9)+(N101/12*11*$E101*$F101*$G101*$I101*O$10)</f>
        <v>0</v>
      </c>
      <c r="P101" s="21"/>
      <c r="Q101" s="21">
        <f t="shared" ref="Q101:Q107" si="32">(P101/12*1*$D101*$F101*$G101*$I101*Q$9)+(P101/12*11*$E101*$F101*$G101*$I101*Q$10)</f>
        <v>0</v>
      </c>
    </row>
    <row r="102" spans="1:17" x14ac:dyDescent="0.25">
      <c r="A102" s="23"/>
      <c r="B102" s="32">
        <v>77</v>
      </c>
      <c r="C102" s="16" t="s">
        <v>116</v>
      </c>
      <c r="D102" s="17">
        <f t="shared" si="28"/>
        <v>18150.400000000001</v>
      </c>
      <c r="E102" s="17">
        <f t="shared" si="28"/>
        <v>18790</v>
      </c>
      <c r="F102" s="22">
        <v>1.55</v>
      </c>
      <c r="G102" s="18">
        <v>1</v>
      </c>
      <c r="H102" s="19"/>
      <c r="I102" s="17">
        <v>1.4</v>
      </c>
      <c r="J102" s="17">
        <v>1.68</v>
      </c>
      <c r="K102" s="17">
        <v>2.23</v>
      </c>
      <c r="L102" s="17">
        <v>2.39</v>
      </c>
      <c r="M102" s="20">
        <v>2.57</v>
      </c>
      <c r="N102" s="21">
        <v>19</v>
      </c>
      <c r="O102" s="21">
        <f t="shared" si="31"/>
        <v>968760.76371666661</v>
      </c>
      <c r="P102" s="21"/>
      <c r="Q102" s="21">
        <f t="shared" si="32"/>
        <v>0</v>
      </c>
    </row>
    <row r="103" spans="1:17" x14ac:dyDescent="0.25">
      <c r="A103" s="23"/>
      <c r="B103" s="32">
        <v>78</v>
      </c>
      <c r="C103" s="16" t="s">
        <v>117</v>
      </c>
      <c r="D103" s="17">
        <f t="shared" si="28"/>
        <v>18150.400000000001</v>
      </c>
      <c r="E103" s="17">
        <f t="shared" si="28"/>
        <v>18790</v>
      </c>
      <c r="F103" s="22">
        <v>0.84</v>
      </c>
      <c r="G103" s="18">
        <v>1</v>
      </c>
      <c r="H103" s="19"/>
      <c r="I103" s="17">
        <v>1.4</v>
      </c>
      <c r="J103" s="17">
        <v>1.68</v>
      </c>
      <c r="K103" s="17">
        <v>2.23</v>
      </c>
      <c r="L103" s="17">
        <v>2.39</v>
      </c>
      <c r="M103" s="20">
        <v>2.57</v>
      </c>
      <c r="N103" s="21"/>
      <c r="O103" s="21">
        <f t="shared" si="31"/>
        <v>0</v>
      </c>
      <c r="P103" s="21"/>
      <c r="Q103" s="21">
        <f t="shared" si="32"/>
        <v>0</v>
      </c>
    </row>
    <row r="104" spans="1:17" x14ac:dyDescent="0.25">
      <c r="A104" s="23"/>
      <c r="B104" s="32">
        <v>79</v>
      </c>
      <c r="C104" s="16" t="s">
        <v>118</v>
      </c>
      <c r="D104" s="17">
        <f t="shared" si="28"/>
        <v>18150.400000000001</v>
      </c>
      <c r="E104" s="17">
        <f t="shared" si="28"/>
        <v>18790</v>
      </c>
      <c r="F104" s="22">
        <v>1.33</v>
      </c>
      <c r="G104" s="18">
        <v>1</v>
      </c>
      <c r="H104" s="19"/>
      <c r="I104" s="17">
        <v>1.4</v>
      </c>
      <c r="J104" s="17">
        <v>1.68</v>
      </c>
      <c r="K104" s="17">
        <v>2.23</v>
      </c>
      <c r="L104" s="17">
        <v>2.39</v>
      </c>
      <c r="M104" s="20">
        <v>2.57</v>
      </c>
      <c r="N104" s="21"/>
      <c r="O104" s="21">
        <f t="shared" si="31"/>
        <v>0</v>
      </c>
      <c r="P104" s="21"/>
      <c r="Q104" s="21">
        <f t="shared" si="32"/>
        <v>0</v>
      </c>
    </row>
    <row r="105" spans="1:17" x14ac:dyDescent="0.25">
      <c r="A105" s="23"/>
      <c r="B105" s="32">
        <v>80</v>
      </c>
      <c r="C105" s="16" t="s">
        <v>119</v>
      </c>
      <c r="D105" s="17">
        <f t="shared" si="28"/>
        <v>18150.400000000001</v>
      </c>
      <c r="E105" s="17">
        <f t="shared" si="28"/>
        <v>18790</v>
      </c>
      <c r="F105" s="22">
        <v>0.96</v>
      </c>
      <c r="G105" s="18">
        <v>1</v>
      </c>
      <c r="H105" s="19"/>
      <c r="I105" s="17">
        <v>1.4</v>
      </c>
      <c r="J105" s="17">
        <v>1.68</v>
      </c>
      <c r="K105" s="17">
        <v>2.23</v>
      </c>
      <c r="L105" s="17">
        <v>2.39</v>
      </c>
      <c r="M105" s="20">
        <v>2.57</v>
      </c>
      <c r="N105" s="21"/>
      <c r="O105" s="21">
        <f t="shared" si="31"/>
        <v>0</v>
      </c>
      <c r="P105" s="21"/>
      <c r="Q105" s="21">
        <f t="shared" si="32"/>
        <v>0</v>
      </c>
    </row>
    <row r="106" spans="1:17" ht="30.75" customHeight="1" x14ac:dyDescent="0.25">
      <c r="A106" s="23"/>
      <c r="B106" s="32">
        <v>81</v>
      </c>
      <c r="C106" s="16" t="s">
        <v>120</v>
      </c>
      <c r="D106" s="17">
        <f t="shared" si="28"/>
        <v>18150.400000000001</v>
      </c>
      <c r="E106" s="17">
        <f t="shared" si="28"/>
        <v>18790</v>
      </c>
      <c r="F106" s="31">
        <v>2.0099999999999998</v>
      </c>
      <c r="G106" s="18">
        <v>1</v>
      </c>
      <c r="H106" s="19"/>
      <c r="I106" s="17">
        <v>1.4</v>
      </c>
      <c r="J106" s="17">
        <v>1.68</v>
      </c>
      <c r="K106" s="17">
        <v>2.23</v>
      </c>
      <c r="L106" s="17">
        <v>2.39</v>
      </c>
      <c r="M106" s="20">
        <v>2.57</v>
      </c>
      <c r="N106" s="21"/>
      <c r="O106" s="21">
        <f t="shared" si="31"/>
        <v>0</v>
      </c>
      <c r="P106" s="21"/>
      <c r="Q106" s="21">
        <f t="shared" si="32"/>
        <v>0</v>
      </c>
    </row>
    <row r="107" spans="1:17" ht="30" customHeight="1" x14ac:dyDescent="0.25">
      <c r="A107" s="23"/>
      <c r="B107" s="32">
        <v>82</v>
      </c>
      <c r="C107" s="16" t="s">
        <v>121</v>
      </c>
      <c r="D107" s="17">
        <f t="shared" si="28"/>
        <v>18150.400000000001</v>
      </c>
      <c r="E107" s="17">
        <f t="shared" si="28"/>
        <v>18790</v>
      </c>
      <c r="F107" s="22">
        <v>1.02</v>
      </c>
      <c r="G107" s="18">
        <v>1</v>
      </c>
      <c r="H107" s="19"/>
      <c r="I107" s="17">
        <v>1.4</v>
      </c>
      <c r="J107" s="17">
        <v>1.68</v>
      </c>
      <c r="K107" s="17">
        <v>2.23</v>
      </c>
      <c r="L107" s="17">
        <v>2.39</v>
      </c>
      <c r="M107" s="20">
        <v>2.57</v>
      </c>
      <c r="N107" s="21"/>
      <c r="O107" s="21">
        <f t="shared" si="31"/>
        <v>0</v>
      </c>
      <c r="P107" s="21"/>
      <c r="Q107" s="21">
        <f t="shared" si="32"/>
        <v>0</v>
      </c>
    </row>
    <row r="108" spans="1:17" ht="30" customHeight="1" x14ac:dyDescent="0.25">
      <c r="A108" s="23"/>
      <c r="B108" s="32">
        <v>83</v>
      </c>
      <c r="C108" s="16" t="s">
        <v>122</v>
      </c>
      <c r="D108" s="17">
        <f t="shared" si="28"/>
        <v>18150.400000000001</v>
      </c>
      <c r="E108" s="17">
        <f t="shared" si="28"/>
        <v>18790</v>
      </c>
      <c r="F108" s="22">
        <v>1.95</v>
      </c>
      <c r="G108" s="18">
        <v>1</v>
      </c>
      <c r="H108" s="19"/>
      <c r="I108" s="17">
        <v>1.4</v>
      </c>
      <c r="J108" s="17">
        <v>1.68</v>
      </c>
      <c r="K108" s="17">
        <v>2.23</v>
      </c>
      <c r="L108" s="17">
        <v>2.39</v>
      </c>
      <c r="M108" s="20">
        <v>2.57</v>
      </c>
      <c r="N108" s="21"/>
      <c r="O108" s="21">
        <f>(N108/12*1*$D108*$F108*$G108*$I108*O$9)+(N108/12*11*$E108*$F108*$G108*$I108)</f>
        <v>0</v>
      </c>
      <c r="P108" s="21"/>
      <c r="Q108" s="21">
        <f>(P108/12*1*$D108*$F108*$G108*$I108*Q$9)+(P108/12*11*$E108*$F108*$G108*$I108)</f>
        <v>0</v>
      </c>
    </row>
    <row r="109" spans="1:17" ht="45" x14ac:dyDescent="0.25">
      <c r="A109" s="23"/>
      <c r="B109" s="32">
        <v>84</v>
      </c>
      <c r="C109" s="16" t="s">
        <v>123</v>
      </c>
      <c r="D109" s="17">
        <f>D107</f>
        <v>18150.400000000001</v>
      </c>
      <c r="E109" s="17">
        <f>E107</f>
        <v>18790</v>
      </c>
      <c r="F109" s="22">
        <v>4.32</v>
      </c>
      <c r="G109" s="18">
        <v>1</v>
      </c>
      <c r="H109" s="19"/>
      <c r="I109" s="17">
        <v>1.4</v>
      </c>
      <c r="J109" s="17">
        <v>1.68</v>
      </c>
      <c r="K109" s="17">
        <v>2.23</v>
      </c>
      <c r="L109" s="17">
        <v>2.39</v>
      </c>
      <c r="M109" s="20">
        <v>2.57</v>
      </c>
      <c r="N109" s="21"/>
      <c r="O109" s="21">
        <f>(N109/12*1*$D109*$F109*$G109*$I109*O$9)+(N109/12*11*$E109*$F109*$G109*$I109)</f>
        <v>0</v>
      </c>
      <c r="P109" s="21"/>
      <c r="Q109" s="21">
        <f>(P109/12*1*$D109*$F109*$G109*$I109*Q$9)+(P109/12*11*$E109*$F109*$G109*$I109)</f>
        <v>0</v>
      </c>
    </row>
    <row r="110" spans="1:17" x14ac:dyDescent="0.25">
      <c r="A110" s="23"/>
      <c r="B110" s="32">
        <v>85</v>
      </c>
      <c r="C110" s="16" t="s">
        <v>124</v>
      </c>
      <c r="D110" s="17">
        <f t="shared" si="28"/>
        <v>18150.400000000001</v>
      </c>
      <c r="E110" s="17">
        <f t="shared" si="28"/>
        <v>18790</v>
      </c>
      <c r="F110" s="22">
        <v>0.74</v>
      </c>
      <c r="G110" s="18">
        <v>1</v>
      </c>
      <c r="H110" s="19"/>
      <c r="I110" s="17">
        <v>1.4</v>
      </c>
      <c r="J110" s="17">
        <v>1.68</v>
      </c>
      <c r="K110" s="17">
        <v>2.23</v>
      </c>
      <c r="L110" s="17">
        <v>2.39</v>
      </c>
      <c r="M110" s="20">
        <v>2.57</v>
      </c>
      <c r="N110" s="21"/>
      <c r="O110" s="21">
        <f t="shared" ref="O110:O117" si="33">(N110/12*1*$D110*$F110*$G110*$I110*O$9)+(N110/12*11*$E110*$F110*$G110*$I110*O$10)</f>
        <v>0</v>
      </c>
      <c r="P110" s="21"/>
      <c r="Q110" s="21">
        <f t="shared" ref="Q110:Q117" si="34">(P110/12*1*$D110*$F110*$G110*$I110*Q$9)+(P110/12*11*$E110*$F110*$G110*$I110*Q$10)</f>
        <v>0</v>
      </c>
    </row>
    <row r="111" spans="1:17" x14ac:dyDescent="0.25">
      <c r="A111" s="23"/>
      <c r="B111" s="32">
        <v>86</v>
      </c>
      <c r="C111" s="16" t="s">
        <v>125</v>
      </c>
      <c r="D111" s="17">
        <f t="shared" ref="D111:E126" si="35">D110</f>
        <v>18150.400000000001</v>
      </c>
      <c r="E111" s="17">
        <f t="shared" si="35"/>
        <v>18790</v>
      </c>
      <c r="F111" s="22">
        <v>0.99</v>
      </c>
      <c r="G111" s="18">
        <v>1</v>
      </c>
      <c r="H111" s="19"/>
      <c r="I111" s="17">
        <v>1.4</v>
      </c>
      <c r="J111" s="17">
        <v>1.68</v>
      </c>
      <c r="K111" s="17">
        <v>2.23</v>
      </c>
      <c r="L111" s="17">
        <v>2.39</v>
      </c>
      <c r="M111" s="20">
        <v>2.57</v>
      </c>
      <c r="N111" s="21"/>
      <c r="O111" s="21">
        <f t="shared" si="33"/>
        <v>0</v>
      </c>
      <c r="P111" s="21"/>
      <c r="Q111" s="21">
        <f t="shared" si="34"/>
        <v>0</v>
      </c>
    </row>
    <row r="112" spans="1:17" ht="30" x14ac:dyDescent="0.25">
      <c r="A112" s="23"/>
      <c r="B112" s="32">
        <v>87</v>
      </c>
      <c r="C112" s="16" t="s">
        <v>126</v>
      </c>
      <c r="D112" s="17">
        <f t="shared" si="35"/>
        <v>18150.400000000001</v>
      </c>
      <c r="E112" s="17">
        <f t="shared" si="35"/>
        <v>18790</v>
      </c>
      <c r="F112" s="22">
        <v>1.1499999999999999</v>
      </c>
      <c r="G112" s="18">
        <v>1</v>
      </c>
      <c r="H112" s="19"/>
      <c r="I112" s="17">
        <v>1.4</v>
      </c>
      <c r="J112" s="17">
        <v>1.68</v>
      </c>
      <c r="K112" s="17">
        <v>2.23</v>
      </c>
      <c r="L112" s="17">
        <v>2.39</v>
      </c>
      <c r="M112" s="20">
        <v>2.57</v>
      </c>
      <c r="N112" s="21"/>
      <c r="O112" s="21">
        <f t="shared" si="33"/>
        <v>0</v>
      </c>
      <c r="P112" s="21"/>
      <c r="Q112" s="21">
        <f t="shared" si="34"/>
        <v>0</v>
      </c>
    </row>
    <row r="113" spans="1:17" x14ac:dyDescent="0.25">
      <c r="A113" s="23"/>
      <c r="B113" s="32">
        <v>88</v>
      </c>
      <c r="C113" s="16" t="s">
        <v>127</v>
      </c>
      <c r="D113" s="17">
        <f t="shared" si="35"/>
        <v>18150.400000000001</v>
      </c>
      <c r="E113" s="17">
        <f t="shared" si="35"/>
        <v>18790</v>
      </c>
      <c r="F113" s="22">
        <v>2.82</v>
      </c>
      <c r="G113" s="18">
        <v>1</v>
      </c>
      <c r="H113" s="19"/>
      <c r="I113" s="17">
        <v>1.4</v>
      </c>
      <c r="J113" s="17">
        <v>1.68</v>
      </c>
      <c r="K113" s="17">
        <v>2.23</v>
      </c>
      <c r="L113" s="17">
        <v>2.39</v>
      </c>
      <c r="M113" s="20">
        <v>2.57</v>
      </c>
      <c r="N113" s="21"/>
      <c r="O113" s="21">
        <f t="shared" si="33"/>
        <v>0</v>
      </c>
      <c r="P113" s="21"/>
      <c r="Q113" s="21">
        <f t="shared" si="34"/>
        <v>0</v>
      </c>
    </row>
    <row r="114" spans="1:17" ht="28.5" customHeight="1" x14ac:dyDescent="0.25">
      <c r="A114" s="23"/>
      <c r="B114" s="32">
        <v>89</v>
      </c>
      <c r="C114" s="16" t="s">
        <v>128</v>
      </c>
      <c r="D114" s="17">
        <f t="shared" si="35"/>
        <v>18150.400000000001</v>
      </c>
      <c r="E114" s="17">
        <f t="shared" si="35"/>
        <v>18790</v>
      </c>
      <c r="F114" s="22">
        <v>2.52</v>
      </c>
      <c r="G114" s="18">
        <v>1</v>
      </c>
      <c r="H114" s="19"/>
      <c r="I114" s="17">
        <v>1.4</v>
      </c>
      <c r="J114" s="17">
        <v>1.68</v>
      </c>
      <c r="K114" s="17">
        <v>2.23</v>
      </c>
      <c r="L114" s="17">
        <v>2.39</v>
      </c>
      <c r="M114" s="20">
        <v>2.57</v>
      </c>
      <c r="N114" s="21">
        <v>0</v>
      </c>
      <c r="O114" s="21">
        <f t="shared" si="33"/>
        <v>0</v>
      </c>
      <c r="P114" s="21"/>
      <c r="Q114" s="21">
        <f t="shared" si="34"/>
        <v>0</v>
      </c>
    </row>
    <row r="115" spans="1:17" ht="28.5" customHeight="1" x14ac:dyDescent="0.25">
      <c r="A115" s="23"/>
      <c r="B115" s="32">
        <v>90</v>
      </c>
      <c r="C115" s="16" t="s">
        <v>372</v>
      </c>
      <c r="D115" s="17">
        <f t="shared" si="35"/>
        <v>18150.400000000001</v>
      </c>
      <c r="E115" s="17">
        <f t="shared" si="35"/>
        <v>18790</v>
      </c>
      <c r="F115" s="22">
        <v>3.12</v>
      </c>
      <c r="G115" s="18">
        <v>1</v>
      </c>
      <c r="H115" s="19"/>
      <c r="I115" s="17">
        <v>1.4</v>
      </c>
      <c r="J115" s="17">
        <v>1.68</v>
      </c>
      <c r="K115" s="17">
        <v>2.23</v>
      </c>
      <c r="L115" s="17">
        <v>2.39</v>
      </c>
      <c r="M115" s="20">
        <v>2.57</v>
      </c>
      <c r="N115" s="21"/>
      <c r="O115" s="21">
        <f t="shared" si="33"/>
        <v>0</v>
      </c>
      <c r="P115" s="21"/>
      <c r="Q115" s="21">
        <f t="shared" si="34"/>
        <v>0</v>
      </c>
    </row>
    <row r="116" spans="1:17" ht="28.5" customHeight="1" x14ac:dyDescent="0.25">
      <c r="A116" s="23"/>
      <c r="B116" s="32">
        <v>91</v>
      </c>
      <c r="C116" s="26" t="s">
        <v>369</v>
      </c>
      <c r="D116" s="17">
        <f t="shared" si="35"/>
        <v>18150.400000000001</v>
      </c>
      <c r="E116" s="17">
        <f t="shared" si="35"/>
        <v>18790</v>
      </c>
      <c r="F116" s="22">
        <v>4.51</v>
      </c>
      <c r="G116" s="18">
        <v>1</v>
      </c>
      <c r="H116" s="19"/>
      <c r="I116" s="17">
        <v>1.4</v>
      </c>
      <c r="J116" s="17">
        <v>1.68</v>
      </c>
      <c r="K116" s="17">
        <v>2.23</v>
      </c>
      <c r="L116" s="17">
        <v>2.39</v>
      </c>
      <c r="M116" s="20">
        <v>2.57</v>
      </c>
      <c r="N116" s="21"/>
      <c r="O116" s="21">
        <f t="shared" si="33"/>
        <v>0</v>
      </c>
      <c r="P116" s="21"/>
      <c r="Q116" s="21">
        <f t="shared" si="34"/>
        <v>0</v>
      </c>
    </row>
    <row r="117" spans="1:17" x14ac:dyDescent="0.25">
      <c r="A117" s="23"/>
      <c r="B117" s="32">
        <v>92</v>
      </c>
      <c r="C117" s="16" t="s">
        <v>129</v>
      </c>
      <c r="D117" s="17">
        <f t="shared" si="35"/>
        <v>18150.400000000001</v>
      </c>
      <c r="E117" s="17">
        <f t="shared" si="35"/>
        <v>18790</v>
      </c>
      <c r="F117" s="22">
        <v>0.82</v>
      </c>
      <c r="G117" s="18">
        <v>1</v>
      </c>
      <c r="H117" s="19"/>
      <c r="I117" s="17">
        <v>1.4</v>
      </c>
      <c r="J117" s="17">
        <v>1.68</v>
      </c>
      <c r="K117" s="17">
        <v>2.23</v>
      </c>
      <c r="L117" s="17">
        <v>2.39</v>
      </c>
      <c r="M117" s="20">
        <v>2.57</v>
      </c>
      <c r="N117" s="21">
        <v>0</v>
      </c>
      <c r="O117" s="21">
        <f t="shared" si="33"/>
        <v>0</v>
      </c>
      <c r="P117" s="21"/>
      <c r="Q117" s="21">
        <f t="shared" si="34"/>
        <v>0</v>
      </c>
    </row>
    <row r="118" spans="1:17" x14ac:dyDescent="0.25">
      <c r="A118" s="50">
        <v>16</v>
      </c>
      <c r="B118" s="60"/>
      <c r="C118" s="65" t="s">
        <v>130</v>
      </c>
      <c r="D118" s="58">
        <f t="shared" si="35"/>
        <v>18150.400000000001</v>
      </c>
      <c r="E118" s="58">
        <f t="shared" si="35"/>
        <v>18790</v>
      </c>
      <c r="F118" s="61"/>
      <c r="G118" s="62">
        <v>1</v>
      </c>
      <c r="H118" s="63"/>
      <c r="I118" s="58">
        <v>1.4</v>
      </c>
      <c r="J118" s="58">
        <v>1.68</v>
      </c>
      <c r="K118" s="58">
        <v>2.23</v>
      </c>
      <c r="L118" s="58">
        <v>2.39</v>
      </c>
      <c r="M118" s="59">
        <v>2.57</v>
      </c>
      <c r="N118" s="57">
        <f>SUM(N119:N130)</f>
        <v>76</v>
      </c>
      <c r="O118" s="57">
        <f>SUM(O119:O130)</f>
        <v>2187798.5940299998</v>
      </c>
      <c r="P118" s="57">
        <f>SUM(P119:P130)</f>
        <v>0</v>
      </c>
      <c r="Q118" s="57">
        <f t="shared" ref="Q118" si="36">SUM(Q119:Q130)</f>
        <v>0</v>
      </c>
    </row>
    <row r="119" spans="1:17" ht="33.75" customHeight="1" x14ac:dyDescent="0.25">
      <c r="A119" s="23"/>
      <c r="B119" s="32">
        <v>93</v>
      </c>
      <c r="C119" s="16" t="s">
        <v>131</v>
      </c>
      <c r="D119" s="17">
        <f t="shared" si="35"/>
        <v>18150.400000000001</v>
      </c>
      <c r="E119" s="17">
        <f t="shared" si="35"/>
        <v>18790</v>
      </c>
      <c r="F119" s="22">
        <v>0.98</v>
      </c>
      <c r="G119" s="18">
        <v>1</v>
      </c>
      <c r="H119" s="19"/>
      <c r="I119" s="17">
        <v>1.4</v>
      </c>
      <c r="J119" s="17">
        <v>1.68</v>
      </c>
      <c r="K119" s="17">
        <v>2.23</v>
      </c>
      <c r="L119" s="17">
        <v>2.39</v>
      </c>
      <c r="M119" s="20">
        <v>2.57</v>
      </c>
      <c r="N119" s="21">
        <v>1</v>
      </c>
      <c r="O119" s="21">
        <f>(N119/12*1*$D119*$F119*$G119*$I119*O$9)+(N119/12*11*$E119*$F119*$G119*$I119*O$10)</f>
        <v>32237.200286666659</v>
      </c>
      <c r="P119" s="21"/>
      <c r="Q119" s="21">
        <f>(P119/12*1*$D119*$F119*$G119*$I119*Q$9)+(P119/12*11*$E119*$F119*$G119*$I119*Q$10)</f>
        <v>0</v>
      </c>
    </row>
    <row r="120" spans="1:17" ht="33.75" customHeight="1" x14ac:dyDescent="0.25">
      <c r="A120" s="23"/>
      <c r="B120" s="32">
        <v>94</v>
      </c>
      <c r="C120" s="16" t="s">
        <v>132</v>
      </c>
      <c r="D120" s="17">
        <f t="shared" si="35"/>
        <v>18150.400000000001</v>
      </c>
      <c r="E120" s="17">
        <f t="shared" si="35"/>
        <v>18790</v>
      </c>
      <c r="F120" s="22">
        <v>1.49</v>
      </c>
      <c r="G120" s="18">
        <v>1</v>
      </c>
      <c r="H120" s="19"/>
      <c r="I120" s="17">
        <v>1.4</v>
      </c>
      <c r="J120" s="17">
        <v>1.68</v>
      </c>
      <c r="K120" s="17">
        <v>2.23</v>
      </c>
      <c r="L120" s="17">
        <v>2.39</v>
      </c>
      <c r="M120" s="20">
        <v>2.57</v>
      </c>
      <c r="N120" s="21"/>
      <c r="O120" s="21">
        <f>(N120/12*1*$D120*$F120*$G120*$I120*O$9)+(N120/12*11*$E120*$F120*$G120*$I120*O$10)</f>
        <v>0</v>
      </c>
      <c r="P120" s="21"/>
      <c r="Q120" s="21">
        <f>(P120/12*1*$D120*$F120*$G120*$I120*Q$9)+(P120/12*11*$E120*$F120*$G120*$I120*Q$10)</f>
        <v>0</v>
      </c>
    </row>
    <row r="121" spans="1:17" ht="38.25" customHeight="1" x14ac:dyDescent="0.25">
      <c r="A121" s="23"/>
      <c r="B121" s="32">
        <v>95</v>
      </c>
      <c r="C121" s="16" t="s">
        <v>133</v>
      </c>
      <c r="D121" s="17">
        <f t="shared" si="35"/>
        <v>18150.400000000001</v>
      </c>
      <c r="E121" s="17">
        <f t="shared" si="35"/>
        <v>18790</v>
      </c>
      <c r="F121" s="22">
        <v>0.68</v>
      </c>
      <c r="G121" s="18">
        <v>1</v>
      </c>
      <c r="H121" s="19"/>
      <c r="I121" s="17">
        <v>1.4</v>
      </c>
      <c r="J121" s="17">
        <v>1.68</v>
      </c>
      <c r="K121" s="17">
        <v>2.23</v>
      </c>
      <c r="L121" s="17">
        <v>2.39</v>
      </c>
      <c r="M121" s="20">
        <v>2.57</v>
      </c>
      <c r="N121" s="21">
        <v>35</v>
      </c>
      <c r="O121" s="21">
        <f>(N121/12*1*$D121*$F121*$G121*$I121*O$9)+(N121/12*11*$E121*$F121*$G121*$I121)</f>
        <v>639426.12719999999</v>
      </c>
      <c r="P121" s="21"/>
      <c r="Q121" s="21">
        <f>(P121/12*1*$D121*$F121*$G121*$I121*Q$9)+(P121/12*11*$E121*$F121*$G121*$I121)</f>
        <v>0</v>
      </c>
    </row>
    <row r="122" spans="1:17" ht="38.25" customHeight="1" x14ac:dyDescent="0.25">
      <c r="A122" s="23"/>
      <c r="B122" s="32">
        <v>96</v>
      </c>
      <c r="C122" s="16" t="s">
        <v>134</v>
      </c>
      <c r="D122" s="17">
        <f t="shared" si="35"/>
        <v>18150.400000000001</v>
      </c>
      <c r="E122" s="17">
        <f t="shared" si="35"/>
        <v>18790</v>
      </c>
      <c r="F122" s="22">
        <v>1.01</v>
      </c>
      <c r="G122" s="18">
        <v>1</v>
      </c>
      <c r="H122" s="19"/>
      <c r="I122" s="17">
        <v>1.4</v>
      </c>
      <c r="J122" s="17">
        <v>1.68</v>
      </c>
      <c r="K122" s="17">
        <v>2.23</v>
      </c>
      <c r="L122" s="17">
        <v>2.39</v>
      </c>
      <c r="M122" s="20">
        <v>2.57</v>
      </c>
      <c r="N122" s="21">
        <v>30</v>
      </c>
      <c r="O122" s="21">
        <f t="shared" ref="O122:O130" si="37">(N122/12*1*$D122*$F122*$G122*$I122*O$9)+(N122/12*11*$E122*$F122*$G122*$I122*O$10)</f>
        <v>996721.60069999984</v>
      </c>
      <c r="P122" s="21"/>
      <c r="Q122" s="21">
        <f t="shared" ref="Q122:Q130" si="38">(P122/12*1*$D122*$F122*$G122*$I122*Q$9)+(P122/12*11*$E122*$F122*$G122*$I122*Q$10)</f>
        <v>0</v>
      </c>
    </row>
    <row r="123" spans="1:17" x14ac:dyDescent="0.25">
      <c r="A123" s="23"/>
      <c r="B123" s="32">
        <v>97</v>
      </c>
      <c r="C123" s="16" t="s">
        <v>135</v>
      </c>
      <c r="D123" s="17">
        <f t="shared" si="35"/>
        <v>18150.400000000001</v>
      </c>
      <c r="E123" s="17">
        <f t="shared" si="35"/>
        <v>18790</v>
      </c>
      <c r="F123" s="22">
        <v>0.4</v>
      </c>
      <c r="G123" s="18">
        <v>1</v>
      </c>
      <c r="H123" s="19"/>
      <c r="I123" s="17">
        <v>1.4</v>
      </c>
      <c r="J123" s="17">
        <v>1.68</v>
      </c>
      <c r="K123" s="17">
        <v>2.23</v>
      </c>
      <c r="L123" s="17">
        <v>2.39</v>
      </c>
      <c r="M123" s="20">
        <v>2.57</v>
      </c>
      <c r="N123" s="21">
        <v>0</v>
      </c>
      <c r="O123" s="21">
        <f t="shared" si="37"/>
        <v>0</v>
      </c>
      <c r="P123" s="21"/>
      <c r="Q123" s="21">
        <f t="shared" si="38"/>
        <v>0</v>
      </c>
    </row>
    <row r="124" spans="1:17" ht="36.75" customHeight="1" x14ac:dyDescent="0.25">
      <c r="A124" s="23"/>
      <c r="B124" s="32">
        <v>98</v>
      </c>
      <c r="C124" s="16" t="s">
        <v>136</v>
      </c>
      <c r="D124" s="17">
        <f t="shared" si="35"/>
        <v>18150.400000000001</v>
      </c>
      <c r="E124" s="17">
        <f t="shared" si="35"/>
        <v>18790</v>
      </c>
      <c r="F124" s="22">
        <v>1.54</v>
      </c>
      <c r="G124" s="18">
        <v>1</v>
      </c>
      <c r="H124" s="19"/>
      <c r="I124" s="17">
        <v>1.4</v>
      </c>
      <c r="J124" s="17">
        <v>1.68</v>
      </c>
      <c r="K124" s="17">
        <v>2.23</v>
      </c>
      <c r="L124" s="17">
        <v>2.39</v>
      </c>
      <c r="M124" s="20">
        <v>2.57</v>
      </c>
      <c r="N124" s="21">
        <v>1</v>
      </c>
      <c r="O124" s="21">
        <f t="shared" si="37"/>
        <v>50658.457593333333</v>
      </c>
      <c r="P124" s="21"/>
      <c r="Q124" s="21">
        <f t="shared" si="38"/>
        <v>0</v>
      </c>
    </row>
    <row r="125" spans="1:17" ht="30" x14ac:dyDescent="0.25">
      <c r="A125" s="23"/>
      <c r="B125" s="32">
        <v>99</v>
      </c>
      <c r="C125" s="16" t="s">
        <v>137</v>
      </c>
      <c r="D125" s="17">
        <f t="shared" si="35"/>
        <v>18150.400000000001</v>
      </c>
      <c r="E125" s="17">
        <f t="shared" si="35"/>
        <v>18790</v>
      </c>
      <c r="F125" s="22">
        <v>4.13</v>
      </c>
      <c r="G125" s="18">
        <v>1</v>
      </c>
      <c r="H125" s="19"/>
      <c r="I125" s="17">
        <v>1.4</v>
      </c>
      <c r="J125" s="17">
        <v>1.68</v>
      </c>
      <c r="K125" s="17">
        <v>2.23</v>
      </c>
      <c r="L125" s="17">
        <v>2.39</v>
      </c>
      <c r="M125" s="20">
        <v>2.57</v>
      </c>
      <c r="N125" s="21">
        <v>0</v>
      </c>
      <c r="O125" s="21">
        <f t="shared" si="37"/>
        <v>0</v>
      </c>
      <c r="P125" s="21"/>
      <c r="Q125" s="21">
        <f t="shared" si="38"/>
        <v>0</v>
      </c>
    </row>
    <row r="126" spans="1:17" ht="30" x14ac:dyDescent="0.25">
      <c r="A126" s="23"/>
      <c r="B126" s="32">
        <v>100</v>
      </c>
      <c r="C126" s="16" t="s">
        <v>138</v>
      </c>
      <c r="D126" s="17">
        <f t="shared" si="35"/>
        <v>18150.400000000001</v>
      </c>
      <c r="E126" s="17">
        <f t="shared" si="35"/>
        <v>18790</v>
      </c>
      <c r="F126" s="22">
        <v>5.82</v>
      </c>
      <c r="G126" s="18">
        <v>1</v>
      </c>
      <c r="H126" s="19"/>
      <c r="I126" s="17">
        <v>1.4</v>
      </c>
      <c r="J126" s="17">
        <v>1.68</v>
      </c>
      <c r="K126" s="17">
        <v>2.23</v>
      </c>
      <c r="L126" s="17">
        <v>2.39</v>
      </c>
      <c r="M126" s="20">
        <v>2.57</v>
      </c>
      <c r="N126" s="21"/>
      <c r="O126" s="21">
        <f t="shared" si="37"/>
        <v>0</v>
      </c>
      <c r="P126" s="21"/>
      <c r="Q126" s="21">
        <f t="shared" si="38"/>
        <v>0</v>
      </c>
    </row>
    <row r="127" spans="1:17" ht="36" customHeight="1" x14ac:dyDescent="0.25">
      <c r="A127" s="23"/>
      <c r="B127" s="32">
        <v>101</v>
      </c>
      <c r="C127" s="16" t="s">
        <v>139</v>
      </c>
      <c r="D127" s="17">
        <f t="shared" ref="D127:E142" si="39">D126</f>
        <v>18150.400000000001</v>
      </c>
      <c r="E127" s="17">
        <f t="shared" si="39"/>
        <v>18790</v>
      </c>
      <c r="F127" s="22">
        <v>1.41</v>
      </c>
      <c r="G127" s="18">
        <v>1</v>
      </c>
      <c r="H127" s="19"/>
      <c r="I127" s="17">
        <v>1.4</v>
      </c>
      <c r="J127" s="17">
        <v>1.68</v>
      </c>
      <c r="K127" s="17">
        <v>2.23</v>
      </c>
      <c r="L127" s="17">
        <v>2.39</v>
      </c>
      <c r="M127" s="20">
        <v>2.57</v>
      </c>
      <c r="N127" s="21">
        <v>4</v>
      </c>
      <c r="O127" s="21">
        <f t="shared" si="37"/>
        <v>185528.37715999997</v>
      </c>
      <c r="P127" s="21"/>
      <c r="Q127" s="21">
        <f t="shared" si="38"/>
        <v>0</v>
      </c>
    </row>
    <row r="128" spans="1:17" ht="30" x14ac:dyDescent="0.25">
      <c r="A128" s="23"/>
      <c r="B128" s="32">
        <v>102</v>
      </c>
      <c r="C128" s="16" t="s">
        <v>140</v>
      </c>
      <c r="D128" s="17">
        <f t="shared" si="39"/>
        <v>18150.400000000001</v>
      </c>
      <c r="E128" s="17">
        <f t="shared" si="39"/>
        <v>18790</v>
      </c>
      <c r="F128" s="22">
        <v>2.19</v>
      </c>
      <c r="G128" s="18">
        <v>1</v>
      </c>
      <c r="H128" s="19"/>
      <c r="I128" s="17">
        <v>1.4</v>
      </c>
      <c r="J128" s="17">
        <v>1.68</v>
      </c>
      <c r="K128" s="17">
        <v>2.23</v>
      </c>
      <c r="L128" s="17">
        <v>2.39</v>
      </c>
      <c r="M128" s="20">
        <v>2.57</v>
      </c>
      <c r="N128" s="21">
        <v>3</v>
      </c>
      <c r="O128" s="21">
        <f t="shared" si="37"/>
        <v>216120.82233</v>
      </c>
      <c r="P128" s="21">
        <v>0</v>
      </c>
      <c r="Q128" s="21">
        <f t="shared" si="38"/>
        <v>0</v>
      </c>
    </row>
    <row r="129" spans="1:17" ht="30" x14ac:dyDescent="0.25">
      <c r="A129" s="23"/>
      <c r="B129" s="32">
        <v>103</v>
      </c>
      <c r="C129" s="16" t="s">
        <v>141</v>
      </c>
      <c r="D129" s="17">
        <f t="shared" si="39"/>
        <v>18150.400000000001</v>
      </c>
      <c r="E129" s="17">
        <f t="shared" si="39"/>
        <v>18790</v>
      </c>
      <c r="F129" s="22">
        <v>2.42</v>
      </c>
      <c r="G129" s="18">
        <v>1</v>
      </c>
      <c r="H129" s="19"/>
      <c r="I129" s="17">
        <v>1.4</v>
      </c>
      <c r="J129" s="17">
        <v>1.68</v>
      </c>
      <c r="K129" s="17">
        <v>2.23</v>
      </c>
      <c r="L129" s="17">
        <v>2.39</v>
      </c>
      <c r="M129" s="20">
        <v>2.57</v>
      </c>
      <c r="N129" s="21">
        <v>0</v>
      </c>
      <c r="O129" s="21">
        <f t="shared" si="37"/>
        <v>0</v>
      </c>
      <c r="P129" s="21">
        <v>0</v>
      </c>
      <c r="Q129" s="21">
        <f t="shared" si="38"/>
        <v>0</v>
      </c>
    </row>
    <row r="130" spans="1:17" ht="30" x14ac:dyDescent="0.25">
      <c r="A130" s="23"/>
      <c r="B130" s="32">
        <v>104</v>
      </c>
      <c r="C130" s="16" t="s">
        <v>142</v>
      </c>
      <c r="D130" s="17">
        <f t="shared" si="39"/>
        <v>18150.400000000001</v>
      </c>
      <c r="E130" s="17">
        <f t="shared" si="39"/>
        <v>18790</v>
      </c>
      <c r="F130" s="17">
        <v>1.02</v>
      </c>
      <c r="G130" s="18">
        <v>1</v>
      </c>
      <c r="H130" s="19"/>
      <c r="I130" s="17">
        <v>1.4</v>
      </c>
      <c r="J130" s="17">
        <v>1.68</v>
      </c>
      <c r="K130" s="17">
        <v>2.23</v>
      </c>
      <c r="L130" s="17">
        <v>2.39</v>
      </c>
      <c r="M130" s="20">
        <v>2.57</v>
      </c>
      <c r="N130" s="21">
        <v>2</v>
      </c>
      <c r="O130" s="21">
        <f t="shared" si="37"/>
        <v>67106.008759999997</v>
      </c>
      <c r="P130" s="21">
        <v>0</v>
      </c>
      <c r="Q130" s="21">
        <f t="shared" si="38"/>
        <v>0</v>
      </c>
    </row>
    <row r="131" spans="1:17" x14ac:dyDescent="0.25">
      <c r="A131" s="50">
        <v>17</v>
      </c>
      <c r="B131" s="57"/>
      <c r="C131" s="52" t="s">
        <v>143</v>
      </c>
      <c r="D131" s="58">
        <f t="shared" si="39"/>
        <v>18150.400000000001</v>
      </c>
      <c r="E131" s="58">
        <f t="shared" si="39"/>
        <v>18790</v>
      </c>
      <c r="F131" s="61"/>
      <c r="G131" s="62">
        <v>1</v>
      </c>
      <c r="H131" s="63"/>
      <c r="I131" s="58">
        <v>1.4</v>
      </c>
      <c r="J131" s="58">
        <v>1.68</v>
      </c>
      <c r="K131" s="58">
        <v>2.23</v>
      </c>
      <c r="L131" s="58">
        <v>2.39</v>
      </c>
      <c r="M131" s="59">
        <v>2.57</v>
      </c>
      <c r="N131" s="57">
        <f>SUM(N132:N138)</f>
        <v>4</v>
      </c>
      <c r="O131" s="57">
        <f>SUM(O132:O138)</f>
        <v>336845.84789333324</v>
      </c>
      <c r="P131" s="57">
        <f>SUM(P132:P138)</f>
        <v>0</v>
      </c>
      <c r="Q131" s="57">
        <f t="shared" ref="Q131" si="40">SUM(Q132:Q138)</f>
        <v>0</v>
      </c>
    </row>
    <row r="132" spans="1:17" ht="35.25" customHeight="1" x14ac:dyDescent="0.25">
      <c r="A132" s="23">
        <v>1.1499999999999999</v>
      </c>
      <c r="B132" s="32">
        <v>105</v>
      </c>
      <c r="C132" s="16" t="s">
        <v>144</v>
      </c>
      <c r="D132" s="17">
        <f t="shared" si="39"/>
        <v>18150.400000000001</v>
      </c>
      <c r="E132" s="17">
        <f t="shared" si="39"/>
        <v>18790</v>
      </c>
      <c r="F132" s="22">
        <v>4.21</v>
      </c>
      <c r="G132" s="18">
        <v>1.1000000000000001</v>
      </c>
      <c r="H132" s="19"/>
      <c r="I132" s="17">
        <v>1.4</v>
      </c>
      <c r="J132" s="17">
        <v>1.68</v>
      </c>
      <c r="K132" s="17">
        <v>2.23</v>
      </c>
      <c r="L132" s="17">
        <v>2.39</v>
      </c>
      <c r="M132" s="20">
        <v>2.57</v>
      </c>
      <c r="N132" s="21">
        <v>0</v>
      </c>
      <c r="O132" s="21">
        <f t="shared" ref="O132:O138" si="41">(N132/12*1*$D132*$F132*$G132*$I132*O$9)+(N132/12*11*$E132*$F132*$G132*$I132*O$10)</f>
        <v>0</v>
      </c>
      <c r="P132" s="21">
        <v>0</v>
      </c>
      <c r="Q132" s="21">
        <f t="shared" ref="Q132:Q138" si="42">(P132/12*1*$D132*$F132*$G132*$I132*Q$9)+(P132/12*11*$E132*$F132*$G132*$I132*Q$10)</f>
        <v>0</v>
      </c>
    </row>
    <row r="133" spans="1:17" ht="27" customHeight="1" x14ac:dyDescent="0.25">
      <c r="A133" s="23">
        <v>1.2</v>
      </c>
      <c r="B133" s="32">
        <v>106</v>
      </c>
      <c r="C133" s="33" t="s">
        <v>145</v>
      </c>
      <c r="D133" s="40">
        <f t="shared" si="39"/>
        <v>18150.400000000001</v>
      </c>
      <c r="E133" s="40">
        <f t="shared" si="39"/>
        <v>18790</v>
      </c>
      <c r="F133" s="41">
        <v>14.49</v>
      </c>
      <c r="G133" s="18">
        <v>1.1499999999999999</v>
      </c>
      <c r="H133" s="18">
        <v>1.1499999999999999</v>
      </c>
      <c r="I133" s="17">
        <v>1.4</v>
      </c>
      <c r="J133" s="17">
        <v>1.68</v>
      </c>
      <c r="K133" s="17">
        <v>2.23</v>
      </c>
      <c r="L133" s="17">
        <v>2.39</v>
      </c>
      <c r="M133" s="20">
        <v>2.57</v>
      </c>
      <c r="N133" s="21">
        <v>0</v>
      </c>
      <c r="O133" s="21">
        <f t="shared" si="41"/>
        <v>0</v>
      </c>
      <c r="P133" s="21">
        <v>0</v>
      </c>
      <c r="Q133" s="21">
        <f t="shared" si="42"/>
        <v>0</v>
      </c>
    </row>
    <row r="134" spans="1:17" ht="45" x14ac:dyDescent="0.25">
      <c r="A134" s="23">
        <v>1.2</v>
      </c>
      <c r="B134" s="32">
        <v>107</v>
      </c>
      <c r="C134" s="33" t="s">
        <v>146</v>
      </c>
      <c r="D134" s="40">
        <f t="shared" si="39"/>
        <v>18150.400000000001</v>
      </c>
      <c r="E134" s="40">
        <f t="shared" si="39"/>
        <v>18790</v>
      </c>
      <c r="F134" s="41">
        <v>7.4</v>
      </c>
      <c r="G134" s="18">
        <v>1.1499999999999999</v>
      </c>
      <c r="H134" s="18">
        <v>1.1499999999999999</v>
      </c>
      <c r="I134" s="17">
        <v>1.4</v>
      </c>
      <c r="J134" s="17">
        <v>1.68</v>
      </c>
      <c r="K134" s="17">
        <v>2.23</v>
      </c>
      <c r="L134" s="17">
        <v>2.39</v>
      </c>
      <c r="M134" s="20">
        <v>2.57</v>
      </c>
      <c r="N134" s="21">
        <v>0</v>
      </c>
      <c r="O134" s="21">
        <f t="shared" si="41"/>
        <v>0</v>
      </c>
      <c r="P134" s="21">
        <v>0</v>
      </c>
      <c r="Q134" s="21">
        <f t="shared" si="42"/>
        <v>0</v>
      </c>
    </row>
    <row r="135" spans="1:17" ht="30" x14ac:dyDescent="0.25">
      <c r="A135" s="23"/>
      <c r="B135" s="32">
        <v>108</v>
      </c>
      <c r="C135" s="16" t="s">
        <v>147</v>
      </c>
      <c r="D135" s="17">
        <f t="shared" si="39"/>
        <v>18150.400000000001</v>
      </c>
      <c r="E135" s="17">
        <f t="shared" si="39"/>
        <v>18790</v>
      </c>
      <c r="F135" s="22">
        <v>1.92</v>
      </c>
      <c r="G135" s="18">
        <v>1</v>
      </c>
      <c r="H135" s="19"/>
      <c r="I135" s="17">
        <v>1.4</v>
      </c>
      <c r="J135" s="17">
        <v>1.68</v>
      </c>
      <c r="K135" s="17">
        <v>2.23</v>
      </c>
      <c r="L135" s="17">
        <v>2.39</v>
      </c>
      <c r="M135" s="20">
        <v>2.57</v>
      </c>
      <c r="N135" s="21">
        <v>0</v>
      </c>
      <c r="O135" s="21">
        <f t="shared" si="41"/>
        <v>0</v>
      </c>
      <c r="P135" s="21"/>
      <c r="Q135" s="21">
        <f t="shared" si="42"/>
        <v>0</v>
      </c>
    </row>
    <row r="136" spans="1:17" ht="30" x14ac:dyDescent="0.25">
      <c r="A136" s="23"/>
      <c r="B136" s="32">
        <v>109</v>
      </c>
      <c r="C136" s="16" t="s">
        <v>148</v>
      </c>
      <c r="D136" s="17">
        <f t="shared" si="39"/>
        <v>18150.400000000001</v>
      </c>
      <c r="E136" s="17">
        <f t="shared" si="39"/>
        <v>18790</v>
      </c>
      <c r="F136" s="22">
        <v>1.39</v>
      </c>
      <c r="G136" s="18">
        <v>1</v>
      </c>
      <c r="H136" s="19"/>
      <c r="I136" s="17">
        <v>1.4</v>
      </c>
      <c r="J136" s="17">
        <v>1.68</v>
      </c>
      <c r="K136" s="17">
        <v>2.23</v>
      </c>
      <c r="L136" s="17">
        <v>2.39</v>
      </c>
      <c r="M136" s="20">
        <v>2.57</v>
      </c>
      <c r="N136" s="21"/>
      <c r="O136" s="21">
        <f t="shared" si="41"/>
        <v>0</v>
      </c>
      <c r="P136" s="21"/>
      <c r="Q136" s="21">
        <f t="shared" si="42"/>
        <v>0</v>
      </c>
    </row>
    <row r="137" spans="1:17" ht="30" x14ac:dyDescent="0.25">
      <c r="A137" s="23"/>
      <c r="B137" s="32">
        <v>110</v>
      </c>
      <c r="C137" s="16" t="s">
        <v>149</v>
      </c>
      <c r="D137" s="17">
        <f t="shared" si="39"/>
        <v>18150.400000000001</v>
      </c>
      <c r="E137" s="17">
        <f t="shared" si="39"/>
        <v>18790</v>
      </c>
      <c r="F137" s="22">
        <v>1.89</v>
      </c>
      <c r="G137" s="18">
        <v>1</v>
      </c>
      <c r="H137" s="19"/>
      <c r="I137" s="17">
        <v>1.4</v>
      </c>
      <c r="J137" s="17">
        <v>1.68</v>
      </c>
      <c r="K137" s="17">
        <v>2.23</v>
      </c>
      <c r="L137" s="17">
        <v>2.39</v>
      </c>
      <c r="M137" s="20">
        <v>2.57</v>
      </c>
      <c r="N137" s="21"/>
      <c r="O137" s="21">
        <f t="shared" si="41"/>
        <v>0</v>
      </c>
      <c r="P137" s="21"/>
      <c r="Q137" s="21">
        <f t="shared" si="42"/>
        <v>0</v>
      </c>
    </row>
    <row r="138" spans="1:17" ht="30" x14ac:dyDescent="0.25">
      <c r="A138" s="23"/>
      <c r="B138" s="32">
        <v>111</v>
      </c>
      <c r="C138" s="16" t="s">
        <v>150</v>
      </c>
      <c r="D138" s="17">
        <f t="shared" si="39"/>
        <v>18150.400000000001</v>
      </c>
      <c r="E138" s="17">
        <f t="shared" si="39"/>
        <v>18790</v>
      </c>
      <c r="F138" s="22">
        <v>2.56</v>
      </c>
      <c r="G138" s="18">
        <v>1</v>
      </c>
      <c r="H138" s="19"/>
      <c r="I138" s="17">
        <v>1.4</v>
      </c>
      <c r="J138" s="17">
        <v>1.68</v>
      </c>
      <c r="K138" s="17">
        <v>2.23</v>
      </c>
      <c r="L138" s="17">
        <v>2.39</v>
      </c>
      <c r="M138" s="20">
        <v>2.57</v>
      </c>
      <c r="N138" s="25">
        <v>4</v>
      </c>
      <c r="O138" s="21">
        <f t="shared" si="41"/>
        <v>336845.84789333324</v>
      </c>
      <c r="P138" s="21"/>
      <c r="Q138" s="21">
        <f t="shared" si="42"/>
        <v>0</v>
      </c>
    </row>
    <row r="139" spans="1:17" x14ac:dyDescent="0.25">
      <c r="A139" s="50">
        <v>18</v>
      </c>
      <c r="B139" s="52"/>
      <c r="C139" s="52" t="s">
        <v>151</v>
      </c>
      <c r="D139" s="58">
        <f t="shared" si="39"/>
        <v>18150.400000000001</v>
      </c>
      <c r="E139" s="58">
        <f t="shared" si="39"/>
        <v>18790</v>
      </c>
      <c r="F139" s="61"/>
      <c r="G139" s="62"/>
      <c r="H139" s="63"/>
      <c r="I139" s="58"/>
      <c r="J139" s="58"/>
      <c r="K139" s="58"/>
      <c r="L139" s="58"/>
      <c r="M139" s="59">
        <v>2.57</v>
      </c>
      <c r="N139" s="57">
        <f>SUM(N140:N142)</f>
        <v>90</v>
      </c>
      <c r="O139" s="57">
        <f>SUM(O140:O142)</f>
        <v>5026371.6365333339</v>
      </c>
      <c r="P139" s="57">
        <f>SUM(P140:P142)</f>
        <v>0</v>
      </c>
      <c r="Q139" s="57">
        <f t="shared" ref="Q139" si="43">SUM(Q140:Q142)</f>
        <v>0</v>
      </c>
    </row>
    <row r="140" spans="1:17" x14ac:dyDescent="0.25">
      <c r="A140" s="23"/>
      <c r="B140" s="34">
        <v>112</v>
      </c>
      <c r="C140" s="16" t="s">
        <v>152</v>
      </c>
      <c r="D140" s="17">
        <f t="shared" si="39"/>
        <v>18150.400000000001</v>
      </c>
      <c r="E140" s="17">
        <f t="shared" si="39"/>
        <v>18790</v>
      </c>
      <c r="F140" s="22">
        <v>1.66</v>
      </c>
      <c r="G140" s="18">
        <v>1</v>
      </c>
      <c r="H140" s="19"/>
      <c r="I140" s="17">
        <v>1.4</v>
      </c>
      <c r="J140" s="17">
        <v>1.68</v>
      </c>
      <c r="K140" s="17">
        <v>2.23</v>
      </c>
      <c r="L140" s="17">
        <v>2.39</v>
      </c>
      <c r="M140" s="20">
        <v>2.57</v>
      </c>
      <c r="N140" s="21">
        <v>22</v>
      </c>
      <c r="O140" s="21">
        <f>(N140/12*1*$D140*$F140*$G140*$I140*O$9)+(N140/12*11*$E140*$F140*$G140*$I140*O$10)</f>
        <v>1201329.137213333</v>
      </c>
      <c r="P140" s="21"/>
      <c r="Q140" s="21">
        <f>(P140/12*1*$D140*$F140*$G140*$I140*Q$9)+(P140/12*11*$E140*$F140*$G140*$I140*Q$10)</f>
        <v>0</v>
      </c>
    </row>
    <row r="141" spans="1:17" ht="30" x14ac:dyDescent="0.25">
      <c r="A141" s="23"/>
      <c r="B141" s="34">
        <v>113</v>
      </c>
      <c r="C141" s="16" t="s">
        <v>153</v>
      </c>
      <c r="D141" s="17">
        <f t="shared" si="39"/>
        <v>18150.400000000001</v>
      </c>
      <c r="E141" s="17">
        <f t="shared" si="39"/>
        <v>18790</v>
      </c>
      <c r="F141" s="22">
        <v>1.82</v>
      </c>
      <c r="G141" s="18">
        <v>1</v>
      </c>
      <c r="H141" s="19"/>
      <c r="I141" s="17">
        <v>1.4</v>
      </c>
      <c r="J141" s="17">
        <v>1.68</v>
      </c>
      <c r="K141" s="17">
        <v>2.23</v>
      </c>
      <c r="L141" s="17">
        <v>2.39</v>
      </c>
      <c r="M141" s="20">
        <v>2.57</v>
      </c>
      <c r="N141" s="21"/>
      <c r="O141" s="21">
        <f>(N141/12*1*$D141*$F141*$G141*$I141*O$9)+(N141/12*11*$E141*$F141*$G141*$I141*O$10)</f>
        <v>0</v>
      </c>
      <c r="P141" s="21"/>
      <c r="Q141" s="21">
        <f>(P141/12*1*$D141*$F141*$G141*$I141*Q$9)+(P141/12*11*$E141*$F141*$G141*$I141*Q$10)</f>
        <v>0</v>
      </c>
    </row>
    <row r="142" spans="1:17" ht="31.5" customHeight="1" x14ac:dyDescent="0.25">
      <c r="A142" s="23"/>
      <c r="B142" s="32">
        <v>114</v>
      </c>
      <c r="C142" s="16" t="s">
        <v>154</v>
      </c>
      <c r="D142" s="17">
        <f t="shared" si="39"/>
        <v>18150.400000000001</v>
      </c>
      <c r="E142" s="17">
        <f t="shared" si="39"/>
        <v>18790</v>
      </c>
      <c r="F142" s="31">
        <v>1.71</v>
      </c>
      <c r="G142" s="18">
        <v>1</v>
      </c>
      <c r="H142" s="19"/>
      <c r="I142" s="17">
        <v>1.4</v>
      </c>
      <c r="J142" s="17">
        <v>1.68</v>
      </c>
      <c r="K142" s="17">
        <v>2.23</v>
      </c>
      <c r="L142" s="17">
        <v>2.39</v>
      </c>
      <c r="M142" s="20">
        <v>2.57</v>
      </c>
      <c r="N142" s="21">
        <v>68</v>
      </c>
      <c r="O142" s="21">
        <f>(N142/12*1*$D142*$F142*$G142*$I142*O$9)+(N142/12*11*$E142*$F142*$G142*$I142*O$10)</f>
        <v>3825042.4993200009</v>
      </c>
      <c r="P142" s="21"/>
      <c r="Q142" s="21">
        <f>(P142/12*1*$D142*$F142*$G142*$I142*Q$9)+(P142/12*11*$E142*$F142*$G142*$I142*Q$10)</f>
        <v>0</v>
      </c>
    </row>
    <row r="143" spans="1:17" x14ac:dyDescent="0.25">
      <c r="A143" s="50">
        <v>19</v>
      </c>
      <c r="B143" s="52"/>
      <c r="C143" s="52" t="s">
        <v>155</v>
      </c>
      <c r="D143" s="58">
        <f t="shared" ref="D143:E158" si="44">D142</f>
        <v>18150.400000000001</v>
      </c>
      <c r="E143" s="58">
        <f t="shared" si="44"/>
        <v>18790</v>
      </c>
      <c r="F143" s="61"/>
      <c r="G143" s="62"/>
      <c r="H143" s="63"/>
      <c r="I143" s="58"/>
      <c r="J143" s="58"/>
      <c r="K143" s="58"/>
      <c r="L143" s="58"/>
      <c r="M143" s="59">
        <v>2.57</v>
      </c>
      <c r="N143" s="57">
        <f>SUM(N144:N172)</f>
        <v>32</v>
      </c>
      <c r="O143" s="57">
        <f>SUM(O144:O172)</f>
        <v>735534.48817333323</v>
      </c>
      <c r="P143" s="57">
        <f>SUM(P144:P172)</f>
        <v>0</v>
      </c>
      <c r="Q143" s="57">
        <f t="shared" ref="Q143" si="45">SUM(Q144:Q172)</f>
        <v>0</v>
      </c>
    </row>
    <row r="144" spans="1:17" ht="33" customHeight="1" x14ac:dyDescent="0.25">
      <c r="A144" s="23"/>
      <c r="B144" s="32">
        <v>115</v>
      </c>
      <c r="C144" s="16" t="s">
        <v>156</v>
      </c>
      <c r="D144" s="17">
        <f t="shared" si="44"/>
        <v>18150.400000000001</v>
      </c>
      <c r="E144" s="17">
        <f t="shared" si="44"/>
        <v>18790</v>
      </c>
      <c r="F144" s="17">
        <v>2.06</v>
      </c>
      <c r="G144" s="18">
        <v>1</v>
      </c>
      <c r="H144" s="19"/>
      <c r="I144" s="17">
        <v>1.4</v>
      </c>
      <c r="J144" s="17">
        <v>1.68</v>
      </c>
      <c r="K144" s="17">
        <v>2.23</v>
      </c>
      <c r="L144" s="17">
        <v>2.39</v>
      </c>
      <c r="M144" s="20">
        <v>2.57</v>
      </c>
      <c r="N144" s="21"/>
      <c r="O144" s="21">
        <f t="shared" ref="O144:O168" si="46">(N144/12*1*$D144*$F144*$G144*$I144*O$9)+(N144/12*11*$E144*$F144*$G144*$I144*O$10)</f>
        <v>0</v>
      </c>
      <c r="P144" s="21">
        <v>0</v>
      </c>
      <c r="Q144" s="21">
        <f t="shared" ref="Q144:Q168" si="47">(P144/12*1*$D144*$F144*$G144*$I144*Q$9)+(P144/12*11*$E144*$F144*$G144*$I144*Q$10)</f>
        <v>0</v>
      </c>
    </row>
    <row r="145" spans="1:17" ht="27.75" customHeight="1" x14ac:dyDescent="0.25">
      <c r="A145" s="23"/>
      <c r="B145" s="32">
        <v>116</v>
      </c>
      <c r="C145" s="16" t="s">
        <v>157</v>
      </c>
      <c r="D145" s="17">
        <f t="shared" si="44"/>
        <v>18150.400000000001</v>
      </c>
      <c r="E145" s="17">
        <f t="shared" si="44"/>
        <v>18790</v>
      </c>
      <c r="F145" s="17">
        <v>3.66</v>
      </c>
      <c r="G145" s="18">
        <v>1</v>
      </c>
      <c r="H145" s="19"/>
      <c r="I145" s="17">
        <v>1.4</v>
      </c>
      <c r="J145" s="17">
        <v>1.68</v>
      </c>
      <c r="K145" s="17">
        <v>2.23</v>
      </c>
      <c r="L145" s="17">
        <v>2.39</v>
      </c>
      <c r="M145" s="20">
        <v>2.57</v>
      </c>
      <c r="N145" s="21"/>
      <c r="O145" s="21">
        <f t="shared" si="46"/>
        <v>0</v>
      </c>
      <c r="P145" s="21">
        <v>0</v>
      </c>
      <c r="Q145" s="21">
        <f t="shared" si="47"/>
        <v>0</v>
      </c>
    </row>
    <row r="146" spans="1:17" ht="30" x14ac:dyDescent="0.25">
      <c r="A146" s="23"/>
      <c r="B146" s="32">
        <v>117</v>
      </c>
      <c r="C146" s="16" t="s">
        <v>158</v>
      </c>
      <c r="D146" s="17">
        <f t="shared" si="44"/>
        <v>18150.400000000001</v>
      </c>
      <c r="E146" s="17">
        <f t="shared" si="44"/>
        <v>18790</v>
      </c>
      <c r="F146" s="27">
        <v>1.73</v>
      </c>
      <c r="G146" s="18">
        <v>1</v>
      </c>
      <c r="H146" s="19"/>
      <c r="I146" s="17">
        <v>1.4</v>
      </c>
      <c r="J146" s="17">
        <v>1.68</v>
      </c>
      <c r="K146" s="17">
        <v>2.23</v>
      </c>
      <c r="L146" s="17">
        <v>2.39</v>
      </c>
      <c r="M146" s="20">
        <v>2.57</v>
      </c>
      <c r="N146" s="25"/>
      <c r="O146" s="21">
        <f t="shared" si="46"/>
        <v>0</v>
      </c>
      <c r="P146" s="21"/>
      <c r="Q146" s="21">
        <f t="shared" si="47"/>
        <v>0</v>
      </c>
    </row>
    <row r="147" spans="1:17" ht="30" x14ac:dyDescent="0.25">
      <c r="A147" s="23"/>
      <c r="B147" s="32">
        <v>118</v>
      </c>
      <c r="C147" s="16" t="s">
        <v>159</v>
      </c>
      <c r="D147" s="17">
        <f t="shared" si="44"/>
        <v>18150.400000000001</v>
      </c>
      <c r="E147" s="17">
        <f t="shared" si="44"/>
        <v>18790</v>
      </c>
      <c r="F147" s="27">
        <v>2.4500000000000002</v>
      </c>
      <c r="G147" s="18">
        <v>1</v>
      </c>
      <c r="H147" s="19"/>
      <c r="I147" s="17">
        <v>1.4</v>
      </c>
      <c r="J147" s="17">
        <v>1.68</v>
      </c>
      <c r="K147" s="17">
        <v>2.23</v>
      </c>
      <c r="L147" s="17">
        <v>2.39</v>
      </c>
      <c r="M147" s="20">
        <v>2.57</v>
      </c>
      <c r="N147" s="25"/>
      <c r="O147" s="21">
        <f t="shared" si="46"/>
        <v>0</v>
      </c>
      <c r="P147" s="21"/>
      <c r="Q147" s="21">
        <f t="shared" si="47"/>
        <v>0</v>
      </c>
    </row>
    <row r="148" spans="1:17" ht="30" x14ac:dyDescent="0.25">
      <c r="A148" s="23"/>
      <c r="B148" s="32">
        <v>119</v>
      </c>
      <c r="C148" s="16" t="s">
        <v>160</v>
      </c>
      <c r="D148" s="17">
        <f t="shared" si="44"/>
        <v>18150.400000000001</v>
      </c>
      <c r="E148" s="17">
        <f t="shared" si="44"/>
        <v>18790</v>
      </c>
      <c r="F148" s="27">
        <v>3.82</v>
      </c>
      <c r="G148" s="18">
        <v>1</v>
      </c>
      <c r="H148" s="19"/>
      <c r="I148" s="17">
        <v>1.4</v>
      </c>
      <c r="J148" s="17">
        <v>1.68</v>
      </c>
      <c r="K148" s="17">
        <v>2.23</v>
      </c>
      <c r="L148" s="17">
        <v>2.39</v>
      </c>
      <c r="M148" s="20">
        <v>2.57</v>
      </c>
      <c r="N148" s="25"/>
      <c r="O148" s="21">
        <f t="shared" si="46"/>
        <v>0</v>
      </c>
      <c r="P148" s="25"/>
      <c r="Q148" s="21">
        <f t="shared" si="47"/>
        <v>0</v>
      </c>
    </row>
    <row r="149" spans="1:17" ht="45" x14ac:dyDescent="0.25">
      <c r="A149" s="23"/>
      <c r="B149" s="32">
        <v>120</v>
      </c>
      <c r="C149" s="16" t="s">
        <v>161</v>
      </c>
      <c r="D149" s="17">
        <f t="shared" si="44"/>
        <v>18150.400000000001</v>
      </c>
      <c r="E149" s="17">
        <f t="shared" si="44"/>
        <v>18790</v>
      </c>
      <c r="F149" s="22">
        <v>1.8</v>
      </c>
      <c r="G149" s="18">
        <v>1</v>
      </c>
      <c r="H149" s="19"/>
      <c r="I149" s="17">
        <v>1.4</v>
      </c>
      <c r="J149" s="17">
        <v>1.68</v>
      </c>
      <c r="K149" s="17">
        <v>2.23</v>
      </c>
      <c r="L149" s="17">
        <v>2.39</v>
      </c>
      <c r="M149" s="20">
        <v>2.57</v>
      </c>
      <c r="N149" s="21"/>
      <c r="O149" s="21">
        <f t="shared" si="46"/>
        <v>0</v>
      </c>
      <c r="P149" s="21"/>
      <c r="Q149" s="21">
        <f t="shared" si="47"/>
        <v>0</v>
      </c>
    </row>
    <row r="150" spans="1:17" ht="45" x14ac:dyDescent="0.25">
      <c r="A150" s="23"/>
      <c r="B150" s="32">
        <v>121</v>
      </c>
      <c r="C150" s="16" t="s">
        <v>162</v>
      </c>
      <c r="D150" s="17">
        <f t="shared" si="44"/>
        <v>18150.400000000001</v>
      </c>
      <c r="E150" s="17">
        <f t="shared" si="44"/>
        <v>18790</v>
      </c>
      <c r="F150" s="22">
        <v>2.46</v>
      </c>
      <c r="G150" s="18">
        <v>1</v>
      </c>
      <c r="H150" s="19"/>
      <c r="I150" s="17">
        <v>1.4</v>
      </c>
      <c r="J150" s="17">
        <v>1.68</v>
      </c>
      <c r="K150" s="17">
        <v>2.23</v>
      </c>
      <c r="L150" s="17">
        <v>2.39</v>
      </c>
      <c r="M150" s="20">
        <v>2.57</v>
      </c>
      <c r="N150" s="21"/>
      <c r="O150" s="21">
        <f t="shared" si="46"/>
        <v>0</v>
      </c>
      <c r="P150" s="21">
        <v>0</v>
      </c>
      <c r="Q150" s="21">
        <f t="shared" si="47"/>
        <v>0</v>
      </c>
    </row>
    <row r="151" spans="1:17" ht="30" x14ac:dyDescent="0.25">
      <c r="A151" s="23"/>
      <c r="B151" s="32">
        <v>122</v>
      </c>
      <c r="C151" s="16" t="s">
        <v>163</v>
      </c>
      <c r="D151" s="17">
        <f t="shared" si="44"/>
        <v>18150.400000000001</v>
      </c>
      <c r="E151" s="17">
        <f t="shared" si="44"/>
        <v>18790</v>
      </c>
      <c r="F151" s="22">
        <v>1.29</v>
      </c>
      <c r="G151" s="18">
        <v>1</v>
      </c>
      <c r="H151" s="19"/>
      <c r="I151" s="17">
        <v>1.4</v>
      </c>
      <c r="J151" s="17">
        <v>1.68</v>
      </c>
      <c r="K151" s="17">
        <v>2.23</v>
      </c>
      <c r="L151" s="17">
        <v>2.39</v>
      </c>
      <c r="M151" s="20">
        <v>2.57</v>
      </c>
      <c r="N151" s="21">
        <v>2</v>
      </c>
      <c r="O151" s="21">
        <f t="shared" si="46"/>
        <v>84869.364019999994</v>
      </c>
      <c r="P151" s="21">
        <v>0</v>
      </c>
      <c r="Q151" s="21">
        <f t="shared" si="47"/>
        <v>0</v>
      </c>
    </row>
    <row r="152" spans="1:17" ht="30" x14ac:dyDescent="0.25">
      <c r="A152" s="23"/>
      <c r="B152" s="32">
        <v>123</v>
      </c>
      <c r="C152" s="16" t="s">
        <v>164</v>
      </c>
      <c r="D152" s="17">
        <f t="shared" si="44"/>
        <v>18150.400000000001</v>
      </c>
      <c r="E152" s="17">
        <f t="shared" si="44"/>
        <v>18790</v>
      </c>
      <c r="F152" s="22">
        <v>1.36</v>
      </c>
      <c r="G152" s="18">
        <v>1</v>
      </c>
      <c r="H152" s="19"/>
      <c r="I152" s="17">
        <v>1.4</v>
      </c>
      <c r="J152" s="17">
        <v>1.68</v>
      </c>
      <c r="K152" s="17">
        <v>2.23</v>
      </c>
      <c r="L152" s="17">
        <v>2.39</v>
      </c>
      <c r="M152" s="20">
        <v>2.57</v>
      </c>
      <c r="N152" s="21"/>
      <c r="O152" s="21">
        <f t="shared" si="46"/>
        <v>0</v>
      </c>
      <c r="P152" s="21">
        <v>0</v>
      </c>
      <c r="Q152" s="21">
        <f t="shared" si="47"/>
        <v>0</v>
      </c>
    </row>
    <row r="153" spans="1:17" ht="30" x14ac:dyDescent="0.25">
      <c r="A153" s="23"/>
      <c r="B153" s="32">
        <v>124</v>
      </c>
      <c r="C153" s="16" t="s">
        <v>165</v>
      </c>
      <c r="D153" s="17">
        <f t="shared" si="44"/>
        <v>18150.400000000001</v>
      </c>
      <c r="E153" s="17">
        <f t="shared" si="44"/>
        <v>18790</v>
      </c>
      <c r="F153" s="22">
        <v>1.9</v>
      </c>
      <c r="G153" s="18">
        <v>1</v>
      </c>
      <c r="H153" s="19"/>
      <c r="I153" s="17">
        <v>1.4</v>
      </c>
      <c r="J153" s="17">
        <v>1.68</v>
      </c>
      <c r="K153" s="17">
        <v>2.23</v>
      </c>
      <c r="L153" s="17">
        <v>2.39</v>
      </c>
      <c r="M153" s="20">
        <v>2.57</v>
      </c>
      <c r="N153" s="21">
        <v>2</v>
      </c>
      <c r="O153" s="21">
        <f t="shared" si="46"/>
        <v>125001.38886666665</v>
      </c>
      <c r="P153" s="21">
        <v>0</v>
      </c>
      <c r="Q153" s="21">
        <f t="shared" si="47"/>
        <v>0</v>
      </c>
    </row>
    <row r="154" spans="1:17" ht="45" x14ac:dyDescent="0.25">
      <c r="A154" s="23"/>
      <c r="B154" s="32">
        <v>125</v>
      </c>
      <c r="C154" s="16" t="s">
        <v>166</v>
      </c>
      <c r="D154" s="17">
        <f t="shared" si="44"/>
        <v>18150.400000000001</v>
      </c>
      <c r="E154" s="17">
        <f t="shared" si="44"/>
        <v>18790</v>
      </c>
      <c r="F154" s="22">
        <v>2.29</v>
      </c>
      <c r="G154" s="18">
        <v>1</v>
      </c>
      <c r="H154" s="19"/>
      <c r="I154" s="17">
        <v>1.4</v>
      </c>
      <c r="J154" s="17">
        <v>1.68</v>
      </c>
      <c r="K154" s="17">
        <v>2.23</v>
      </c>
      <c r="L154" s="17">
        <v>2.39</v>
      </c>
      <c r="M154" s="20">
        <v>2.57</v>
      </c>
      <c r="N154" s="21"/>
      <c r="O154" s="21">
        <f t="shared" si="46"/>
        <v>0</v>
      </c>
      <c r="P154" s="21">
        <v>0</v>
      </c>
      <c r="Q154" s="21">
        <f t="shared" si="47"/>
        <v>0</v>
      </c>
    </row>
    <row r="155" spans="1:17" ht="34.5" customHeight="1" x14ac:dyDescent="0.25">
      <c r="A155" s="23"/>
      <c r="B155" s="32">
        <v>126</v>
      </c>
      <c r="C155" s="16" t="s">
        <v>167</v>
      </c>
      <c r="D155" s="17">
        <f t="shared" si="44"/>
        <v>18150.400000000001</v>
      </c>
      <c r="E155" s="17">
        <f t="shared" si="44"/>
        <v>18790</v>
      </c>
      <c r="F155" s="22">
        <v>3.12</v>
      </c>
      <c r="G155" s="18">
        <v>1</v>
      </c>
      <c r="H155" s="19"/>
      <c r="I155" s="17">
        <v>1.4</v>
      </c>
      <c r="J155" s="17">
        <v>1.68</v>
      </c>
      <c r="K155" s="17">
        <v>2.23</v>
      </c>
      <c r="L155" s="17">
        <v>2.39</v>
      </c>
      <c r="M155" s="20">
        <v>2.57</v>
      </c>
      <c r="N155" s="21"/>
      <c r="O155" s="21">
        <f t="shared" si="46"/>
        <v>0</v>
      </c>
      <c r="P155" s="21">
        <v>0</v>
      </c>
      <c r="Q155" s="21">
        <f t="shared" si="47"/>
        <v>0</v>
      </c>
    </row>
    <row r="156" spans="1:17" ht="30" x14ac:dyDescent="0.25">
      <c r="A156" s="23"/>
      <c r="B156" s="32">
        <v>127</v>
      </c>
      <c r="C156" s="16" t="s">
        <v>168</v>
      </c>
      <c r="D156" s="17">
        <f t="shared" si="44"/>
        <v>18150.400000000001</v>
      </c>
      <c r="E156" s="17">
        <f t="shared" si="44"/>
        <v>18790</v>
      </c>
      <c r="F156" s="22">
        <v>2.0299999999999998</v>
      </c>
      <c r="G156" s="18">
        <v>1</v>
      </c>
      <c r="H156" s="19"/>
      <c r="I156" s="17">
        <v>1.4</v>
      </c>
      <c r="J156" s="17">
        <v>1.68</v>
      </c>
      <c r="K156" s="17">
        <v>2.23</v>
      </c>
      <c r="L156" s="17">
        <v>2.39</v>
      </c>
      <c r="M156" s="20">
        <v>2.57</v>
      </c>
      <c r="N156" s="25"/>
      <c r="O156" s="21">
        <f t="shared" si="46"/>
        <v>0</v>
      </c>
      <c r="P156" s="25"/>
      <c r="Q156" s="21">
        <f t="shared" si="47"/>
        <v>0</v>
      </c>
    </row>
    <row r="157" spans="1:17" ht="30" x14ac:dyDescent="0.25">
      <c r="A157" s="23"/>
      <c r="B157" s="32">
        <v>128</v>
      </c>
      <c r="C157" s="16" t="s">
        <v>169</v>
      </c>
      <c r="D157" s="17">
        <f t="shared" si="44"/>
        <v>18150.400000000001</v>
      </c>
      <c r="E157" s="17">
        <f t="shared" si="44"/>
        <v>18790</v>
      </c>
      <c r="F157" s="22">
        <v>2.57</v>
      </c>
      <c r="G157" s="18">
        <v>1</v>
      </c>
      <c r="H157" s="19"/>
      <c r="I157" s="17">
        <v>1.4</v>
      </c>
      <c r="J157" s="17">
        <v>1.68</v>
      </c>
      <c r="K157" s="17">
        <v>2.23</v>
      </c>
      <c r="L157" s="17">
        <v>2.39</v>
      </c>
      <c r="M157" s="20">
        <v>2.57</v>
      </c>
      <c r="N157" s="21"/>
      <c r="O157" s="21">
        <f t="shared" si="46"/>
        <v>0</v>
      </c>
      <c r="P157" s="21"/>
      <c r="Q157" s="21">
        <f t="shared" si="47"/>
        <v>0</v>
      </c>
    </row>
    <row r="158" spans="1:17" ht="30" x14ac:dyDescent="0.25">
      <c r="A158" s="23"/>
      <c r="B158" s="32">
        <v>129</v>
      </c>
      <c r="C158" s="16" t="s">
        <v>170</v>
      </c>
      <c r="D158" s="17">
        <f t="shared" si="44"/>
        <v>18150.400000000001</v>
      </c>
      <c r="E158" s="17">
        <f t="shared" si="44"/>
        <v>18790</v>
      </c>
      <c r="F158" s="24">
        <v>2.48</v>
      </c>
      <c r="G158" s="18">
        <v>1</v>
      </c>
      <c r="H158" s="19"/>
      <c r="I158" s="17">
        <v>1.4</v>
      </c>
      <c r="J158" s="17">
        <v>1.68</v>
      </c>
      <c r="K158" s="17">
        <v>2.23</v>
      </c>
      <c r="L158" s="17">
        <v>2.39</v>
      </c>
      <c r="M158" s="20">
        <v>2.57</v>
      </c>
      <c r="N158" s="21">
        <v>1</v>
      </c>
      <c r="O158" s="21">
        <f t="shared" si="46"/>
        <v>81579.853786666645</v>
      </c>
      <c r="P158" s="21"/>
      <c r="Q158" s="21">
        <f t="shared" si="47"/>
        <v>0</v>
      </c>
    </row>
    <row r="159" spans="1:17" ht="45" x14ac:dyDescent="0.25">
      <c r="A159" s="23"/>
      <c r="B159" s="32">
        <v>130</v>
      </c>
      <c r="C159" s="16" t="s">
        <v>171</v>
      </c>
      <c r="D159" s="17">
        <f t="shared" ref="D159:E174" si="48">D158</f>
        <v>18150.400000000001</v>
      </c>
      <c r="E159" s="17">
        <f t="shared" si="48"/>
        <v>18790</v>
      </c>
      <c r="F159" s="19">
        <v>0.5</v>
      </c>
      <c r="G159" s="18">
        <v>1</v>
      </c>
      <c r="H159" s="19"/>
      <c r="I159" s="17">
        <v>1.4</v>
      </c>
      <c r="J159" s="17">
        <v>1.68</v>
      </c>
      <c r="K159" s="17">
        <v>2.23</v>
      </c>
      <c r="L159" s="17">
        <v>2.39</v>
      </c>
      <c r="M159" s="20">
        <v>2.57</v>
      </c>
      <c r="N159" s="25">
        <v>27</v>
      </c>
      <c r="O159" s="21">
        <f t="shared" si="46"/>
        <v>444083.88150000002</v>
      </c>
      <c r="P159" s="21"/>
      <c r="Q159" s="21">
        <f t="shared" si="47"/>
        <v>0</v>
      </c>
    </row>
    <row r="160" spans="1:17" ht="45" x14ac:dyDescent="0.25">
      <c r="A160" s="23"/>
      <c r="B160" s="32">
        <v>131</v>
      </c>
      <c r="C160" s="16" t="s">
        <v>172</v>
      </c>
      <c r="D160" s="17">
        <f t="shared" si="48"/>
        <v>18150.400000000001</v>
      </c>
      <c r="E160" s="17">
        <f t="shared" si="48"/>
        <v>18790</v>
      </c>
      <c r="F160" s="22">
        <v>1.91</v>
      </c>
      <c r="G160" s="18">
        <v>1</v>
      </c>
      <c r="H160" s="19"/>
      <c r="I160" s="17">
        <v>1.4</v>
      </c>
      <c r="J160" s="17">
        <v>1.68</v>
      </c>
      <c r="K160" s="17">
        <v>2.23</v>
      </c>
      <c r="L160" s="17">
        <v>2.39</v>
      </c>
      <c r="M160" s="20">
        <v>2.57</v>
      </c>
      <c r="N160" s="21"/>
      <c r="O160" s="21">
        <f t="shared" si="46"/>
        <v>0</v>
      </c>
      <c r="P160" s="21"/>
      <c r="Q160" s="21">
        <f t="shared" si="47"/>
        <v>0</v>
      </c>
    </row>
    <row r="161" spans="1:17" ht="28.5" customHeight="1" x14ac:dyDescent="0.25">
      <c r="A161" s="23"/>
      <c r="B161" s="32">
        <v>132</v>
      </c>
      <c r="C161" s="16" t="s">
        <v>173</v>
      </c>
      <c r="D161" s="17">
        <f t="shared" si="48"/>
        <v>18150.400000000001</v>
      </c>
      <c r="E161" s="17">
        <f t="shared" si="48"/>
        <v>18790</v>
      </c>
      <c r="F161" s="22">
        <v>2.88</v>
      </c>
      <c r="G161" s="18">
        <v>1</v>
      </c>
      <c r="H161" s="19"/>
      <c r="I161" s="17">
        <v>1.4</v>
      </c>
      <c r="J161" s="17">
        <v>1.68</v>
      </c>
      <c r="K161" s="17">
        <v>2.23</v>
      </c>
      <c r="L161" s="17">
        <v>2.39</v>
      </c>
      <c r="M161" s="20">
        <v>2.57</v>
      </c>
      <c r="N161" s="21">
        <v>0</v>
      </c>
      <c r="O161" s="21">
        <f t="shared" si="46"/>
        <v>0</v>
      </c>
      <c r="P161" s="21"/>
      <c r="Q161" s="21">
        <f t="shared" si="47"/>
        <v>0</v>
      </c>
    </row>
    <row r="162" spans="1:17" ht="28.5" customHeight="1" x14ac:dyDescent="0.25">
      <c r="A162" s="23"/>
      <c r="B162" s="32">
        <v>133</v>
      </c>
      <c r="C162" s="16" t="s">
        <v>174</v>
      </c>
      <c r="D162" s="17">
        <f t="shared" si="48"/>
        <v>18150.400000000001</v>
      </c>
      <c r="E162" s="17">
        <f t="shared" si="48"/>
        <v>18790</v>
      </c>
      <c r="F162" s="22">
        <v>4.25</v>
      </c>
      <c r="G162" s="18">
        <v>1</v>
      </c>
      <c r="H162" s="19"/>
      <c r="I162" s="17">
        <v>1.4</v>
      </c>
      <c r="J162" s="17">
        <v>1.68</v>
      </c>
      <c r="K162" s="17">
        <v>2.23</v>
      </c>
      <c r="L162" s="17">
        <v>2.39</v>
      </c>
      <c r="M162" s="20">
        <v>2.57</v>
      </c>
      <c r="N162" s="21">
        <v>0</v>
      </c>
      <c r="O162" s="21">
        <f t="shared" si="46"/>
        <v>0</v>
      </c>
      <c r="P162" s="21"/>
      <c r="Q162" s="21">
        <f t="shared" si="47"/>
        <v>0</v>
      </c>
    </row>
    <row r="163" spans="1:17" ht="45" x14ac:dyDescent="0.25">
      <c r="A163" s="23"/>
      <c r="B163" s="32">
        <v>134</v>
      </c>
      <c r="C163" s="16" t="s">
        <v>175</v>
      </c>
      <c r="D163" s="17">
        <f t="shared" si="48"/>
        <v>18150.400000000001</v>
      </c>
      <c r="E163" s="17">
        <f t="shared" si="48"/>
        <v>18790</v>
      </c>
      <c r="F163" s="22">
        <v>2.56</v>
      </c>
      <c r="G163" s="18">
        <v>1</v>
      </c>
      <c r="H163" s="19"/>
      <c r="I163" s="17">
        <v>1.4</v>
      </c>
      <c r="J163" s="17">
        <v>1.68</v>
      </c>
      <c r="K163" s="17">
        <v>2.23</v>
      </c>
      <c r="L163" s="17">
        <v>2.39</v>
      </c>
      <c r="M163" s="20">
        <v>2.57</v>
      </c>
      <c r="N163" s="21"/>
      <c r="O163" s="21">
        <f t="shared" si="46"/>
        <v>0</v>
      </c>
      <c r="P163" s="21">
        <v>0</v>
      </c>
      <c r="Q163" s="21">
        <f t="shared" si="47"/>
        <v>0</v>
      </c>
    </row>
    <row r="164" spans="1:17" ht="45" x14ac:dyDescent="0.25">
      <c r="A164" s="23"/>
      <c r="B164" s="32">
        <v>135</v>
      </c>
      <c r="C164" s="16" t="s">
        <v>176</v>
      </c>
      <c r="D164" s="17">
        <f t="shared" si="48"/>
        <v>18150.400000000001</v>
      </c>
      <c r="E164" s="17">
        <f t="shared" si="48"/>
        <v>18790</v>
      </c>
      <c r="F164" s="22">
        <v>3.6</v>
      </c>
      <c r="G164" s="18">
        <v>1</v>
      </c>
      <c r="H164" s="19"/>
      <c r="I164" s="17">
        <v>1.4</v>
      </c>
      <c r="J164" s="17">
        <v>1.68</v>
      </c>
      <c r="K164" s="17">
        <v>2.23</v>
      </c>
      <c r="L164" s="17">
        <v>2.39</v>
      </c>
      <c r="M164" s="20">
        <v>2.57</v>
      </c>
      <c r="N164" s="21"/>
      <c r="O164" s="21">
        <f t="shared" si="46"/>
        <v>0</v>
      </c>
      <c r="P164" s="21">
        <v>0</v>
      </c>
      <c r="Q164" s="21">
        <f t="shared" si="47"/>
        <v>0</v>
      </c>
    </row>
    <row r="165" spans="1:17" ht="26.25" customHeight="1" x14ac:dyDescent="0.25">
      <c r="A165" s="23"/>
      <c r="B165" s="32">
        <v>136</v>
      </c>
      <c r="C165" s="16" t="s">
        <v>177</v>
      </c>
      <c r="D165" s="17">
        <f t="shared" si="48"/>
        <v>18150.400000000001</v>
      </c>
      <c r="E165" s="17">
        <f t="shared" si="48"/>
        <v>18790</v>
      </c>
      <c r="F165" s="22">
        <v>4.2699999999999996</v>
      </c>
      <c r="G165" s="18">
        <v>1</v>
      </c>
      <c r="H165" s="19"/>
      <c r="I165" s="17">
        <v>1.4</v>
      </c>
      <c r="J165" s="17">
        <v>1.68</v>
      </c>
      <c r="K165" s="17">
        <v>2.23</v>
      </c>
      <c r="L165" s="17">
        <v>2.39</v>
      </c>
      <c r="M165" s="20">
        <v>2.57</v>
      </c>
      <c r="N165" s="21"/>
      <c r="O165" s="21">
        <f t="shared" si="46"/>
        <v>0</v>
      </c>
      <c r="P165" s="21">
        <v>0</v>
      </c>
      <c r="Q165" s="21">
        <f t="shared" si="47"/>
        <v>0</v>
      </c>
    </row>
    <row r="166" spans="1:17" ht="45" x14ac:dyDescent="0.25">
      <c r="A166" s="23"/>
      <c r="B166" s="32">
        <v>137</v>
      </c>
      <c r="C166" s="16" t="s">
        <v>178</v>
      </c>
      <c r="D166" s="17">
        <f t="shared" si="48"/>
        <v>18150.400000000001</v>
      </c>
      <c r="E166" s="17">
        <f t="shared" si="48"/>
        <v>18790</v>
      </c>
      <c r="F166" s="22">
        <v>3.46</v>
      </c>
      <c r="G166" s="18">
        <v>1</v>
      </c>
      <c r="H166" s="19"/>
      <c r="I166" s="17">
        <v>1.4</v>
      </c>
      <c r="J166" s="17">
        <v>1.68</v>
      </c>
      <c r="K166" s="17">
        <v>2.23</v>
      </c>
      <c r="L166" s="17">
        <v>2.39</v>
      </c>
      <c r="M166" s="20">
        <v>2.57</v>
      </c>
      <c r="N166" s="21"/>
      <c r="O166" s="21">
        <f t="shared" si="46"/>
        <v>0</v>
      </c>
      <c r="P166" s="21">
        <v>0</v>
      </c>
      <c r="Q166" s="21">
        <f t="shared" si="47"/>
        <v>0</v>
      </c>
    </row>
    <row r="167" spans="1:17" ht="45" x14ac:dyDescent="0.25">
      <c r="A167" s="23"/>
      <c r="B167" s="32">
        <v>138</v>
      </c>
      <c r="C167" s="16" t="s">
        <v>179</v>
      </c>
      <c r="D167" s="17">
        <f t="shared" si="48"/>
        <v>18150.400000000001</v>
      </c>
      <c r="E167" s="17">
        <f t="shared" si="48"/>
        <v>18790</v>
      </c>
      <c r="F167" s="22">
        <v>2.0499999999999998</v>
      </c>
      <c r="G167" s="18">
        <v>1</v>
      </c>
      <c r="H167" s="19"/>
      <c r="I167" s="17">
        <v>1.4</v>
      </c>
      <c r="J167" s="17">
        <v>1.68</v>
      </c>
      <c r="K167" s="17">
        <v>2.23</v>
      </c>
      <c r="L167" s="17">
        <v>2.39</v>
      </c>
      <c r="M167" s="20">
        <v>2.57</v>
      </c>
      <c r="N167" s="21"/>
      <c r="O167" s="21">
        <f t="shared" si="46"/>
        <v>0</v>
      </c>
      <c r="P167" s="21">
        <v>0</v>
      </c>
      <c r="Q167" s="21">
        <f t="shared" si="47"/>
        <v>0</v>
      </c>
    </row>
    <row r="168" spans="1:17" ht="45" x14ac:dyDescent="0.25">
      <c r="A168" s="23"/>
      <c r="B168" s="32">
        <v>139</v>
      </c>
      <c r="C168" s="16" t="s">
        <v>180</v>
      </c>
      <c r="D168" s="17">
        <f t="shared" si="48"/>
        <v>18150.400000000001</v>
      </c>
      <c r="E168" s="17">
        <f t="shared" si="48"/>
        <v>18790</v>
      </c>
      <c r="F168" s="22">
        <v>2.8</v>
      </c>
      <c r="G168" s="18">
        <v>1</v>
      </c>
      <c r="H168" s="19"/>
      <c r="I168" s="17">
        <v>1.4</v>
      </c>
      <c r="J168" s="17">
        <v>1.68</v>
      </c>
      <c r="K168" s="17">
        <v>2.23</v>
      </c>
      <c r="L168" s="17">
        <v>2.39</v>
      </c>
      <c r="M168" s="20">
        <v>2.57</v>
      </c>
      <c r="N168" s="21"/>
      <c r="O168" s="21">
        <f t="shared" si="46"/>
        <v>0</v>
      </c>
      <c r="P168" s="21"/>
      <c r="Q168" s="21">
        <f t="shared" si="47"/>
        <v>0</v>
      </c>
    </row>
    <row r="169" spans="1:17" ht="60" x14ac:dyDescent="0.25">
      <c r="A169" s="23"/>
      <c r="B169" s="32">
        <v>140</v>
      </c>
      <c r="C169" s="16" t="s">
        <v>181</v>
      </c>
      <c r="D169" s="17">
        <f t="shared" si="48"/>
        <v>18150.400000000001</v>
      </c>
      <c r="E169" s="17">
        <f t="shared" si="48"/>
        <v>18790</v>
      </c>
      <c r="F169" s="22">
        <v>7.92</v>
      </c>
      <c r="G169" s="18">
        <v>1</v>
      </c>
      <c r="H169" s="19"/>
      <c r="I169" s="17">
        <v>1.4</v>
      </c>
      <c r="J169" s="17">
        <v>1.68</v>
      </c>
      <c r="K169" s="17">
        <v>2.23</v>
      </c>
      <c r="L169" s="17">
        <v>2.39</v>
      </c>
      <c r="M169" s="20">
        <v>2.57</v>
      </c>
      <c r="N169" s="21"/>
      <c r="O169" s="21">
        <f>(N169/12*1*$D169*$F169*$G169*$I169*O$9)+(N169/12*11*$E169*$F169*$G169*$I169)</f>
        <v>0</v>
      </c>
      <c r="P169" s="21"/>
      <c r="Q169" s="21">
        <f>(P169/12*1*$D169*$F169*$G169*$I169*Q$9)+(P169/12*11*$E169*$F169*$G169*$I169)</f>
        <v>0</v>
      </c>
    </row>
    <row r="170" spans="1:17" x14ac:dyDescent="0.25">
      <c r="A170" s="23"/>
      <c r="B170" s="32">
        <v>141</v>
      </c>
      <c r="C170" s="16" t="s">
        <v>182</v>
      </c>
      <c r="D170" s="17">
        <f t="shared" si="48"/>
        <v>18150.400000000001</v>
      </c>
      <c r="E170" s="17">
        <f t="shared" si="48"/>
        <v>18790</v>
      </c>
      <c r="F170" s="22">
        <v>2</v>
      </c>
      <c r="G170" s="18">
        <v>1</v>
      </c>
      <c r="H170" s="19"/>
      <c r="I170" s="17">
        <v>1.4</v>
      </c>
      <c r="J170" s="17">
        <v>1.68</v>
      </c>
      <c r="K170" s="17">
        <v>2.23</v>
      </c>
      <c r="L170" s="17">
        <v>2.39</v>
      </c>
      <c r="M170" s="20">
        <v>2.57</v>
      </c>
      <c r="N170" s="21"/>
      <c r="O170" s="21">
        <f>(N170/12*1*$D170*$F170*$G170*$I170*O$9)+(N170/12*11*$E170*$F170*$G170*$I170*O$10)</f>
        <v>0</v>
      </c>
      <c r="P170" s="21">
        <v>0</v>
      </c>
      <c r="Q170" s="21">
        <f>(P170/12*1*$D170*$F170*$G170*$I170*Q$9)+(P170/12*11*$E170*$F170*$G170*$I170*Q$10)</f>
        <v>0</v>
      </c>
    </row>
    <row r="171" spans="1:17" x14ac:dyDescent="0.25">
      <c r="A171" s="23"/>
      <c r="B171" s="32">
        <v>142</v>
      </c>
      <c r="C171" s="16" t="s">
        <v>183</v>
      </c>
      <c r="D171" s="17">
        <f t="shared" si="48"/>
        <v>18150.400000000001</v>
      </c>
      <c r="E171" s="17">
        <f t="shared" si="48"/>
        <v>18790</v>
      </c>
      <c r="F171" s="22">
        <v>2.21</v>
      </c>
      <c r="G171" s="18">
        <v>1</v>
      </c>
      <c r="H171" s="19"/>
      <c r="I171" s="17">
        <v>1.4</v>
      </c>
      <c r="J171" s="17">
        <v>1.68</v>
      </c>
      <c r="K171" s="17">
        <v>2.23</v>
      </c>
      <c r="L171" s="17">
        <v>2.39</v>
      </c>
      <c r="M171" s="20">
        <v>2.57</v>
      </c>
      <c r="N171" s="21"/>
      <c r="O171" s="21">
        <f>(N171/12*1*$D171*$F171*$G171*$I171*O$9)+(N171/12*11*$E171*$F171*$G171*$I171*O$10)</f>
        <v>0</v>
      </c>
      <c r="P171" s="21">
        <v>0</v>
      </c>
      <c r="Q171" s="21">
        <f>(P171/12*1*$D171*$F171*$G171*$I171*Q$9)+(P171/12*11*$E171*$F171*$G171*$I171*Q$10)</f>
        <v>0</v>
      </c>
    </row>
    <row r="172" spans="1:17" x14ac:dyDescent="0.25">
      <c r="A172" s="23"/>
      <c r="B172" s="32">
        <v>143</v>
      </c>
      <c r="C172" s="16" t="s">
        <v>184</v>
      </c>
      <c r="D172" s="17">
        <f t="shared" si="48"/>
        <v>18150.400000000001</v>
      </c>
      <c r="E172" s="17">
        <f t="shared" si="48"/>
        <v>18790</v>
      </c>
      <c r="F172" s="22">
        <v>3.53</v>
      </c>
      <c r="G172" s="18">
        <v>1</v>
      </c>
      <c r="H172" s="19"/>
      <c r="I172" s="17">
        <v>1.4</v>
      </c>
      <c r="J172" s="17">
        <v>1.68</v>
      </c>
      <c r="K172" s="17">
        <v>2.23</v>
      </c>
      <c r="L172" s="17">
        <v>2.39</v>
      </c>
      <c r="M172" s="20">
        <v>2.57</v>
      </c>
      <c r="N172" s="21"/>
      <c r="O172" s="21">
        <f>(N172/12*1*$D172*$F172*$G172*$I172*O$9)+(N172/12*11*$E172*$F172*$G172*$I172*O$10)</f>
        <v>0</v>
      </c>
      <c r="P172" s="21">
        <v>0</v>
      </c>
      <c r="Q172" s="21">
        <f>(P172/12*1*$D172*$F172*$G172*$I172*Q$9)+(P172/12*11*$E172*$F172*$G172*$I172*Q$10)</f>
        <v>0</v>
      </c>
    </row>
    <row r="173" spans="1:17" x14ac:dyDescent="0.25">
      <c r="A173" s="50">
        <v>20</v>
      </c>
      <c r="B173" s="60"/>
      <c r="C173" s="52" t="s">
        <v>185</v>
      </c>
      <c r="D173" s="58">
        <f t="shared" si="48"/>
        <v>18150.400000000001</v>
      </c>
      <c r="E173" s="58">
        <f t="shared" si="48"/>
        <v>18790</v>
      </c>
      <c r="F173" s="61"/>
      <c r="G173" s="62">
        <v>1</v>
      </c>
      <c r="H173" s="63"/>
      <c r="I173" s="58">
        <v>1.4</v>
      </c>
      <c r="J173" s="58">
        <v>1.68</v>
      </c>
      <c r="K173" s="58">
        <v>2.23</v>
      </c>
      <c r="L173" s="58">
        <v>2.39</v>
      </c>
      <c r="M173" s="59">
        <v>2.57</v>
      </c>
      <c r="N173" s="57">
        <f>SUM(N174:N183)</f>
        <v>24</v>
      </c>
      <c r="O173" s="57">
        <f>SUM(O174:O183)</f>
        <v>602638.27474666655</v>
      </c>
      <c r="P173" s="57">
        <f>SUM(P174:P183)</f>
        <v>0</v>
      </c>
      <c r="Q173" s="57">
        <f t="shared" ref="Q173" si="49">SUM(Q174:Q183)</f>
        <v>0</v>
      </c>
    </row>
    <row r="174" spans="1:17" ht="45" x14ac:dyDescent="0.25">
      <c r="A174" s="23"/>
      <c r="B174" s="32">
        <v>144</v>
      </c>
      <c r="C174" s="16" t="s">
        <v>186</v>
      </c>
      <c r="D174" s="17">
        <f t="shared" si="48"/>
        <v>18150.400000000001</v>
      </c>
      <c r="E174" s="17">
        <f t="shared" si="48"/>
        <v>18790</v>
      </c>
      <c r="F174" s="22">
        <v>0.66</v>
      </c>
      <c r="G174" s="18">
        <v>1</v>
      </c>
      <c r="H174" s="19"/>
      <c r="I174" s="17">
        <v>1.4</v>
      </c>
      <c r="J174" s="17">
        <v>1.68</v>
      </c>
      <c r="K174" s="17">
        <v>2.23</v>
      </c>
      <c r="L174" s="17">
        <v>2.39</v>
      </c>
      <c r="M174" s="20">
        <v>2.57</v>
      </c>
      <c r="N174" s="21">
        <v>0</v>
      </c>
      <c r="O174" s="21">
        <f t="shared" ref="O174:O182" si="50">(N174/12*1*$D174*$F174*$G174*$I174*O$9)+(N174/12*11*$E174*$F174*$G174*$I174*O$10)</f>
        <v>0</v>
      </c>
      <c r="P174" s="21">
        <v>0</v>
      </c>
      <c r="Q174" s="21">
        <f t="shared" ref="Q174:Q182" si="51">(P174/12*1*$D174*$F174*$G174*$I174*Q$9)+(P174/12*11*$E174*$F174*$G174*$I174*Q$10)</f>
        <v>0</v>
      </c>
    </row>
    <row r="175" spans="1:17" ht="30" x14ac:dyDescent="0.25">
      <c r="A175" s="23"/>
      <c r="B175" s="32">
        <v>145</v>
      </c>
      <c r="C175" s="16" t="s">
        <v>187</v>
      </c>
      <c r="D175" s="17">
        <f t="shared" ref="D175:E190" si="52">D174</f>
        <v>18150.400000000001</v>
      </c>
      <c r="E175" s="17">
        <f t="shared" si="52"/>
        <v>18790</v>
      </c>
      <c r="F175" s="22">
        <v>0.47</v>
      </c>
      <c r="G175" s="18">
        <v>1</v>
      </c>
      <c r="H175" s="19"/>
      <c r="I175" s="17">
        <v>1.4</v>
      </c>
      <c r="J175" s="17">
        <v>1.68</v>
      </c>
      <c r="K175" s="17">
        <v>2.23</v>
      </c>
      <c r="L175" s="17">
        <v>2.39</v>
      </c>
      <c r="M175" s="20">
        <v>2.57</v>
      </c>
      <c r="N175" s="21">
        <v>0</v>
      </c>
      <c r="O175" s="21">
        <f t="shared" si="50"/>
        <v>0</v>
      </c>
      <c r="P175" s="21"/>
      <c r="Q175" s="21">
        <f t="shared" si="51"/>
        <v>0</v>
      </c>
    </row>
    <row r="176" spans="1:17" x14ac:dyDescent="0.25">
      <c r="A176" s="23"/>
      <c r="B176" s="32">
        <v>146</v>
      </c>
      <c r="C176" s="16" t="s">
        <v>188</v>
      </c>
      <c r="D176" s="17">
        <f t="shared" si="52"/>
        <v>18150.400000000001</v>
      </c>
      <c r="E176" s="17">
        <f t="shared" si="52"/>
        <v>18790</v>
      </c>
      <c r="F176" s="22">
        <v>0.61</v>
      </c>
      <c r="G176" s="18">
        <v>1</v>
      </c>
      <c r="H176" s="19"/>
      <c r="I176" s="17">
        <v>1.4</v>
      </c>
      <c r="J176" s="17">
        <v>1.68</v>
      </c>
      <c r="K176" s="17">
        <v>2.23</v>
      </c>
      <c r="L176" s="17">
        <v>2.39</v>
      </c>
      <c r="M176" s="20">
        <v>2.57</v>
      </c>
      <c r="N176" s="21">
        <v>0</v>
      </c>
      <c r="O176" s="21">
        <f t="shared" si="50"/>
        <v>0</v>
      </c>
      <c r="P176" s="21"/>
      <c r="Q176" s="21">
        <f t="shared" si="51"/>
        <v>0</v>
      </c>
    </row>
    <row r="177" spans="1:17" ht="60" x14ac:dyDescent="0.25">
      <c r="A177" s="23"/>
      <c r="B177" s="32">
        <v>147</v>
      </c>
      <c r="C177" s="16" t="s">
        <v>189</v>
      </c>
      <c r="D177" s="17">
        <f t="shared" si="52"/>
        <v>18150.400000000001</v>
      </c>
      <c r="E177" s="17">
        <f t="shared" si="52"/>
        <v>18790</v>
      </c>
      <c r="F177" s="22">
        <v>0.71</v>
      </c>
      <c r="G177" s="18">
        <v>1</v>
      </c>
      <c r="H177" s="19"/>
      <c r="I177" s="17">
        <v>1.4</v>
      </c>
      <c r="J177" s="17">
        <v>1.68</v>
      </c>
      <c r="K177" s="17">
        <v>2.23</v>
      </c>
      <c r="L177" s="17">
        <v>2.39</v>
      </c>
      <c r="M177" s="20">
        <v>2.57</v>
      </c>
      <c r="N177" s="21">
        <v>22</v>
      </c>
      <c r="O177" s="21">
        <f t="shared" si="50"/>
        <v>513821.49844666652</v>
      </c>
      <c r="P177" s="21"/>
      <c r="Q177" s="21">
        <f t="shared" si="51"/>
        <v>0</v>
      </c>
    </row>
    <row r="178" spans="1:17" ht="30" x14ac:dyDescent="0.25">
      <c r="A178" s="23"/>
      <c r="B178" s="32">
        <v>148</v>
      </c>
      <c r="C178" s="16" t="s">
        <v>190</v>
      </c>
      <c r="D178" s="17">
        <f t="shared" si="52"/>
        <v>18150.400000000001</v>
      </c>
      <c r="E178" s="17">
        <f t="shared" si="52"/>
        <v>18790</v>
      </c>
      <c r="F178" s="22">
        <v>0.84</v>
      </c>
      <c r="G178" s="18">
        <v>1</v>
      </c>
      <c r="H178" s="19"/>
      <c r="I178" s="17">
        <v>1.4</v>
      </c>
      <c r="J178" s="17">
        <v>1.68</v>
      </c>
      <c r="K178" s="17">
        <v>2.23</v>
      </c>
      <c r="L178" s="17">
        <v>2.39</v>
      </c>
      <c r="M178" s="20">
        <v>2.57</v>
      </c>
      <c r="N178" s="21">
        <v>0</v>
      </c>
      <c r="O178" s="21">
        <f t="shared" si="50"/>
        <v>0</v>
      </c>
      <c r="P178" s="21"/>
      <c r="Q178" s="21">
        <f t="shared" si="51"/>
        <v>0</v>
      </c>
    </row>
    <row r="179" spans="1:17" ht="30" x14ac:dyDescent="0.25">
      <c r="A179" s="23"/>
      <c r="B179" s="32">
        <v>149</v>
      </c>
      <c r="C179" s="16" t="s">
        <v>191</v>
      </c>
      <c r="D179" s="17">
        <f t="shared" si="52"/>
        <v>18150.400000000001</v>
      </c>
      <c r="E179" s="17">
        <f t="shared" si="52"/>
        <v>18790</v>
      </c>
      <c r="F179" s="22">
        <v>0.91</v>
      </c>
      <c r="G179" s="18">
        <v>1</v>
      </c>
      <c r="H179" s="19"/>
      <c r="I179" s="17">
        <v>1.4</v>
      </c>
      <c r="J179" s="17">
        <v>1.68</v>
      </c>
      <c r="K179" s="17">
        <v>2.23</v>
      </c>
      <c r="L179" s="17">
        <v>2.39</v>
      </c>
      <c r="M179" s="20">
        <v>2.57</v>
      </c>
      <c r="N179" s="21">
        <v>0</v>
      </c>
      <c r="O179" s="21">
        <f t="shared" si="50"/>
        <v>0</v>
      </c>
      <c r="P179" s="21"/>
      <c r="Q179" s="21">
        <f t="shared" si="51"/>
        <v>0</v>
      </c>
    </row>
    <row r="180" spans="1:17" ht="30" x14ac:dyDescent="0.25">
      <c r="A180" s="23"/>
      <c r="B180" s="32">
        <v>150</v>
      </c>
      <c r="C180" s="16" t="s">
        <v>192</v>
      </c>
      <c r="D180" s="17">
        <f t="shared" si="52"/>
        <v>18150.400000000001</v>
      </c>
      <c r="E180" s="17">
        <f t="shared" si="52"/>
        <v>18790</v>
      </c>
      <c r="F180" s="22">
        <v>1.1000000000000001</v>
      </c>
      <c r="G180" s="18">
        <v>1</v>
      </c>
      <c r="H180" s="19"/>
      <c r="I180" s="17">
        <v>1.4</v>
      </c>
      <c r="J180" s="17">
        <v>1.68</v>
      </c>
      <c r="K180" s="17">
        <v>2.23</v>
      </c>
      <c r="L180" s="17">
        <v>2.39</v>
      </c>
      <c r="M180" s="20">
        <v>2.57</v>
      </c>
      <c r="N180" s="21">
        <v>0</v>
      </c>
      <c r="O180" s="21">
        <f t="shared" si="50"/>
        <v>0</v>
      </c>
      <c r="P180" s="21">
        <v>0</v>
      </c>
      <c r="Q180" s="21">
        <f t="shared" si="51"/>
        <v>0</v>
      </c>
    </row>
    <row r="181" spans="1:17" ht="30" x14ac:dyDescent="0.25">
      <c r="A181" s="23"/>
      <c r="B181" s="32">
        <v>151</v>
      </c>
      <c r="C181" s="16" t="s">
        <v>193</v>
      </c>
      <c r="D181" s="17">
        <f t="shared" si="52"/>
        <v>18150.400000000001</v>
      </c>
      <c r="E181" s="17">
        <f t="shared" si="52"/>
        <v>18790</v>
      </c>
      <c r="F181" s="22">
        <v>1.35</v>
      </c>
      <c r="G181" s="18">
        <v>1</v>
      </c>
      <c r="H181" s="19"/>
      <c r="I181" s="17">
        <v>1.4</v>
      </c>
      <c r="J181" s="17">
        <v>1.68</v>
      </c>
      <c r="K181" s="17">
        <v>2.23</v>
      </c>
      <c r="L181" s="17">
        <v>2.39</v>
      </c>
      <c r="M181" s="20">
        <v>2.57</v>
      </c>
      <c r="N181" s="21">
        <v>2</v>
      </c>
      <c r="O181" s="21">
        <f t="shared" si="50"/>
        <v>88816.776299999998</v>
      </c>
      <c r="P181" s="21">
        <v>0</v>
      </c>
      <c r="Q181" s="21">
        <f t="shared" si="51"/>
        <v>0</v>
      </c>
    </row>
    <row r="182" spans="1:17" ht="30" x14ac:dyDescent="0.25">
      <c r="A182" s="23"/>
      <c r="B182" s="32">
        <v>152</v>
      </c>
      <c r="C182" s="16" t="s">
        <v>194</v>
      </c>
      <c r="D182" s="17">
        <f t="shared" si="52"/>
        <v>18150.400000000001</v>
      </c>
      <c r="E182" s="17">
        <f t="shared" si="52"/>
        <v>18790</v>
      </c>
      <c r="F182" s="22">
        <v>1.96</v>
      </c>
      <c r="G182" s="18">
        <v>1</v>
      </c>
      <c r="H182" s="19"/>
      <c r="I182" s="17">
        <v>1.4</v>
      </c>
      <c r="J182" s="17">
        <v>1.68</v>
      </c>
      <c r="K182" s="17">
        <v>2.23</v>
      </c>
      <c r="L182" s="17">
        <v>2.39</v>
      </c>
      <c r="M182" s="20">
        <v>2.57</v>
      </c>
      <c r="N182" s="21"/>
      <c r="O182" s="21">
        <f t="shared" si="50"/>
        <v>0</v>
      </c>
      <c r="P182" s="21"/>
      <c r="Q182" s="21">
        <f t="shared" si="51"/>
        <v>0</v>
      </c>
    </row>
    <row r="183" spans="1:17" ht="18.75" customHeight="1" x14ac:dyDescent="0.25">
      <c r="A183" s="23"/>
      <c r="B183" s="32">
        <v>153</v>
      </c>
      <c r="C183" s="16" t="s">
        <v>195</v>
      </c>
      <c r="D183" s="17">
        <f t="shared" si="52"/>
        <v>18150.400000000001</v>
      </c>
      <c r="E183" s="17">
        <f t="shared" si="52"/>
        <v>18790</v>
      </c>
      <c r="F183" s="22">
        <v>25</v>
      </c>
      <c r="G183" s="18">
        <v>1</v>
      </c>
      <c r="H183" s="19"/>
      <c r="I183" s="17">
        <v>1.4</v>
      </c>
      <c r="J183" s="17">
        <v>1.68</v>
      </c>
      <c r="K183" s="17">
        <v>2.23</v>
      </c>
      <c r="L183" s="17">
        <v>2.39</v>
      </c>
      <c r="M183" s="20">
        <v>2.57</v>
      </c>
      <c r="N183" s="21"/>
      <c r="O183" s="21">
        <f>(N183/12*1*$D183*$F183*$G183*$I183*O$9)+(N183/12*11*$E183*$F183*$G183*$I183)</f>
        <v>0</v>
      </c>
      <c r="P183" s="21"/>
      <c r="Q183" s="21">
        <f>(P183/12*1*$D183*$F183*$G183*$I183*Q$9)+(P183/12*11*$E183*$F183*$G183*$I183)</f>
        <v>0</v>
      </c>
    </row>
    <row r="184" spans="1:17" x14ac:dyDescent="0.25">
      <c r="A184" s="50">
        <v>21</v>
      </c>
      <c r="B184" s="60"/>
      <c r="C184" s="52" t="s">
        <v>196</v>
      </c>
      <c r="D184" s="58">
        <f t="shared" si="52"/>
        <v>18150.400000000001</v>
      </c>
      <c r="E184" s="58">
        <f t="shared" si="52"/>
        <v>18790</v>
      </c>
      <c r="F184" s="61"/>
      <c r="G184" s="62">
        <v>1</v>
      </c>
      <c r="H184" s="63"/>
      <c r="I184" s="58">
        <v>1.4</v>
      </c>
      <c r="J184" s="58">
        <v>1.68</v>
      </c>
      <c r="K184" s="58">
        <v>2.23</v>
      </c>
      <c r="L184" s="58">
        <v>2.39</v>
      </c>
      <c r="M184" s="59">
        <v>2.57</v>
      </c>
      <c r="N184" s="57">
        <f>SUM(N185:N192)</f>
        <v>0</v>
      </c>
      <c r="O184" s="57">
        <f>SUM(O185:O192)</f>
        <v>0</v>
      </c>
      <c r="P184" s="57">
        <f>SUM(P185:P192)</f>
        <v>0</v>
      </c>
      <c r="Q184" s="57">
        <f t="shared" ref="Q184" si="53">SUM(Q185:Q192)</f>
        <v>0</v>
      </c>
    </row>
    <row r="185" spans="1:17" ht="25.5" customHeight="1" x14ac:dyDescent="0.25">
      <c r="A185" s="23"/>
      <c r="B185" s="32">
        <v>154</v>
      </c>
      <c r="C185" s="16" t="s">
        <v>197</v>
      </c>
      <c r="D185" s="17">
        <f t="shared" si="52"/>
        <v>18150.400000000001</v>
      </c>
      <c r="E185" s="17">
        <f t="shared" si="52"/>
        <v>18790</v>
      </c>
      <c r="F185" s="22">
        <v>0.49</v>
      </c>
      <c r="G185" s="18">
        <v>1</v>
      </c>
      <c r="H185" s="19"/>
      <c r="I185" s="17">
        <v>1.4</v>
      </c>
      <c r="J185" s="17">
        <v>1.68</v>
      </c>
      <c r="K185" s="17">
        <v>2.23</v>
      </c>
      <c r="L185" s="17">
        <v>2.39</v>
      </c>
      <c r="M185" s="20">
        <v>2.57</v>
      </c>
      <c r="N185" s="21">
        <v>0</v>
      </c>
      <c r="O185" s="21">
        <f>(N185/12*1*$D185*$F185*$G185*$I185*O$9)+(N185/12*11*$E185*$F185*$G185*$I185*O$10)</f>
        <v>0</v>
      </c>
      <c r="P185" s="21">
        <v>0</v>
      </c>
      <c r="Q185" s="21">
        <f>(P185/12*1*$D185*$F185*$G185*$I185*Q$9)+(P185/12*11*$E185*$F185*$G185*$I185*Q$10)</f>
        <v>0</v>
      </c>
    </row>
    <row r="186" spans="1:17" ht="30.75" customHeight="1" x14ac:dyDescent="0.25">
      <c r="A186" s="23"/>
      <c r="B186" s="32">
        <v>155</v>
      </c>
      <c r="C186" s="16" t="s">
        <v>198</v>
      </c>
      <c r="D186" s="17">
        <f t="shared" si="52"/>
        <v>18150.400000000001</v>
      </c>
      <c r="E186" s="17">
        <f t="shared" si="52"/>
        <v>18790</v>
      </c>
      <c r="F186" s="22">
        <v>0.79</v>
      </c>
      <c r="G186" s="18">
        <v>1</v>
      </c>
      <c r="H186" s="19"/>
      <c r="I186" s="17">
        <v>1.4</v>
      </c>
      <c r="J186" s="17">
        <v>1.68</v>
      </c>
      <c r="K186" s="17">
        <v>2.23</v>
      </c>
      <c r="L186" s="17">
        <v>2.39</v>
      </c>
      <c r="M186" s="20">
        <v>2.57</v>
      </c>
      <c r="N186" s="21">
        <v>0</v>
      </c>
      <c r="O186" s="21">
        <f>(N186/12*1*$D186*$F186*$G186*$I186*O$9)+(N186/12*11*$E186*$F186*$G186*$I186*O$10)</f>
        <v>0</v>
      </c>
      <c r="P186" s="21"/>
      <c r="Q186" s="21">
        <f>(P186/12*1*$D186*$F186*$G186*$I186*Q$9)+(P186/12*11*$E186*$F186*$G186*$I186*Q$10)</f>
        <v>0</v>
      </c>
    </row>
    <row r="187" spans="1:17" ht="30.75" customHeight="1" x14ac:dyDescent="0.25">
      <c r="A187" s="23"/>
      <c r="B187" s="32">
        <v>156</v>
      </c>
      <c r="C187" s="16" t="s">
        <v>199</v>
      </c>
      <c r="D187" s="17">
        <f t="shared" si="52"/>
        <v>18150.400000000001</v>
      </c>
      <c r="E187" s="17">
        <f t="shared" si="52"/>
        <v>18790</v>
      </c>
      <c r="F187" s="22">
        <v>1.07</v>
      </c>
      <c r="G187" s="18">
        <v>1</v>
      </c>
      <c r="H187" s="19"/>
      <c r="I187" s="17">
        <v>1.4</v>
      </c>
      <c r="J187" s="17">
        <v>1.68</v>
      </c>
      <c r="K187" s="17">
        <v>2.23</v>
      </c>
      <c r="L187" s="17">
        <v>2.39</v>
      </c>
      <c r="M187" s="20">
        <v>2.57</v>
      </c>
      <c r="N187" s="21">
        <v>0</v>
      </c>
      <c r="O187" s="21">
        <f>(N187/12*1*$D187*$F187*$G187*$I187*O$9)+(N187/12*11*$E187*$F187*$G187*$I187*O$10)</f>
        <v>0</v>
      </c>
      <c r="P187" s="21">
        <v>0</v>
      </c>
      <c r="Q187" s="21">
        <f>(P187/12*1*$D187*$F187*$G187*$I187*Q$9)+(P187/12*11*$E187*$F187*$G187*$I187*Q$10)</f>
        <v>0</v>
      </c>
    </row>
    <row r="188" spans="1:17" ht="27" customHeight="1" x14ac:dyDescent="0.25">
      <c r="A188" s="23"/>
      <c r="B188" s="32">
        <v>157</v>
      </c>
      <c r="C188" s="16" t="s">
        <v>200</v>
      </c>
      <c r="D188" s="17">
        <f t="shared" si="52"/>
        <v>18150.400000000001</v>
      </c>
      <c r="E188" s="17">
        <f t="shared" si="52"/>
        <v>18790</v>
      </c>
      <c r="F188" s="22">
        <v>1.19</v>
      </c>
      <c r="G188" s="18">
        <v>1</v>
      </c>
      <c r="H188" s="19"/>
      <c r="I188" s="17">
        <v>1.4</v>
      </c>
      <c r="J188" s="17">
        <v>1.68</v>
      </c>
      <c r="K188" s="17">
        <v>2.23</v>
      </c>
      <c r="L188" s="17">
        <v>2.39</v>
      </c>
      <c r="M188" s="20">
        <v>2.57</v>
      </c>
      <c r="N188" s="21">
        <v>0</v>
      </c>
      <c r="O188" s="21">
        <f>(N188/12*1*$D188*$F188*$G188*$I188*O$9)+(N188/12*11*$E188*$F188*$G188*$I188*O$10)</f>
        <v>0</v>
      </c>
      <c r="P188" s="21">
        <v>0</v>
      </c>
      <c r="Q188" s="21">
        <f>(P188/12*1*$D188*$F188*$G188*$I188*Q$9)+(P188/12*11*$E188*$F188*$G188*$I188*Q$10)</f>
        <v>0</v>
      </c>
    </row>
    <row r="189" spans="1:17" ht="27" customHeight="1" x14ac:dyDescent="0.25">
      <c r="A189" s="23"/>
      <c r="B189" s="32">
        <v>158</v>
      </c>
      <c r="C189" s="16" t="s">
        <v>201</v>
      </c>
      <c r="D189" s="17">
        <f t="shared" si="52"/>
        <v>18150.400000000001</v>
      </c>
      <c r="E189" s="17">
        <f t="shared" si="52"/>
        <v>18790</v>
      </c>
      <c r="F189" s="22">
        <v>2.11</v>
      </c>
      <c r="G189" s="18">
        <v>1</v>
      </c>
      <c r="H189" s="19">
        <v>0.8</v>
      </c>
      <c r="I189" s="17">
        <v>1.4</v>
      </c>
      <c r="J189" s="17">
        <v>1.68</v>
      </c>
      <c r="K189" s="17">
        <v>2.23</v>
      </c>
      <c r="L189" s="17">
        <v>2.39</v>
      </c>
      <c r="M189" s="20">
        <v>2.57</v>
      </c>
      <c r="N189" s="21">
        <v>0</v>
      </c>
      <c r="O189" s="21">
        <f>(N189/12*1*$D189*$F189*$G189*$I189*O$9)+(N189/12*11*$E189*$F189*$G189*$I189)</f>
        <v>0</v>
      </c>
      <c r="P189" s="21">
        <v>0</v>
      </c>
      <c r="Q189" s="21">
        <f>(P189/12*1*$D189*$F189*$G189*$I189*Q$9)+(P189/12*11*$E189*$F189*$G189*$I189)</f>
        <v>0</v>
      </c>
    </row>
    <row r="190" spans="1:17" ht="27" customHeight="1" x14ac:dyDescent="0.25">
      <c r="A190" s="23"/>
      <c r="B190" s="32">
        <v>159</v>
      </c>
      <c r="C190" s="16" t="s">
        <v>202</v>
      </c>
      <c r="D190" s="17">
        <f t="shared" si="52"/>
        <v>18150.400000000001</v>
      </c>
      <c r="E190" s="17">
        <f t="shared" si="52"/>
        <v>18790</v>
      </c>
      <c r="F190" s="22">
        <v>2.33</v>
      </c>
      <c r="G190" s="18">
        <v>1</v>
      </c>
      <c r="H190" s="19"/>
      <c r="I190" s="17">
        <v>1.4</v>
      </c>
      <c r="J190" s="17">
        <v>1.68</v>
      </c>
      <c r="K190" s="17">
        <v>2.23</v>
      </c>
      <c r="L190" s="17">
        <v>2.39</v>
      </c>
      <c r="M190" s="20">
        <v>2.57</v>
      </c>
      <c r="N190" s="21"/>
      <c r="O190" s="21">
        <f>(N190/12*1*$D190*$F190*$G190*$I190*O$9)+(N190/12*11*$E190*$F190*$G190*$I190)</f>
        <v>0</v>
      </c>
      <c r="P190" s="21"/>
      <c r="Q190" s="21">
        <f>(P190/12*1*$D190*$F190*$G190*$I190*Q$9)+(P190/12*11*$E190*$F190*$G190*$I190)</f>
        <v>0</v>
      </c>
    </row>
    <row r="191" spans="1:17" x14ac:dyDescent="0.25">
      <c r="A191" s="23"/>
      <c r="B191" s="32">
        <v>160</v>
      </c>
      <c r="C191" s="16" t="s">
        <v>203</v>
      </c>
      <c r="D191" s="17">
        <f t="shared" ref="D191:E206" si="54">D190</f>
        <v>18150.400000000001</v>
      </c>
      <c r="E191" s="17">
        <f t="shared" si="54"/>
        <v>18790</v>
      </c>
      <c r="F191" s="22">
        <v>0.51</v>
      </c>
      <c r="G191" s="18">
        <v>1</v>
      </c>
      <c r="H191" s="19"/>
      <c r="I191" s="17">
        <v>1.4</v>
      </c>
      <c r="J191" s="17">
        <v>1.68</v>
      </c>
      <c r="K191" s="17">
        <v>2.23</v>
      </c>
      <c r="L191" s="17">
        <v>2.39</v>
      </c>
      <c r="M191" s="20">
        <v>2.57</v>
      </c>
      <c r="N191" s="21">
        <v>0</v>
      </c>
      <c r="O191" s="21">
        <f>(N191/12*1*$D191*$F191*$G191*$I191*O$9)+(N191/12*11*$E191*$F191*$G191*$I191*O$10)</f>
        <v>0</v>
      </c>
      <c r="P191" s="21"/>
      <c r="Q191" s="21">
        <f>(P191/12*1*$D191*$F191*$G191*$I191*Q$9)+(P191/12*11*$E191*$F191*$G191*$I191*Q$10)</f>
        <v>0</v>
      </c>
    </row>
    <row r="192" spans="1:17" x14ac:dyDescent="0.25">
      <c r="A192" s="23"/>
      <c r="B192" s="32">
        <v>161</v>
      </c>
      <c r="C192" s="16" t="s">
        <v>204</v>
      </c>
      <c r="D192" s="17">
        <f t="shared" si="54"/>
        <v>18150.400000000001</v>
      </c>
      <c r="E192" s="17">
        <f t="shared" si="54"/>
        <v>18790</v>
      </c>
      <c r="F192" s="22">
        <v>0.66</v>
      </c>
      <c r="G192" s="18">
        <v>1</v>
      </c>
      <c r="H192" s="19"/>
      <c r="I192" s="17">
        <v>1.4</v>
      </c>
      <c r="J192" s="17">
        <v>1.68</v>
      </c>
      <c r="K192" s="17">
        <v>2.23</v>
      </c>
      <c r="L192" s="17">
        <v>2.39</v>
      </c>
      <c r="M192" s="20">
        <v>2.57</v>
      </c>
      <c r="N192" s="21"/>
      <c r="O192" s="21">
        <f>(N192/12*1*$D192*$F192*$G192*$I192*O$9)+(N192/12*11*$E192*$F192*$G192*$I192*O$10)</f>
        <v>0</v>
      </c>
      <c r="P192" s="21"/>
      <c r="Q192" s="21">
        <f>(P192/12*1*$D192*$F192*$G192*$I192*Q$9)+(P192/12*11*$E192*$F192*$G192*$I192*Q$10)</f>
        <v>0</v>
      </c>
    </row>
    <row r="193" spans="1:17" x14ac:dyDescent="0.25">
      <c r="A193" s="50">
        <v>22</v>
      </c>
      <c r="B193" s="60"/>
      <c r="C193" s="52" t="s">
        <v>205</v>
      </c>
      <c r="D193" s="58">
        <f t="shared" si="54"/>
        <v>18150.400000000001</v>
      </c>
      <c r="E193" s="58">
        <f t="shared" si="54"/>
        <v>18790</v>
      </c>
      <c r="F193" s="61"/>
      <c r="G193" s="62"/>
      <c r="H193" s="63"/>
      <c r="I193" s="58"/>
      <c r="J193" s="58"/>
      <c r="K193" s="58"/>
      <c r="L193" s="58"/>
      <c r="M193" s="59">
        <v>2.57</v>
      </c>
      <c r="N193" s="57">
        <f>SUM(N194:N197)</f>
        <v>305</v>
      </c>
      <c r="O193" s="57">
        <f>SUM(O194:O197)</f>
        <v>11329402.194623332</v>
      </c>
      <c r="P193" s="57">
        <f>SUM(P194:P197)</f>
        <v>0</v>
      </c>
      <c r="Q193" s="57">
        <f t="shared" ref="Q193" si="55">SUM(Q194:Q197)</f>
        <v>0</v>
      </c>
    </row>
    <row r="194" spans="1:17" ht="20.25" customHeight="1" x14ac:dyDescent="0.25">
      <c r="A194" s="23"/>
      <c r="B194" s="32">
        <v>162</v>
      </c>
      <c r="C194" s="16" t="s">
        <v>206</v>
      </c>
      <c r="D194" s="17">
        <f t="shared" si="54"/>
        <v>18150.400000000001</v>
      </c>
      <c r="E194" s="17">
        <f t="shared" si="54"/>
        <v>18790</v>
      </c>
      <c r="F194" s="22">
        <v>1.1100000000000001</v>
      </c>
      <c r="G194" s="18">
        <v>1</v>
      </c>
      <c r="H194" s="19"/>
      <c r="I194" s="17">
        <v>1.4</v>
      </c>
      <c r="J194" s="17">
        <v>1.68</v>
      </c>
      <c r="K194" s="17">
        <v>2.23</v>
      </c>
      <c r="L194" s="17">
        <v>2.39</v>
      </c>
      <c r="M194" s="20">
        <v>2.57</v>
      </c>
      <c r="N194" s="25">
        <v>11</v>
      </c>
      <c r="O194" s="21">
        <f>(N194/12*1*$D194*$F194*$G194*$I194*O$9)+(N194/12*11*$E194*$F194*$G194*$I194*O$10)</f>
        <v>401649.19948999997</v>
      </c>
      <c r="P194" s="21">
        <v>0</v>
      </c>
      <c r="Q194" s="21">
        <f>(P194/12*1*$D194*$F194*$G194*$I194*Q$9)+(P194/12*11*$E194*$F194*$G194*$I194*Q$10)</f>
        <v>0</v>
      </c>
    </row>
    <row r="195" spans="1:17" x14ac:dyDescent="0.25">
      <c r="A195" s="23"/>
      <c r="B195" s="32">
        <v>163</v>
      </c>
      <c r="C195" s="16" t="s">
        <v>207</v>
      </c>
      <c r="D195" s="17">
        <f t="shared" si="54"/>
        <v>18150.400000000001</v>
      </c>
      <c r="E195" s="17">
        <f t="shared" si="54"/>
        <v>18790</v>
      </c>
      <c r="F195" s="24">
        <v>0.39</v>
      </c>
      <c r="G195" s="18">
        <v>1</v>
      </c>
      <c r="H195" s="19"/>
      <c r="I195" s="17">
        <v>1.4</v>
      </c>
      <c r="J195" s="17">
        <v>1.68</v>
      </c>
      <c r="K195" s="17">
        <v>2.23</v>
      </c>
      <c r="L195" s="17">
        <v>2.39</v>
      </c>
      <c r="M195" s="20">
        <v>2.57</v>
      </c>
      <c r="N195" s="25">
        <v>145</v>
      </c>
      <c r="O195" s="21">
        <f>(N195/12*1*$D195*$F195*$G195*$I195*O$9)+(N195/12*11*$E195*$F195*$G195*$I195*O$10)</f>
        <v>1860218.0369500003</v>
      </c>
      <c r="P195" s="21"/>
      <c r="Q195" s="21">
        <f>(P195/12*1*$D195*$F195*$G195*$I195*Q$9)+(P195/12*11*$E195*$F195*$G195*$I195*Q$10)</f>
        <v>0</v>
      </c>
    </row>
    <row r="196" spans="1:17" ht="30.75" customHeight="1" x14ac:dyDescent="0.25">
      <c r="A196" s="23"/>
      <c r="B196" s="32">
        <v>164</v>
      </c>
      <c r="C196" s="16" t="s">
        <v>208</v>
      </c>
      <c r="D196" s="17">
        <f t="shared" si="54"/>
        <v>18150.400000000001</v>
      </c>
      <c r="E196" s="17">
        <f t="shared" si="54"/>
        <v>18790</v>
      </c>
      <c r="F196" s="22">
        <v>1.85</v>
      </c>
      <c r="G196" s="18">
        <v>1</v>
      </c>
      <c r="H196" s="19"/>
      <c r="I196" s="17">
        <v>1.4</v>
      </c>
      <c r="J196" s="17">
        <v>1.68</v>
      </c>
      <c r="K196" s="17">
        <v>2.23</v>
      </c>
      <c r="L196" s="17">
        <v>2.39</v>
      </c>
      <c r="M196" s="20">
        <v>2.57</v>
      </c>
      <c r="N196" s="25">
        <v>149</v>
      </c>
      <c r="O196" s="21">
        <f>(N196/12*1*$D196*$F196*$G196*$I196*O$9)+(N196/12*11*$E196*$F196*$G196*$I196*O$10)</f>
        <v>9067534.9581833314</v>
      </c>
      <c r="P196" s="21"/>
      <c r="Q196" s="21">
        <f>(P196/12*1*$D196*$F196*$G196*$I196*Q$9)+(P196/12*11*$E196*$F196*$G196*$I196*Q$10)</f>
        <v>0</v>
      </c>
    </row>
    <row r="197" spans="1:17" ht="30" x14ac:dyDescent="0.25">
      <c r="A197" s="23"/>
      <c r="B197" s="32">
        <v>165</v>
      </c>
      <c r="C197" s="16" t="s">
        <v>209</v>
      </c>
      <c r="D197" s="17">
        <f t="shared" si="54"/>
        <v>18150.400000000001</v>
      </c>
      <c r="E197" s="17">
        <f t="shared" si="54"/>
        <v>18790</v>
      </c>
      <c r="F197" s="24">
        <v>2.12</v>
      </c>
      <c r="G197" s="18">
        <v>1</v>
      </c>
      <c r="H197" s="19"/>
      <c r="I197" s="17">
        <v>1.4</v>
      </c>
      <c r="J197" s="17">
        <v>1.68</v>
      </c>
      <c r="K197" s="17">
        <v>2.23</v>
      </c>
      <c r="L197" s="17">
        <v>2.39</v>
      </c>
      <c r="M197" s="20">
        <v>2.57</v>
      </c>
      <c r="N197" s="21"/>
      <c r="O197" s="21">
        <f>(N197/12*1*$D197*$F197*$G197*$I197*O$9)+(N197/12*11*$E197*$F197*$G197*$I197*O$10)</f>
        <v>0</v>
      </c>
      <c r="P197" s="21"/>
      <c r="Q197" s="21">
        <f>(P197/12*1*$D197*$F197*$G197*$I197*Q$9)+(P197/12*11*$E197*$F197*$G197*$I197*Q$10)</f>
        <v>0</v>
      </c>
    </row>
    <row r="198" spans="1:17" x14ac:dyDescent="0.25">
      <c r="A198" s="50">
        <v>23</v>
      </c>
      <c r="B198" s="60"/>
      <c r="C198" s="52" t="s">
        <v>210</v>
      </c>
      <c r="D198" s="58">
        <f t="shared" si="54"/>
        <v>18150.400000000001</v>
      </c>
      <c r="E198" s="58">
        <f t="shared" si="54"/>
        <v>18790</v>
      </c>
      <c r="F198" s="61"/>
      <c r="G198" s="62">
        <v>1</v>
      </c>
      <c r="H198" s="63"/>
      <c r="I198" s="58">
        <v>1.4</v>
      </c>
      <c r="J198" s="58">
        <v>1.68</v>
      </c>
      <c r="K198" s="58">
        <v>2.23</v>
      </c>
      <c r="L198" s="58">
        <v>2.39</v>
      </c>
      <c r="M198" s="59">
        <v>2.57</v>
      </c>
      <c r="N198" s="57">
        <f>SUM(N199:N204)</f>
        <v>140</v>
      </c>
      <c r="O198" s="57">
        <f>SUM(O199:O204)</f>
        <v>6244148.3249133332</v>
      </c>
      <c r="P198" s="57">
        <f>SUM(P199:P204)</f>
        <v>0</v>
      </c>
      <c r="Q198" s="57">
        <f t="shared" ref="Q198" si="56">SUM(Q199:Q204)</f>
        <v>0</v>
      </c>
    </row>
    <row r="199" spans="1:17" x14ac:dyDescent="0.25">
      <c r="A199" s="23"/>
      <c r="B199" s="32">
        <v>166</v>
      </c>
      <c r="C199" s="16" t="s">
        <v>211</v>
      </c>
      <c r="D199" s="17">
        <f t="shared" si="54"/>
        <v>18150.400000000001</v>
      </c>
      <c r="E199" s="17">
        <f t="shared" si="54"/>
        <v>18790</v>
      </c>
      <c r="F199" s="22">
        <v>0.85</v>
      </c>
      <c r="G199" s="18">
        <v>1</v>
      </c>
      <c r="H199" s="19"/>
      <c r="I199" s="17">
        <v>1.4</v>
      </c>
      <c r="J199" s="17">
        <v>1.68</v>
      </c>
      <c r="K199" s="17">
        <v>2.23</v>
      </c>
      <c r="L199" s="17">
        <v>2.39</v>
      </c>
      <c r="M199" s="20">
        <v>2.57</v>
      </c>
      <c r="N199" s="25">
        <v>18</v>
      </c>
      <c r="O199" s="21">
        <f t="shared" ref="O199:O204" si="57">(N199/12*1*$D199*$F199*$G199*$I199*O$9)+(N199/12*11*$E199*$F199*$G199*$I199*O$10)</f>
        <v>503295.06569999992</v>
      </c>
      <c r="P199" s="21"/>
      <c r="Q199" s="21">
        <f t="shared" ref="Q199:Q204" si="58">(P199/12*1*$D199*$F199*$G199*$I199*Q$9)+(P199/12*11*$E199*$F199*$G199*$I199*Q$10)</f>
        <v>0</v>
      </c>
    </row>
    <row r="200" spans="1:17" ht="45" x14ac:dyDescent="0.25">
      <c r="A200" s="23"/>
      <c r="B200" s="32">
        <v>167</v>
      </c>
      <c r="C200" s="16" t="s">
        <v>212</v>
      </c>
      <c r="D200" s="17">
        <f t="shared" si="54"/>
        <v>18150.400000000001</v>
      </c>
      <c r="E200" s="17">
        <f t="shared" si="54"/>
        <v>18790</v>
      </c>
      <c r="F200" s="22">
        <v>2.48</v>
      </c>
      <c r="G200" s="18">
        <v>1</v>
      </c>
      <c r="H200" s="19"/>
      <c r="I200" s="17">
        <v>1.4</v>
      </c>
      <c r="J200" s="17">
        <v>1.68</v>
      </c>
      <c r="K200" s="17">
        <v>2.23</v>
      </c>
      <c r="L200" s="17">
        <v>2.39</v>
      </c>
      <c r="M200" s="20">
        <v>2.57</v>
      </c>
      <c r="N200" s="25">
        <v>18</v>
      </c>
      <c r="O200" s="21">
        <f t="shared" si="57"/>
        <v>1468437.3681599998</v>
      </c>
      <c r="P200" s="21"/>
      <c r="Q200" s="21">
        <f t="shared" si="58"/>
        <v>0</v>
      </c>
    </row>
    <row r="201" spans="1:17" ht="45" x14ac:dyDescent="0.25">
      <c r="A201" s="23"/>
      <c r="B201" s="32">
        <v>168</v>
      </c>
      <c r="C201" s="16" t="s">
        <v>213</v>
      </c>
      <c r="D201" s="17">
        <f t="shared" si="54"/>
        <v>18150.400000000001</v>
      </c>
      <c r="E201" s="17">
        <f t="shared" si="54"/>
        <v>18790</v>
      </c>
      <c r="F201" s="22">
        <v>0.91</v>
      </c>
      <c r="G201" s="18">
        <v>1</v>
      </c>
      <c r="H201" s="19"/>
      <c r="I201" s="17">
        <v>1.4</v>
      </c>
      <c r="J201" s="17">
        <v>1.68</v>
      </c>
      <c r="K201" s="17">
        <v>2.23</v>
      </c>
      <c r="L201" s="17">
        <v>2.39</v>
      </c>
      <c r="M201" s="20">
        <v>2.57</v>
      </c>
      <c r="N201" s="25">
        <v>6</v>
      </c>
      <c r="O201" s="21">
        <f t="shared" si="57"/>
        <v>179607.25874000002</v>
      </c>
      <c r="P201" s="21">
        <v>0</v>
      </c>
      <c r="Q201" s="21">
        <f t="shared" si="58"/>
        <v>0</v>
      </c>
    </row>
    <row r="202" spans="1:17" x14ac:dyDescent="0.25">
      <c r="A202" s="23"/>
      <c r="B202" s="32">
        <v>169</v>
      </c>
      <c r="C202" s="16" t="s">
        <v>214</v>
      </c>
      <c r="D202" s="17">
        <f t="shared" si="54"/>
        <v>18150.400000000001</v>
      </c>
      <c r="E202" s="17">
        <f t="shared" si="54"/>
        <v>18790</v>
      </c>
      <c r="F202" s="22">
        <v>1.29</v>
      </c>
      <c r="G202" s="18">
        <v>1</v>
      </c>
      <c r="H202" s="19"/>
      <c r="I202" s="17">
        <v>1.4</v>
      </c>
      <c r="J202" s="17">
        <v>1.68</v>
      </c>
      <c r="K202" s="17">
        <v>2.23</v>
      </c>
      <c r="L202" s="17">
        <v>2.39</v>
      </c>
      <c r="M202" s="20">
        <v>2.57</v>
      </c>
      <c r="N202" s="25">
        <v>48</v>
      </c>
      <c r="O202" s="21">
        <f t="shared" si="57"/>
        <v>2036864.7364800002</v>
      </c>
      <c r="P202" s="21"/>
      <c r="Q202" s="21">
        <f t="shared" si="58"/>
        <v>0</v>
      </c>
    </row>
    <row r="203" spans="1:17" x14ac:dyDescent="0.25">
      <c r="A203" s="23"/>
      <c r="B203" s="32">
        <v>170</v>
      </c>
      <c r="C203" s="16" t="s">
        <v>215</v>
      </c>
      <c r="D203" s="17">
        <f t="shared" si="54"/>
        <v>18150.400000000001</v>
      </c>
      <c r="E203" s="17">
        <f t="shared" si="54"/>
        <v>18790</v>
      </c>
      <c r="F203" s="22">
        <v>1.1100000000000001</v>
      </c>
      <c r="G203" s="18">
        <v>1</v>
      </c>
      <c r="H203" s="19"/>
      <c r="I203" s="17">
        <v>1.4</v>
      </c>
      <c r="J203" s="17">
        <v>1.68</v>
      </c>
      <c r="K203" s="17">
        <v>2.23</v>
      </c>
      <c r="L203" s="17">
        <v>2.39</v>
      </c>
      <c r="M203" s="20">
        <v>2.57</v>
      </c>
      <c r="N203" s="21"/>
      <c r="O203" s="21">
        <f t="shared" si="57"/>
        <v>0</v>
      </c>
      <c r="P203" s="21"/>
      <c r="Q203" s="21">
        <f t="shared" si="58"/>
        <v>0</v>
      </c>
    </row>
    <row r="204" spans="1:17" x14ac:dyDescent="0.25">
      <c r="A204" s="23"/>
      <c r="B204" s="32">
        <v>171</v>
      </c>
      <c r="C204" s="16" t="s">
        <v>216</v>
      </c>
      <c r="D204" s="17">
        <f t="shared" si="54"/>
        <v>18150.400000000001</v>
      </c>
      <c r="E204" s="17">
        <f t="shared" si="54"/>
        <v>18790</v>
      </c>
      <c r="F204" s="22">
        <v>1.25</v>
      </c>
      <c r="G204" s="18">
        <v>1</v>
      </c>
      <c r="H204" s="19"/>
      <c r="I204" s="17">
        <v>1.4</v>
      </c>
      <c r="J204" s="17">
        <v>1.68</v>
      </c>
      <c r="K204" s="17">
        <v>2.23</v>
      </c>
      <c r="L204" s="17">
        <v>2.39</v>
      </c>
      <c r="M204" s="20">
        <v>2.57</v>
      </c>
      <c r="N204" s="25">
        <v>50</v>
      </c>
      <c r="O204" s="21">
        <f t="shared" si="57"/>
        <v>2055943.8958333333</v>
      </c>
      <c r="P204" s="21"/>
      <c r="Q204" s="21">
        <f t="shared" si="58"/>
        <v>0</v>
      </c>
    </row>
    <row r="205" spans="1:17" x14ac:dyDescent="0.25">
      <c r="A205" s="50">
        <v>24</v>
      </c>
      <c r="B205" s="60"/>
      <c r="C205" s="52" t="s">
        <v>217</v>
      </c>
      <c r="D205" s="58">
        <f t="shared" si="54"/>
        <v>18150.400000000001</v>
      </c>
      <c r="E205" s="58">
        <f t="shared" si="54"/>
        <v>18790</v>
      </c>
      <c r="F205" s="61"/>
      <c r="G205" s="62">
        <v>1</v>
      </c>
      <c r="H205" s="63"/>
      <c r="I205" s="58">
        <v>1.4</v>
      </c>
      <c r="J205" s="58">
        <v>1.68</v>
      </c>
      <c r="K205" s="58">
        <v>2.23</v>
      </c>
      <c r="L205" s="58">
        <v>2.39</v>
      </c>
      <c r="M205" s="59">
        <v>2.57</v>
      </c>
      <c r="N205" s="57">
        <f>SUM(N206:N209)</f>
        <v>53</v>
      </c>
      <c r="O205" s="57">
        <f>SUM(O206:O209)</f>
        <v>2845097.4008099996</v>
      </c>
      <c r="P205" s="57">
        <f>SUM(P206:P209)</f>
        <v>0</v>
      </c>
      <c r="Q205" s="57">
        <f t="shared" ref="Q205" si="59">SUM(Q206:Q209)</f>
        <v>0</v>
      </c>
    </row>
    <row r="206" spans="1:17" ht="30.75" customHeight="1" x14ac:dyDescent="0.25">
      <c r="A206" s="23"/>
      <c r="B206" s="32">
        <v>172</v>
      </c>
      <c r="C206" s="16" t="s">
        <v>218</v>
      </c>
      <c r="D206" s="17">
        <f t="shared" si="54"/>
        <v>18150.400000000001</v>
      </c>
      <c r="E206" s="17">
        <f t="shared" si="54"/>
        <v>18790</v>
      </c>
      <c r="F206" s="22">
        <v>1.78</v>
      </c>
      <c r="G206" s="18">
        <v>1</v>
      </c>
      <c r="H206" s="19"/>
      <c r="I206" s="17">
        <v>1.4</v>
      </c>
      <c r="J206" s="17">
        <v>1.68</v>
      </c>
      <c r="K206" s="17">
        <v>2.23</v>
      </c>
      <c r="L206" s="17">
        <v>2.39</v>
      </c>
      <c r="M206" s="20">
        <v>2.57</v>
      </c>
      <c r="N206" s="25">
        <v>18</v>
      </c>
      <c r="O206" s="21">
        <f>(N206/12*1*$D206*$F206*$G206*$I206*O$9)+(N206/12*11*$E206*$F206*$G206*$I206*O$10)</f>
        <v>1053959.0787599999</v>
      </c>
      <c r="P206" s="21"/>
      <c r="Q206" s="21">
        <f>(P206/12*1*$D206*$F206*$G206*$I206*Q$9)+(P206/12*11*$E206*$F206*$G206*$I206*Q$10)</f>
        <v>0</v>
      </c>
    </row>
    <row r="207" spans="1:17" ht="33" customHeight="1" x14ac:dyDescent="0.25">
      <c r="A207" s="23"/>
      <c r="B207" s="32">
        <v>173</v>
      </c>
      <c r="C207" s="16" t="s">
        <v>219</v>
      </c>
      <c r="D207" s="17">
        <f t="shared" ref="D207:E222" si="60">D206</f>
        <v>18150.400000000001</v>
      </c>
      <c r="E207" s="17">
        <f t="shared" si="60"/>
        <v>18790</v>
      </c>
      <c r="F207" s="22">
        <v>1.67</v>
      </c>
      <c r="G207" s="18">
        <v>1</v>
      </c>
      <c r="H207" s="19"/>
      <c r="I207" s="17">
        <v>1.4</v>
      </c>
      <c r="J207" s="17">
        <v>1.68</v>
      </c>
      <c r="K207" s="17">
        <v>2.23</v>
      </c>
      <c r="L207" s="17">
        <v>2.39</v>
      </c>
      <c r="M207" s="20">
        <v>2.57</v>
      </c>
      <c r="N207" s="25">
        <v>30</v>
      </c>
      <c r="O207" s="21">
        <f>(N207/12*1*$D207*$F207*$G207*$I207*O$9)+(N207/12*11*$E207*$F207*$G207*$I207*O$10)</f>
        <v>1648044.6268999998</v>
      </c>
      <c r="P207" s="21"/>
      <c r="Q207" s="21">
        <f>(P207/12*1*$D207*$F207*$G207*$I207*Q$9)+(P207/12*11*$E207*$F207*$G207*$I207*Q$10)</f>
        <v>0</v>
      </c>
    </row>
    <row r="208" spans="1:17" x14ac:dyDescent="0.25">
      <c r="A208" s="23"/>
      <c r="B208" s="32">
        <v>174</v>
      </c>
      <c r="C208" s="16" t="s">
        <v>220</v>
      </c>
      <c r="D208" s="17">
        <f t="shared" si="60"/>
        <v>18150.400000000001</v>
      </c>
      <c r="E208" s="17">
        <f t="shared" si="60"/>
        <v>18790</v>
      </c>
      <c r="F208" s="22">
        <v>0.87</v>
      </c>
      <c r="G208" s="18">
        <v>1</v>
      </c>
      <c r="H208" s="19"/>
      <c r="I208" s="17">
        <v>1.4</v>
      </c>
      <c r="J208" s="17">
        <v>1.68</v>
      </c>
      <c r="K208" s="17">
        <v>2.23</v>
      </c>
      <c r="L208" s="17">
        <v>2.39</v>
      </c>
      <c r="M208" s="20">
        <v>2.57</v>
      </c>
      <c r="N208" s="25">
        <v>5</v>
      </c>
      <c r="O208" s="21">
        <f>(N208/12*1*$D208*$F208*$G208*$I208*O$9)+(N208/12*11*$E208*$F208*$G208*$I208*O$10)</f>
        <v>143093.69515000004</v>
      </c>
      <c r="P208" s="21"/>
      <c r="Q208" s="21">
        <f>(P208/12*1*$D208*$F208*$G208*$I208*Q$9)+(P208/12*11*$E208*$F208*$G208*$I208*Q$10)</f>
        <v>0</v>
      </c>
    </row>
    <row r="209" spans="1:17" x14ac:dyDescent="0.25">
      <c r="A209" s="23"/>
      <c r="B209" s="32">
        <v>175</v>
      </c>
      <c r="C209" s="16" t="s">
        <v>221</v>
      </c>
      <c r="D209" s="17">
        <f t="shared" si="60"/>
        <v>18150.400000000001</v>
      </c>
      <c r="E209" s="17">
        <f t="shared" si="60"/>
        <v>18790</v>
      </c>
      <c r="F209" s="22">
        <v>1.57</v>
      </c>
      <c r="G209" s="18">
        <v>1</v>
      </c>
      <c r="H209" s="19"/>
      <c r="I209" s="17">
        <v>1.4</v>
      </c>
      <c r="J209" s="17">
        <v>1.68</v>
      </c>
      <c r="K209" s="17">
        <v>2.23</v>
      </c>
      <c r="L209" s="17">
        <v>2.39</v>
      </c>
      <c r="M209" s="20">
        <v>2.57</v>
      </c>
      <c r="N209" s="21"/>
      <c r="O209" s="21">
        <f>(N209/12*1*$D209*$F209*$G209*$I209*O$9)+(N209/12*11*$E209*$F209*$G209*$I209*O$10)</f>
        <v>0</v>
      </c>
      <c r="P209" s="21"/>
      <c r="Q209" s="21">
        <f>(P209/12*1*$D209*$F209*$G209*$I209*Q$9)+(P209/12*11*$E209*$F209*$G209*$I209*Q$10)</f>
        <v>0</v>
      </c>
    </row>
    <row r="210" spans="1:17" x14ac:dyDescent="0.25">
      <c r="A210" s="50">
        <v>25</v>
      </c>
      <c r="B210" s="60"/>
      <c r="C210" s="52" t="s">
        <v>222</v>
      </c>
      <c r="D210" s="58">
        <f t="shared" si="60"/>
        <v>18150.400000000001</v>
      </c>
      <c r="E210" s="58">
        <f t="shared" si="60"/>
        <v>18790</v>
      </c>
      <c r="F210" s="61"/>
      <c r="G210" s="62">
        <v>1</v>
      </c>
      <c r="H210" s="63"/>
      <c r="I210" s="58">
        <v>1.4</v>
      </c>
      <c r="J210" s="58">
        <v>1.68</v>
      </c>
      <c r="K210" s="58">
        <v>2.23</v>
      </c>
      <c r="L210" s="58">
        <v>2.39</v>
      </c>
      <c r="M210" s="59">
        <v>2.57</v>
      </c>
      <c r="N210" s="57">
        <f>SUM(N211:N222)</f>
        <v>14</v>
      </c>
      <c r="O210" s="57">
        <f>SUM(O211:O222)</f>
        <v>651980.92824666668</v>
      </c>
      <c r="P210" s="57">
        <f>SUM(P211:P222)</f>
        <v>15</v>
      </c>
      <c r="Q210" s="57">
        <f t="shared" ref="Q210" si="61">SUM(Q211:Q222)</f>
        <v>972041.79428999987</v>
      </c>
    </row>
    <row r="211" spans="1:17" ht="30" x14ac:dyDescent="0.25">
      <c r="A211" s="23"/>
      <c r="B211" s="32">
        <v>176</v>
      </c>
      <c r="C211" s="16" t="s">
        <v>223</v>
      </c>
      <c r="D211" s="17">
        <f t="shared" si="60"/>
        <v>18150.400000000001</v>
      </c>
      <c r="E211" s="17">
        <f t="shared" si="60"/>
        <v>18790</v>
      </c>
      <c r="F211" s="22">
        <v>0.85</v>
      </c>
      <c r="G211" s="18">
        <v>1</v>
      </c>
      <c r="H211" s="19"/>
      <c r="I211" s="17">
        <v>1.4</v>
      </c>
      <c r="J211" s="17">
        <v>1.68</v>
      </c>
      <c r="K211" s="17">
        <v>2.23</v>
      </c>
      <c r="L211" s="17">
        <v>2.39</v>
      </c>
      <c r="M211" s="20">
        <v>2.57</v>
      </c>
      <c r="N211" s="25">
        <v>1</v>
      </c>
      <c r="O211" s="21">
        <f t="shared" ref="O211:O220" si="62">(N211/12*1*$D211*$F211*$G211*$I211*O$9)+(N211/12*11*$E211*$F211*$G211*$I211*O$10)</f>
        <v>27960.836983333327</v>
      </c>
      <c r="P211" s="21"/>
      <c r="Q211" s="21">
        <f t="shared" ref="Q211:Q220" si="63">(P211/12*1*$D211*$F211*$G211*$I211*Q$9)+(P211/12*11*$E211*$F211*$G211*$I211*Q$10)</f>
        <v>0</v>
      </c>
    </row>
    <row r="212" spans="1:17" ht="32.25" customHeight="1" x14ac:dyDescent="0.25">
      <c r="A212" s="23"/>
      <c r="B212" s="32">
        <v>177</v>
      </c>
      <c r="C212" s="16" t="s">
        <v>224</v>
      </c>
      <c r="D212" s="17">
        <f t="shared" si="60"/>
        <v>18150.400000000001</v>
      </c>
      <c r="E212" s="17">
        <f t="shared" si="60"/>
        <v>18790</v>
      </c>
      <c r="F212" s="22">
        <v>1.32</v>
      </c>
      <c r="G212" s="18">
        <v>1</v>
      </c>
      <c r="H212" s="19"/>
      <c r="I212" s="17">
        <v>1.4</v>
      </c>
      <c r="J212" s="17">
        <v>1.68</v>
      </c>
      <c r="K212" s="17">
        <v>2.23</v>
      </c>
      <c r="L212" s="17">
        <v>2.39</v>
      </c>
      <c r="M212" s="20">
        <v>2.57</v>
      </c>
      <c r="N212" s="21"/>
      <c r="O212" s="21">
        <f t="shared" si="62"/>
        <v>0</v>
      </c>
      <c r="P212" s="21"/>
      <c r="Q212" s="21">
        <f t="shared" si="63"/>
        <v>0</v>
      </c>
    </row>
    <row r="213" spans="1:17" ht="35.25" customHeight="1" x14ac:dyDescent="0.25">
      <c r="A213" s="23"/>
      <c r="B213" s="32">
        <v>178</v>
      </c>
      <c r="C213" s="16" t="s">
        <v>225</v>
      </c>
      <c r="D213" s="17">
        <f t="shared" si="60"/>
        <v>18150.400000000001</v>
      </c>
      <c r="E213" s="17">
        <f t="shared" si="60"/>
        <v>18790</v>
      </c>
      <c r="F213" s="22">
        <v>1.05</v>
      </c>
      <c r="G213" s="18">
        <v>1</v>
      </c>
      <c r="H213" s="19"/>
      <c r="I213" s="17">
        <v>1.4</v>
      </c>
      <c r="J213" s="17">
        <v>1.68</v>
      </c>
      <c r="K213" s="17">
        <v>2.23</v>
      </c>
      <c r="L213" s="17">
        <v>2.39</v>
      </c>
      <c r="M213" s="20">
        <v>2.57</v>
      </c>
      <c r="N213" s="21"/>
      <c r="O213" s="21">
        <f t="shared" si="62"/>
        <v>0</v>
      </c>
      <c r="P213" s="21"/>
      <c r="Q213" s="21">
        <f t="shared" si="63"/>
        <v>0</v>
      </c>
    </row>
    <row r="214" spans="1:17" ht="36" customHeight="1" x14ac:dyDescent="0.25">
      <c r="A214" s="23"/>
      <c r="B214" s="32">
        <v>179</v>
      </c>
      <c r="C214" s="16" t="s">
        <v>226</v>
      </c>
      <c r="D214" s="17">
        <f t="shared" si="60"/>
        <v>18150.400000000001</v>
      </c>
      <c r="E214" s="17">
        <f t="shared" si="60"/>
        <v>18790</v>
      </c>
      <c r="F214" s="22">
        <v>1.01</v>
      </c>
      <c r="G214" s="18">
        <v>1</v>
      </c>
      <c r="H214" s="19"/>
      <c r="I214" s="17">
        <v>1.4</v>
      </c>
      <c r="J214" s="17">
        <v>1.68</v>
      </c>
      <c r="K214" s="17">
        <v>2.23</v>
      </c>
      <c r="L214" s="17">
        <v>2.39</v>
      </c>
      <c r="M214" s="20">
        <v>2.57</v>
      </c>
      <c r="N214" s="21">
        <v>10</v>
      </c>
      <c r="O214" s="21">
        <f t="shared" si="62"/>
        <v>332240.53356666671</v>
      </c>
      <c r="P214" s="21">
        <v>0</v>
      </c>
      <c r="Q214" s="21">
        <f t="shared" si="63"/>
        <v>0</v>
      </c>
    </row>
    <row r="215" spans="1:17" ht="30" x14ac:dyDescent="0.25">
      <c r="A215" s="23"/>
      <c r="B215" s="32">
        <v>180</v>
      </c>
      <c r="C215" s="16" t="s">
        <v>227</v>
      </c>
      <c r="D215" s="17">
        <f t="shared" si="60"/>
        <v>18150.400000000001</v>
      </c>
      <c r="E215" s="17">
        <f t="shared" si="60"/>
        <v>18790</v>
      </c>
      <c r="F215" s="22">
        <v>2.11</v>
      </c>
      <c r="G215" s="18">
        <v>1</v>
      </c>
      <c r="H215" s="19"/>
      <c r="I215" s="17">
        <v>1.4</v>
      </c>
      <c r="J215" s="17">
        <v>1.68</v>
      </c>
      <c r="K215" s="17">
        <v>2.23</v>
      </c>
      <c r="L215" s="17">
        <v>2.39</v>
      </c>
      <c r="M215" s="20">
        <v>2.57</v>
      </c>
      <c r="N215" s="21"/>
      <c r="O215" s="21">
        <f t="shared" si="62"/>
        <v>0</v>
      </c>
      <c r="P215" s="21">
        <v>0</v>
      </c>
      <c r="Q215" s="21">
        <f t="shared" si="63"/>
        <v>0</v>
      </c>
    </row>
    <row r="216" spans="1:17" ht="30" x14ac:dyDescent="0.25">
      <c r="A216" s="23"/>
      <c r="B216" s="32">
        <v>181</v>
      </c>
      <c r="C216" s="16" t="s">
        <v>228</v>
      </c>
      <c r="D216" s="17">
        <f t="shared" si="60"/>
        <v>18150.400000000001</v>
      </c>
      <c r="E216" s="17">
        <f t="shared" si="60"/>
        <v>18790</v>
      </c>
      <c r="F216" s="22">
        <v>3.97</v>
      </c>
      <c r="G216" s="18">
        <v>1</v>
      </c>
      <c r="H216" s="19"/>
      <c r="I216" s="17">
        <v>1.4</v>
      </c>
      <c r="J216" s="17">
        <v>1.68</v>
      </c>
      <c r="K216" s="17">
        <v>2.23</v>
      </c>
      <c r="L216" s="17">
        <v>2.39</v>
      </c>
      <c r="M216" s="20">
        <v>2.57</v>
      </c>
      <c r="N216" s="21">
        <v>0</v>
      </c>
      <c r="O216" s="21">
        <f t="shared" si="62"/>
        <v>0</v>
      </c>
      <c r="P216" s="21">
        <v>0</v>
      </c>
      <c r="Q216" s="21">
        <f t="shared" si="63"/>
        <v>0</v>
      </c>
    </row>
    <row r="217" spans="1:17" ht="30" x14ac:dyDescent="0.25">
      <c r="A217" s="23"/>
      <c r="B217" s="32">
        <v>182</v>
      </c>
      <c r="C217" s="16" t="s">
        <v>229</v>
      </c>
      <c r="D217" s="17">
        <f t="shared" si="60"/>
        <v>18150.400000000001</v>
      </c>
      <c r="E217" s="17">
        <f t="shared" si="60"/>
        <v>18790</v>
      </c>
      <c r="F217" s="22">
        <v>4.3099999999999996</v>
      </c>
      <c r="G217" s="18">
        <v>1</v>
      </c>
      <c r="H217" s="19"/>
      <c r="I217" s="17">
        <v>1.4</v>
      </c>
      <c r="J217" s="17">
        <v>1.68</v>
      </c>
      <c r="K217" s="17">
        <v>2.23</v>
      </c>
      <c r="L217" s="17">
        <v>2.39</v>
      </c>
      <c r="M217" s="20">
        <v>2.57</v>
      </c>
      <c r="N217" s="21">
        <v>0</v>
      </c>
      <c r="O217" s="21">
        <f t="shared" si="62"/>
        <v>0</v>
      </c>
      <c r="P217" s="21">
        <v>0</v>
      </c>
      <c r="Q217" s="21">
        <f t="shared" si="63"/>
        <v>0</v>
      </c>
    </row>
    <row r="218" spans="1:17" ht="27.75" customHeight="1" x14ac:dyDescent="0.25">
      <c r="A218" s="23"/>
      <c r="B218" s="32">
        <v>183</v>
      </c>
      <c r="C218" s="16" t="s">
        <v>230</v>
      </c>
      <c r="D218" s="17">
        <f t="shared" si="60"/>
        <v>18150.400000000001</v>
      </c>
      <c r="E218" s="17">
        <f t="shared" si="60"/>
        <v>18790</v>
      </c>
      <c r="F218" s="22">
        <v>1.2</v>
      </c>
      <c r="G218" s="18">
        <v>1</v>
      </c>
      <c r="H218" s="19"/>
      <c r="I218" s="17">
        <v>1.4</v>
      </c>
      <c r="J218" s="17">
        <v>1.68</v>
      </c>
      <c r="K218" s="17">
        <v>2.23</v>
      </c>
      <c r="L218" s="17">
        <v>2.39</v>
      </c>
      <c r="M218" s="20">
        <v>2.57</v>
      </c>
      <c r="N218" s="21">
        <v>0</v>
      </c>
      <c r="O218" s="21">
        <f t="shared" si="62"/>
        <v>0</v>
      </c>
      <c r="P218" s="21">
        <v>0</v>
      </c>
      <c r="Q218" s="21">
        <f t="shared" si="63"/>
        <v>0</v>
      </c>
    </row>
    <row r="219" spans="1:17" ht="24.75" customHeight="1" x14ac:dyDescent="0.25">
      <c r="A219" s="23"/>
      <c r="B219" s="32">
        <v>184</v>
      </c>
      <c r="C219" s="16" t="s">
        <v>231</v>
      </c>
      <c r="D219" s="17">
        <f t="shared" si="60"/>
        <v>18150.400000000001</v>
      </c>
      <c r="E219" s="17">
        <f t="shared" si="60"/>
        <v>18790</v>
      </c>
      <c r="F219" s="22">
        <v>2.37</v>
      </c>
      <c r="G219" s="18">
        <v>1</v>
      </c>
      <c r="H219" s="19"/>
      <c r="I219" s="17">
        <v>1.4</v>
      </c>
      <c r="J219" s="17">
        <v>1.68</v>
      </c>
      <c r="K219" s="17">
        <v>2.23</v>
      </c>
      <c r="L219" s="17">
        <v>2.39</v>
      </c>
      <c r="M219" s="20">
        <v>2.57</v>
      </c>
      <c r="N219" s="21">
        <v>2</v>
      </c>
      <c r="O219" s="21">
        <f t="shared" si="62"/>
        <v>155922.78505999997</v>
      </c>
      <c r="P219" s="21">
        <v>15</v>
      </c>
      <c r="Q219" s="21">
        <f t="shared" si="63"/>
        <v>972041.79428999987</v>
      </c>
    </row>
    <row r="220" spans="1:17" ht="26.25" customHeight="1" x14ac:dyDescent="0.25">
      <c r="A220" s="23"/>
      <c r="B220" s="32">
        <v>185</v>
      </c>
      <c r="C220" s="16" t="s">
        <v>232</v>
      </c>
      <c r="D220" s="17">
        <f t="shared" si="60"/>
        <v>18150.400000000001</v>
      </c>
      <c r="E220" s="17">
        <f t="shared" si="60"/>
        <v>18790</v>
      </c>
      <c r="F220" s="22">
        <v>4.13</v>
      </c>
      <c r="G220" s="18">
        <v>1</v>
      </c>
      <c r="H220" s="19"/>
      <c r="I220" s="17">
        <v>1.4</v>
      </c>
      <c r="J220" s="17">
        <v>1.68</v>
      </c>
      <c r="K220" s="17">
        <v>2.23</v>
      </c>
      <c r="L220" s="17">
        <v>2.39</v>
      </c>
      <c r="M220" s="20">
        <v>2.57</v>
      </c>
      <c r="N220" s="21">
        <v>1</v>
      </c>
      <c r="O220" s="21">
        <f t="shared" si="62"/>
        <v>135856.77263666663</v>
      </c>
      <c r="P220" s="21"/>
      <c r="Q220" s="21">
        <f t="shared" si="63"/>
        <v>0</v>
      </c>
    </row>
    <row r="221" spans="1:17" ht="26.25" customHeight="1" x14ac:dyDescent="0.25">
      <c r="A221" s="23"/>
      <c r="B221" s="32">
        <v>186</v>
      </c>
      <c r="C221" s="16" t="s">
        <v>233</v>
      </c>
      <c r="D221" s="17">
        <f t="shared" si="60"/>
        <v>18150.400000000001</v>
      </c>
      <c r="E221" s="17">
        <f t="shared" si="60"/>
        <v>18790</v>
      </c>
      <c r="F221" s="22">
        <v>6.08</v>
      </c>
      <c r="G221" s="18">
        <v>1</v>
      </c>
      <c r="H221" s="19"/>
      <c r="I221" s="17">
        <v>1.4</v>
      </c>
      <c r="J221" s="17">
        <v>1.68</v>
      </c>
      <c r="K221" s="17">
        <v>2.23</v>
      </c>
      <c r="L221" s="17">
        <v>2.39</v>
      </c>
      <c r="M221" s="20">
        <v>2.57</v>
      </c>
      <c r="N221" s="21"/>
      <c r="O221" s="21">
        <f>(N221/12*1*$D221*$F221*$G221*$I221*O$9)+(N221/12*11*$E221*$F221*$G221*$I221)</f>
        <v>0</v>
      </c>
      <c r="P221" s="21"/>
      <c r="Q221" s="21">
        <f>(P221/12*1*$D221*$F221*$G221*$I221*Q$9)+(P221/12*11*$E221*$F221*$G221*$I221)</f>
        <v>0</v>
      </c>
    </row>
    <row r="222" spans="1:17" ht="26.25" customHeight="1" x14ac:dyDescent="0.25">
      <c r="A222" s="23"/>
      <c r="B222" s="32">
        <v>187</v>
      </c>
      <c r="C222" s="16" t="s">
        <v>234</v>
      </c>
      <c r="D222" s="17">
        <f t="shared" si="60"/>
        <v>18150.400000000001</v>
      </c>
      <c r="E222" s="17">
        <f t="shared" si="60"/>
        <v>18790</v>
      </c>
      <c r="F222" s="22">
        <v>7.12</v>
      </c>
      <c r="G222" s="18">
        <v>1</v>
      </c>
      <c r="H222" s="19"/>
      <c r="I222" s="17">
        <v>1.4</v>
      </c>
      <c r="J222" s="17">
        <v>1.68</v>
      </c>
      <c r="K222" s="17">
        <v>2.23</v>
      </c>
      <c r="L222" s="17">
        <v>2.39</v>
      </c>
      <c r="M222" s="20">
        <v>2.57</v>
      </c>
      <c r="N222" s="21"/>
      <c r="O222" s="21">
        <f>(N222/12*1*$D222*$F222*$G222*$I222*O$9)+(N222/12*11*$E222*$F222*$G222*$I222)</f>
        <v>0</v>
      </c>
      <c r="P222" s="21"/>
      <c r="Q222" s="21">
        <f>(P222/12*1*$D222*$F222*$G222*$I222*Q$9)+(P222/12*11*$E222*$F222*$G222*$I222)</f>
        <v>0</v>
      </c>
    </row>
    <row r="223" spans="1:17" x14ac:dyDescent="0.25">
      <c r="A223" s="50">
        <v>26</v>
      </c>
      <c r="B223" s="51"/>
      <c r="C223" s="52" t="s">
        <v>235</v>
      </c>
      <c r="D223" s="58">
        <f t="shared" ref="D223:E238" si="64">D222</f>
        <v>18150.400000000001</v>
      </c>
      <c r="E223" s="58">
        <f t="shared" si="64"/>
        <v>18790</v>
      </c>
      <c r="F223" s="66"/>
      <c r="G223" s="62"/>
      <c r="H223" s="63"/>
      <c r="I223" s="58"/>
      <c r="J223" s="58"/>
      <c r="K223" s="58"/>
      <c r="L223" s="58"/>
      <c r="M223" s="59">
        <v>2.57</v>
      </c>
      <c r="N223" s="57">
        <f>N224</f>
        <v>0</v>
      </c>
      <c r="O223" s="57">
        <f>O224</f>
        <v>0</v>
      </c>
      <c r="P223" s="57">
        <f>P224</f>
        <v>0</v>
      </c>
      <c r="Q223" s="57">
        <f t="shared" ref="Q223" si="65">Q224</f>
        <v>0</v>
      </c>
    </row>
    <row r="224" spans="1:17" ht="45" x14ac:dyDescent="0.25">
      <c r="A224" s="23"/>
      <c r="B224" s="32">
        <v>188</v>
      </c>
      <c r="C224" s="28" t="s">
        <v>236</v>
      </c>
      <c r="D224" s="17">
        <f t="shared" si="64"/>
        <v>18150.400000000001</v>
      </c>
      <c r="E224" s="17">
        <f t="shared" si="64"/>
        <v>18790</v>
      </c>
      <c r="F224" s="22">
        <v>0.79</v>
      </c>
      <c r="G224" s="18">
        <v>1</v>
      </c>
      <c r="H224" s="19"/>
      <c r="I224" s="17">
        <v>1.4</v>
      </c>
      <c r="J224" s="17">
        <v>1.68</v>
      </c>
      <c r="K224" s="17">
        <v>2.23</v>
      </c>
      <c r="L224" s="17">
        <v>2.39</v>
      </c>
      <c r="M224" s="20">
        <v>2.57</v>
      </c>
      <c r="N224" s="21"/>
      <c r="O224" s="21">
        <f>(N224/12*1*$D224*$F224*$G224*$I224*O$9)+(N224/12*11*$E224*$F224*$G224*$I224*O$10)</f>
        <v>0</v>
      </c>
      <c r="P224" s="21"/>
      <c r="Q224" s="21">
        <f>(P224/12*1*$D224*$F224*$G224*$I224*Q$9)+(P224/12*11*$E224*$F224*$G224*$I224*Q$10)</f>
        <v>0</v>
      </c>
    </row>
    <row r="225" spans="1:17" x14ac:dyDescent="0.25">
      <c r="A225" s="50">
        <v>27</v>
      </c>
      <c r="B225" s="51"/>
      <c r="C225" s="52" t="s">
        <v>237</v>
      </c>
      <c r="D225" s="58">
        <f t="shared" si="64"/>
        <v>18150.400000000001</v>
      </c>
      <c r="E225" s="58">
        <f t="shared" si="64"/>
        <v>18790</v>
      </c>
      <c r="F225" s="66"/>
      <c r="G225" s="62"/>
      <c r="H225" s="63"/>
      <c r="I225" s="58"/>
      <c r="J225" s="58"/>
      <c r="K225" s="58"/>
      <c r="L225" s="58"/>
      <c r="M225" s="59">
        <v>2.57</v>
      </c>
      <c r="N225" s="57">
        <f>SUM(N226:N241)</f>
        <v>619</v>
      </c>
      <c r="O225" s="57">
        <f>SUM(O226:O241)</f>
        <v>14089576.983603334</v>
      </c>
      <c r="P225" s="57">
        <f>SUM(P226:P241)</f>
        <v>0</v>
      </c>
      <c r="Q225" s="57">
        <f t="shared" ref="Q225" si="66">SUM(Q226:Q241)</f>
        <v>0</v>
      </c>
    </row>
    <row r="226" spans="1:17" ht="30" x14ac:dyDescent="0.25">
      <c r="A226" s="23"/>
      <c r="B226" s="32">
        <v>189</v>
      </c>
      <c r="C226" s="16" t="s">
        <v>238</v>
      </c>
      <c r="D226" s="17">
        <f t="shared" si="64"/>
        <v>18150.400000000001</v>
      </c>
      <c r="E226" s="17">
        <f t="shared" si="64"/>
        <v>18790</v>
      </c>
      <c r="F226" s="17">
        <v>0.74</v>
      </c>
      <c r="G226" s="18">
        <v>1</v>
      </c>
      <c r="H226" s="19"/>
      <c r="I226" s="17">
        <v>1.4</v>
      </c>
      <c r="J226" s="17">
        <v>1.68</v>
      </c>
      <c r="K226" s="17">
        <v>2.23</v>
      </c>
      <c r="L226" s="17">
        <v>2.39</v>
      </c>
      <c r="M226" s="20">
        <v>2.57</v>
      </c>
      <c r="N226" s="25">
        <v>71</v>
      </c>
      <c r="O226" s="21">
        <f>(N226/12*1*$D226*$F226*$G226*$I226*O$9)+(N226/12*11*$E226*$F226*$G226*$I226)</f>
        <v>1411573.4757600001</v>
      </c>
      <c r="P226" s="21"/>
      <c r="Q226" s="21">
        <f>(P226/12*1*$D226*$F226*$G226*$I226*Q$9)+(P226/12*11*$E226*$F226*$G226*$I226)</f>
        <v>0</v>
      </c>
    </row>
    <row r="227" spans="1:17" ht="45" x14ac:dyDescent="0.25">
      <c r="A227" s="23"/>
      <c r="B227" s="32">
        <v>190</v>
      </c>
      <c r="C227" s="16" t="s">
        <v>239</v>
      </c>
      <c r="D227" s="17">
        <f t="shared" si="64"/>
        <v>18150.400000000001</v>
      </c>
      <c r="E227" s="17">
        <f t="shared" si="64"/>
        <v>18790</v>
      </c>
      <c r="F227" s="22">
        <v>0.69</v>
      </c>
      <c r="G227" s="18">
        <v>1</v>
      </c>
      <c r="H227" s="19"/>
      <c r="I227" s="17">
        <v>1.4</v>
      </c>
      <c r="J227" s="17">
        <v>1.68</v>
      </c>
      <c r="K227" s="17">
        <v>2.23</v>
      </c>
      <c r="L227" s="17">
        <v>2.39</v>
      </c>
      <c r="M227" s="20">
        <v>2.57</v>
      </c>
      <c r="N227" s="21">
        <v>1</v>
      </c>
      <c r="O227" s="21">
        <f>(N227/12*1*$D227*$F227*$G227*$I227*O$9)+(N227/12*11*$E227*$F227*$G227*$I227*O$10)</f>
        <v>22697.620609999994</v>
      </c>
      <c r="P227" s="21">
        <v>0</v>
      </c>
      <c r="Q227" s="21">
        <f>(P227/12*1*$D227*$F227*$G227*$I227*Q$9)+(P227/12*11*$E227*$F227*$G227*$I227*Q$10)</f>
        <v>0</v>
      </c>
    </row>
    <row r="228" spans="1:17" ht="36" customHeight="1" x14ac:dyDescent="0.25">
      <c r="A228" s="23"/>
      <c r="B228" s="32">
        <v>191</v>
      </c>
      <c r="C228" s="16" t="s">
        <v>240</v>
      </c>
      <c r="D228" s="17">
        <f t="shared" si="64"/>
        <v>18150.400000000001</v>
      </c>
      <c r="E228" s="17">
        <f t="shared" si="64"/>
        <v>18790</v>
      </c>
      <c r="F228" s="22">
        <v>0.72</v>
      </c>
      <c r="G228" s="18">
        <v>1</v>
      </c>
      <c r="H228" s="19"/>
      <c r="I228" s="17">
        <v>1.4</v>
      </c>
      <c r="J228" s="17">
        <v>1.68</v>
      </c>
      <c r="K228" s="17">
        <v>2.23</v>
      </c>
      <c r="L228" s="17">
        <v>2.39</v>
      </c>
      <c r="M228" s="20">
        <v>2.57</v>
      </c>
      <c r="N228" s="21">
        <v>4</v>
      </c>
      <c r="O228" s="21">
        <f>(N228/12*1*$D228*$F228*$G228*$I228*O$9)+(N228/12*11*$E228*$F228*$G228*$I228)</f>
        <v>77375.934719999976</v>
      </c>
      <c r="P228" s="21"/>
      <c r="Q228" s="21">
        <f>(P228/12*1*$D228*$F228*$G228*$I228*Q$9)+(P228/12*11*$E228*$F228*$G228*$I228)</f>
        <v>0</v>
      </c>
    </row>
    <row r="229" spans="1:17" x14ac:dyDescent="0.25">
      <c r="A229" s="23"/>
      <c r="B229" s="32">
        <v>192</v>
      </c>
      <c r="C229" s="16" t="s">
        <v>241</v>
      </c>
      <c r="D229" s="17">
        <f t="shared" si="64"/>
        <v>18150.400000000001</v>
      </c>
      <c r="E229" s="17">
        <f t="shared" si="64"/>
        <v>18790</v>
      </c>
      <c r="F229" s="22">
        <v>0.59</v>
      </c>
      <c r="G229" s="18">
        <v>1</v>
      </c>
      <c r="H229" s="19"/>
      <c r="I229" s="17">
        <v>1.4</v>
      </c>
      <c r="J229" s="17">
        <v>1.68</v>
      </c>
      <c r="K229" s="17">
        <v>2.23</v>
      </c>
      <c r="L229" s="17">
        <v>2.39</v>
      </c>
      <c r="M229" s="20">
        <v>2.57</v>
      </c>
      <c r="N229" s="21"/>
      <c r="O229" s="21">
        <f>(N229/12*1*$D229*$F229*$G229*$I229*O$9)+(N229/12*11*$E229*$F229*$G229*$I229*O$10)</f>
        <v>0</v>
      </c>
      <c r="P229" s="21"/>
      <c r="Q229" s="21">
        <f>(P229/12*1*$D229*$F229*$G229*$I229*Q$9)+(P229/12*11*$E229*$F229*$G229*$I229*Q$10)</f>
        <v>0</v>
      </c>
    </row>
    <row r="230" spans="1:17" x14ac:dyDescent="0.25">
      <c r="A230" s="23"/>
      <c r="B230" s="32">
        <v>193</v>
      </c>
      <c r="C230" s="16" t="s">
        <v>242</v>
      </c>
      <c r="D230" s="17">
        <f t="shared" si="64"/>
        <v>18150.400000000001</v>
      </c>
      <c r="E230" s="17">
        <f t="shared" si="64"/>
        <v>18790</v>
      </c>
      <c r="F230" s="22">
        <v>0.7</v>
      </c>
      <c r="G230" s="18">
        <v>1</v>
      </c>
      <c r="H230" s="19"/>
      <c r="I230" s="17">
        <v>1.4</v>
      </c>
      <c r="J230" s="17">
        <v>1.68</v>
      </c>
      <c r="K230" s="17">
        <v>2.23</v>
      </c>
      <c r="L230" s="17">
        <v>2.39</v>
      </c>
      <c r="M230" s="20">
        <v>2.57</v>
      </c>
      <c r="N230" s="21"/>
      <c r="O230" s="21">
        <f>(N230/12*1*$D230*$F230*$G230*$I230*O$9)+(N230/12*11*$E230*$F230*$G230*$I230)</f>
        <v>0</v>
      </c>
      <c r="P230" s="21"/>
      <c r="Q230" s="21">
        <f>(P230/12*1*$D230*$F230*$G230*$I230*Q$9)+(P230/12*11*$E230*$F230*$G230*$I230)</f>
        <v>0</v>
      </c>
    </row>
    <row r="231" spans="1:17" ht="45" x14ac:dyDescent="0.25">
      <c r="A231" s="23"/>
      <c r="B231" s="32">
        <v>194</v>
      </c>
      <c r="C231" s="16" t="s">
        <v>243</v>
      </c>
      <c r="D231" s="17">
        <f t="shared" si="64"/>
        <v>18150.400000000001</v>
      </c>
      <c r="E231" s="17">
        <f t="shared" si="64"/>
        <v>18790</v>
      </c>
      <c r="F231" s="22">
        <v>0.78</v>
      </c>
      <c r="G231" s="18">
        <v>1</v>
      </c>
      <c r="H231" s="19"/>
      <c r="I231" s="17">
        <v>1.4</v>
      </c>
      <c r="J231" s="17">
        <v>1.68</v>
      </c>
      <c r="K231" s="17">
        <v>2.23</v>
      </c>
      <c r="L231" s="17">
        <v>2.39</v>
      </c>
      <c r="M231" s="20">
        <v>2.57</v>
      </c>
      <c r="N231" s="21"/>
      <c r="O231" s="21">
        <f>(N231/12*1*$D231*$F231*$G231*$I231*O$9)+(N231/12*11*$E231*$F231*$G231*$I231)</f>
        <v>0</v>
      </c>
      <c r="P231" s="21"/>
      <c r="Q231" s="21">
        <f>(P231/12*1*$D231*$F231*$G231*$I231*Q$9)+(P231/12*11*$E231*$F231*$G231*$I231)</f>
        <v>0</v>
      </c>
    </row>
    <row r="232" spans="1:17" ht="45" x14ac:dyDescent="0.25">
      <c r="A232" s="23"/>
      <c r="B232" s="32">
        <v>195</v>
      </c>
      <c r="C232" s="16" t="s">
        <v>244</v>
      </c>
      <c r="D232" s="17">
        <f t="shared" si="64"/>
        <v>18150.400000000001</v>
      </c>
      <c r="E232" s="17">
        <f t="shared" si="64"/>
        <v>18790</v>
      </c>
      <c r="F232" s="22">
        <v>2.38</v>
      </c>
      <c r="G232" s="18">
        <v>1</v>
      </c>
      <c r="H232" s="19"/>
      <c r="I232" s="17">
        <v>1.4</v>
      </c>
      <c r="J232" s="17">
        <v>1.68</v>
      </c>
      <c r="K232" s="17">
        <v>2.23</v>
      </c>
      <c r="L232" s="17">
        <v>2.39</v>
      </c>
      <c r="M232" s="20">
        <v>2.57</v>
      </c>
      <c r="N232" s="21"/>
      <c r="O232" s="21">
        <f>(N232/12*1*$D232*$F232*$G232*$I232*O$9)+(N232/12*11*$E232*$F232*$G232*$I232*O$10)</f>
        <v>0</v>
      </c>
      <c r="P232" s="21"/>
      <c r="Q232" s="21">
        <f>(P232/12*1*$D232*$F232*$G232*$I232*Q$9)+(P232/12*11*$E232*$F232*$G232*$I232*Q$10)</f>
        <v>0</v>
      </c>
    </row>
    <row r="233" spans="1:17" x14ac:dyDescent="0.25">
      <c r="A233" s="23"/>
      <c r="B233" s="32">
        <v>196</v>
      </c>
      <c r="C233" s="16" t="s">
        <v>245</v>
      </c>
      <c r="D233" s="17">
        <f t="shared" si="64"/>
        <v>18150.400000000001</v>
      </c>
      <c r="E233" s="17">
        <f t="shared" si="64"/>
        <v>18790</v>
      </c>
      <c r="F233" s="22">
        <v>0.78</v>
      </c>
      <c r="G233" s="18">
        <v>1</v>
      </c>
      <c r="H233" s="19"/>
      <c r="I233" s="17">
        <v>1.4</v>
      </c>
      <c r="J233" s="17">
        <v>1.68</v>
      </c>
      <c r="K233" s="17">
        <v>2.23</v>
      </c>
      <c r="L233" s="17">
        <v>2.39</v>
      </c>
      <c r="M233" s="20">
        <v>2.57</v>
      </c>
      <c r="N233" s="21">
        <v>2</v>
      </c>
      <c r="O233" s="21">
        <f>(N233/12*1*$D233*$F233*$G233*$I233*O$9)+(N233/12*11*$E233*$F233*$G233*$I233*O$10)</f>
        <v>51316.359639999995</v>
      </c>
      <c r="P233" s="21"/>
      <c r="Q233" s="21">
        <f>(P233/12*1*$D233*$F233*$G233*$I233*Q$9)+(P233/12*11*$E233*$F233*$G233*$I233*Q$10)</f>
        <v>0</v>
      </c>
    </row>
    <row r="234" spans="1:17" x14ac:dyDescent="0.25">
      <c r="A234" s="23"/>
      <c r="B234" s="32">
        <v>197</v>
      </c>
      <c r="C234" s="16" t="s">
        <v>246</v>
      </c>
      <c r="D234" s="17">
        <f t="shared" si="64"/>
        <v>18150.400000000001</v>
      </c>
      <c r="E234" s="17">
        <f t="shared" si="64"/>
        <v>18790</v>
      </c>
      <c r="F234" s="22">
        <v>1.54</v>
      </c>
      <c r="G234" s="18">
        <v>1</v>
      </c>
      <c r="H234" s="19"/>
      <c r="I234" s="17">
        <v>1.4</v>
      </c>
      <c r="J234" s="17">
        <v>1.68</v>
      </c>
      <c r="K234" s="17">
        <v>2.23</v>
      </c>
      <c r="L234" s="17">
        <v>2.39</v>
      </c>
      <c r="M234" s="20">
        <v>2.57</v>
      </c>
      <c r="N234" s="21"/>
      <c r="O234" s="21">
        <f>(N234/12*1*$D234*$F234*$G234*$I234*O$9)+(N234/12*11*$E234*$F234*$G234*$I234*O$10)</f>
        <v>0</v>
      </c>
      <c r="P234" s="21"/>
      <c r="Q234" s="21">
        <f>(P234/12*1*$D234*$F234*$G234*$I234*Q$9)+(P234/12*11*$E234*$F234*$G234*$I234*Q$10)</f>
        <v>0</v>
      </c>
    </row>
    <row r="235" spans="1:17" ht="30" x14ac:dyDescent="0.25">
      <c r="A235" s="23"/>
      <c r="B235" s="32">
        <v>198</v>
      </c>
      <c r="C235" s="16" t="s">
        <v>247</v>
      </c>
      <c r="D235" s="17">
        <f t="shared" si="64"/>
        <v>18150.400000000001</v>
      </c>
      <c r="E235" s="17">
        <f t="shared" si="64"/>
        <v>18790</v>
      </c>
      <c r="F235" s="22">
        <v>0.75</v>
      </c>
      <c r="G235" s="18">
        <v>1</v>
      </c>
      <c r="H235" s="19"/>
      <c r="I235" s="17">
        <v>1.4</v>
      </c>
      <c r="J235" s="17">
        <v>1.68</v>
      </c>
      <c r="K235" s="17">
        <v>2.23</v>
      </c>
      <c r="L235" s="17">
        <v>2.39</v>
      </c>
      <c r="M235" s="20">
        <v>2.57</v>
      </c>
      <c r="N235" s="25">
        <v>139</v>
      </c>
      <c r="O235" s="21">
        <f>(N235/12*1*$D235*$F235*$G235*$I235*O$9)+(N235/12*11*$E235*$F235*$G235*$I235)</f>
        <v>2800847.6370000001</v>
      </c>
      <c r="P235" s="21"/>
      <c r="Q235" s="21">
        <f>(P235/12*1*$D235*$F235*$G235*$I235*Q$9)+(P235/12*11*$E235*$F235*$G235*$I235)</f>
        <v>0</v>
      </c>
    </row>
    <row r="236" spans="1:17" x14ac:dyDescent="0.25">
      <c r="A236" s="23"/>
      <c r="B236" s="32">
        <v>199</v>
      </c>
      <c r="C236" s="16" t="s">
        <v>248</v>
      </c>
      <c r="D236" s="17">
        <f t="shared" si="64"/>
        <v>18150.400000000001</v>
      </c>
      <c r="E236" s="17">
        <f t="shared" si="64"/>
        <v>18790</v>
      </c>
      <c r="F236" s="22">
        <v>0.89</v>
      </c>
      <c r="G236" s="18">
        <v>1</v>
      </c>
      <c r="H236" s="19"/>
      <c r="I236" s="17">
        <v>1.4</v>
      </c>
      <c r="J236" s="17">
        <v>1.68</v>
      </c>
      <c r="K236" s="17">
        <v>2.23</v>
      </c>
      <c r="L236" s="17">
        <v>2.39</v>
      </c>
      <c r="M236" s="20">
        <v>2.57</v>
      </c>
      <c r="N236" s="21">
        <v>12</v>
      </c>
      <c r="O236" s="21">
        <f t="shared" ref="O236:O241" si="67">(N236/12*1*$D236*$F236*$G236*$I236*O$9)+(N236/12*11*$E236*$F236*$G236*$I236*O$10)</f>
        <v>351319.69292</v>
      </c>
      <c r="P236" s="21"/>
      <c r="Q236" s="21">
        <f t="shared" ref="Q236:Q241" si="68">(P236/12*1*$D236*$F236*$G236*$I236*Q$9)+(P236/12*11*$E236*$F236*$G236*$I236*Q$10)</f>
        <v>0</v>
      </c>
    </row>
    <row r="237" spans="1:17" ht="30" x14ac:dyDescent="0.25">
      <c r="A237" s="23"/>
      <c r="B237" s="32">
        <v>200</v>
      </c>
      <c r="C237" s="16" t="s">
        <v>249</v>
      </c>
      <c r="D237" s="17">
        <f t="shared" si="64"/>
        <v>18150.400000000001</v>
      </c>
      <c r="E237" s="17">
        <f t="shared" si="64"/>
        <v>18790</v>
      </c>
      <c r="F237" s="24">
        <v>0.27</v>
      </c>
      <c r="G237" s="18">
        <v>1</v>
      </c>
      <c r="H237" s="19"/>
      <c r="I237" s="17">
        <v>1.4</v>
      </c>
      <c r="J237" s="17">
        <v>1.68</v>
      </c>
      <c r="K237" s="17">
        <v>2.23</v>
      </c>
      <c r="L237" s="17">
        <v>2.39</v>
      </c>
      <c r="M237" s="20">
        <v>2.57</v>
      </c>
      <c r="N237" s="21">
        <v>5</v>
      </c>
      <c r="O237" s="21">
        <f t="shared" si="67"/>
        <v>44408.388149999999</v>
      </c>
      <c r="P237" s="21"/>
      <c r="Q237" s="21">
        <f t="shared" si="68"/>
        <v>0</v>
      </c>
    </row>
    <row r="238" spans="1:17" ht="30" x14ac:dyDescent="0.25">
      <c r="A238" s="23"/>
      <c r="B238" s="32">
        <v>201</v>
      </c>
      <c r="C238" s="16" t="s">
        <v>250</v>
      </c>
      <c r="D238" s="17">
        <f t="shared" si="64"/>
        <v>18150.400000000001</v>
      </c>
      <c r="E238" s="17">
        <f t="shared" si="64"/>
        <v>18790</v>
      </c>
      <c r="F238" s="24">
        <v>0.63</v>
      </c>
      <c r="G238" s="18">
        <v>1</v>
      </c>
      <c r="H238" s="19"/>
      <c r="I238" s="17">
        <v>1.4</v>
      </c>
      <c r="J238" s="17">
        <v>1.68</v>
      </c>
      <c r="K238" s="17">
        <v>2.23</v>
      </c>
      <c r="L238" s="17">
        <v>2.39</v>
      </c>
      <c r="M238" s="20">
        <v>2.57</v>
      </c>
      <c r="N238" s="21">
        <v>132</v>
      </c>
      <c r="O238" s="21">
        <f t="shared" si="67"/>
        <v>2735556.7100399998</v>
      </c>
      <c r="P238" s="21"/>
      <c r="Q238" s="21">
        <f t="shared" si="68"/>
        <v>0</v>
      </c>
    </row>
    <row r="239" spans="1:17" ht="30" x14ac:dyDescent="0.25">
      <c r="A239" s="23"/>
      <c r="B239" s="32">
        <v>202</v>
      </c>
      <c r="C239" s="16" t="s">
        <v>251</v>
      </c>
      <c r="D239" s="17">
        <f t="shared" ref="D239:E254" si="69">D238</f>
        <v>18150.400000000001</v>
      </c>
      <c r="E239" s="17">
        <f t="shared" si="69"/>
        <v>18790</v>
      </c>
      <c r="F239" s="22">
        <v>0.86</v>
      </c>
      <c r="G239" s="18">
        <v>1</v>
      </c>
      <c r="H239" s="19"/>
      <c r="I239" s="17">
        <v>1.4</v>
      </c>
      <c r="J239" s="17">
        <v>1.68</v>
      </c>
      <c r="K239" s="17">
        <v>2.23</v>
      </c>
      <c r="L239" s="17">
        <v>2.39</v>
      </c>
      <c r="M239" s="20">
        <v>2.57</v>
      </c>
      <c r="N239" s="21">
        <v>204</v>
      </c>
      <c r="O239" s="21">
        <f t="shared" si="67"/>
        <v>5771116.7533600004</v>
      </c>
      <c r="P239" s="21"/>
      <c r="Q239" s="21">
        <f t="shared" si="68"/>
        <v>0</v>
      </c>
    </row>
    <row r="240" spans="1:17" ht="30" x14ac:dyDescent="0.25">
      <c r="A240" s="23"/>
      <c r="B240" s="32">
        <v>203</v>
      </c>
      <c r="C240" s="16" t="s">
        <v>252</v>
      </c>
      <c r="D240" s="17">
        <f t="shared" si="69"/>
        <v>18150.400000000001</v>
      </c>
      <c r="E240" s="17">
        <f t="shared" si="69"/>
        <v>18790</v>
      </c>
      <c r="F240" s="22">
        <v>0.49</v>
      </c>
      <c r="G240" s="18">
        <v>1</v>
      </c>
      <c r="H240" s="19"/>
      <c r="I240" s="17">
        <v>1.4</v>
      </c>
      <c r="J240" s="17">
        <v>1.68</v>
      </c>
      <c r="K240" s="17">
        <v>2.23</v>
      </c>
      <c r="L240" s="17">
        <v>2.39</v>
      </c>
      <c r="M240" s="20">
        <v>2.57</v>
      </c>
      <c r="N240" s="21">
        <v>47</v>
      </c>
      <c r="O240" s="21">
        <f t="shared" si="67"/>
        <v>757574.2067366665</v>
      </c>
      <c r="P240" s="21"/>
      <c r="Q240" s="21">
        <f t="shared" si="68"/>
        <v>0</v>
      </c>
    </row>
    <row r="241" spans="1:17" ht="45" x14ac:dyDescent="0.25">
      <c r="A241" s="23"/>
      <c r="B241" s="32">
        <v>204</v>
      </c>
      <c r="C241" s="16" t="s">
        <v>253</v>
      </c>
      <c r="D241" s="17">
        <f t="shared" si="69"/>
        <v>18150.400000000001</v>
      </c>
      <c r="E241" s="17">
        <f t="shared" si="69"/>
        <v>18790</v>
      </c>
      <c r="F241" s="17">
        <v>1</v>
      </c>
      <c r="G241" s="18">
        <v>1</v>
      </c>
      <c r="H241" s="19"/>
      <c r="I241" s="17">
        <v>1.4</v>
      </c>
      <c r="J241" s="17">
        <v>1.68</v>
      </c>
      <c r="K241" s="17">
        <v>2.23</v>
      </c>
      <c r="L241" s="17">
        <v>2.39</v>
      </c>
      <c r="M241" s="20">
        <v>2.57</v>
      </c>
      <c r="N241" s="21">
        <v>2</v>
      </c>
      <c r="O241" s="21">
        <f t="shared" si="67"/>
        <v>65790.204666666657</v>
      </c>
      <c r="P241" s="21"/>
      <c r="Q241" s="21">
        <f t="shared" si="68"/>
        <v>0</v>
      </c>
    </row>
    <row r="242" spans="1:17" x14ac:dyDescent="0.25">
      <c r="A242" s="50">
        <v>28</v>
      </c>
      <c r="B242" s="60"/>
      <c r="C242" s="52" t="s">
        <v>254</v>
      </c>
      <c r="D242" s="58">
        <f t="shared" si="69"/>
        <v>18150.400000000001</v>
      </c>
      <c r="E242" s="58">
        <f t="shared" si="69"/>
        <v>18790</v>
      </c>
      <c r="F242" s="61"/>
      <c r="G242" s="62">
        <v>1</v>
      </c>
      <c r="H242" s="63"/>
      <c r="I242" s="58">
        <v>1.4</v>
      </c>
      <c r="J242" s="58">
        <v>1.68</v>
      </c>
      <c r="K242" s="58">
        <v>2.23</v>
      </c>
      <c r="L242" s="58">
        <v>2.39</v>
      </c>
      <c r="M242" s="59">
        <v>2.57</v>
      </c>
      <c r="N242" s="57">
        <f>SUM(N243:N247)</f>
        <v>38</v>
      </c>
      <c r="O242" s="57">
        <f>SUM(O243:O247)</f>
        <v>2790491.5309366663</v>
      </c>
      <c r="P242" s="57">
        <f>SUM(P243:P247)</f>
        <v>0</v>
      </c>
      <c r="Q242" s="57">
        <f t="shared" ref="Q242" si="70">SUM(Q243:Q247)</f>
        <v>0</v>
      </c>
    </row>
    <row r="243" spans="1:17" ht="28.5" customHeight="1" x14ac:dyDescent="0.25">
      <c r="A243" s="23"/>
      <c r="B243" s="32">
        <v>205</v>
      </c>
      <c r="C243" s="16" t="s">
        <v>255</v>
      </c>
      <c r="D243" s="17">
        <f t="shared" si="69"/>
        <v>18150.400000000001</v>
      </c>
      <c r="E243" s="17">
        <f t="shared" si="69"/>
        <v>18790</v>
      </c>
      <c r="F243" s="22">
        <v>2.0499999999999998</v>
      </c>
      <c r="G243" s="18">
        <v>1</v>
      </c>
      <c r="H243" s="19"/>
      <c r="I243" s="17">
        <v>1.4</v>
      </c>
      <c r="J243" s="17">
        <v>1.68</v>
      </c>
      <c r="K243" s="17">
        <v>2.23</v>
      </c>
      <c r="L243" s="17">
        <v>2.39</v>
      </c>
      <c r="M243" s="20">
        <v>2.57</v>
      </c>
      <c r="N243" s="21">
        <v>7</v>
      </c>
      <c r="O243" s="21">
        <f>(N243/12*1*$D243*$F243*$G243*$I243*O$9)+(N243/12*11*$E243*$F243*$G243*$I243*O$10)</f>
        <v>472044.7184833333</v>
      </c>
      <c r="P243" s="21"/>
      <c r="Q243" s="21">
        <f>(P243/12*1*$D243*$F243*$G243*$I243*Q$9)+(P243/12*11*$E243*$F243*$G243*$I243*Q$10)</f>
        <v>0</v>
      </c>
    </row>
    <row r="244" spans="1:17" ht="30" x14ac:dyDescent="0.25">
      <c r="A244" s="23"/>
      <c r="B244" s="32">
        <v>206</v>
      </c>
      <c r="C244" s="16" t="s">
        <v>256</v>
      </c>
      <c r="D244" s="17">
        <f t="shared" si="69"/>
        <v>18150.400000000001</v>
      </c>
      <c r="E244" s="17">
        <f t="shared" si="69"/>
        <v>18790</v>
      </c>
      <c r="F244" s="22">
        <v>1.54</v>
      </c>
      <c r="G244" s="18">
        <v>1</v>
      </c>
      <c r="H244" s="19"/>
      <c r="I244" s="17">
        <v>1.4</v>
      </c>
      <c r="J244" s="17">
        <v>1.68</v>
      </c>
      <c r="K244" s="17">
        <v>2.23</v>
      </c>
      <c r="L244" s="17">
        <v>2.39</v>
      </c>
      <c r="M244" s="20">
        <v>2.57</v>
      </c>
      <c r="N244" s="21">
        <v>2</v>
      </c>
      <c r="O244" s="21">
        <f>(N244/12*1*$D244*$F244*$G244*$I244*O$9)+(N244/12*11*$E244*$F244*$G244*$I244*O$10)</f>
        <v>101316.91518666667</v>
      </c>
      <c r="P244" s="21">
        <v>0</v>
      </c>
      <c r="Q244" s="21">
        <f>(P244/12*1*$D244*$F244*$G244*$I244*Q$9)+(P244/12*11*$E244*$F244*$G244*$I244*Q$10)</f>
        <v>0</v>
      </c>
    </row>
    <row r="245" spans="1:17" ht="30" x14ac:dyDescent="0.25">
      <c r="A245" s="23"/>
      <c r="B245" s="32">
        <v>207</v>
      </c>
      <c r="C245" s="16" t="s">
        <v>257</v>
      </c>
      <c r="D245" s="17">
        <f t="shared" si="69"/>
        <v>18150.400000000001</v>
      </c>
      <c r="E245" s="17">
        <f t="shared" si="69"/>
        <v>18790</v>
      </c>
      <c r="F245" s="22">
        <v>1.92</v>
      </c>
      <c r="G245" s="18">
        <v>1</v>
      </c>
      <c r="H245" s="19"/>
      <c r="I245" s="17">
        <v>1.4</v>
      </c>
      <c r="J245" s="17">
        <v>1.68</v>
      </c>
      <c r="K245" s="17">
        <v>2.23</v>
      </c>
      <c r="L245" s="17">
        <v>2.39</v>
      </c>
      <c r="M245" s="20">
        <v>2.57</v>
      </c>
      <c r="N245" s="21">
        <v>18</v>
      </c>
      <c r="O245" s="21">
        <f>(N245/12*1*$D245*$F245*$G245*$I245*O$9)+(N245/12*11*$E245*$F245*$G245*$I245*O$10)</f>
        <v>1136854.7366399998</v>
      </c>
      <c r="P245" s="21"/>
      <c r="Q245" s="21">
        <f>(P245/12*1*$D245*$F245*$G245*$I245*Q$9)+(P245/12*11*$E245*$F245*$G245*$I245*Q$10)</f>
        <v>0</v>
      </c>
    </row>
    <row r="246" spans="1:17" ht="30" x14ac:dyDescent="0.25">
      <c r="A246" s="23"/>
      <c r="B246" s="32">
        <v>208</v>
      </c>
      <c r="C246" s="16" t="s">
        <v>258</v>
      </c>
      <c r="D246" s="17">
        <f t="shared" si="69"/>
        <v>18150.400000000001</v>
      </c>
      <c r="E246" s="17">
        <f t="shared" si="69"/>
        <v>18790</v>
      </c>
      <c r="F246" s="22">
        <v>2.56</v>
      </c>
      <c r="G246" s="18">
        <v>1</v>
      </c>
      <c r="H246" s="19"/>
      <c r="I246" s="17">
        <v>1.4</v>
      </c>
      <c r="J246" s="17">
        <v>1.68</v>
      </c>
      <c r="K246" s="17">
        <v>2.23</v>
      </c>
      <c r="L246" s="17">
        <v>2.39</v>
      </c>
      <c r="M246" s="20">
        <v>2.57</v>
      </c>
      <c r="N246" s="21">
        <v>8</v>
      </c>
      <c r="O246" s="21">
        <f>(N246/12*1*$D246*$F246*$G246*$I246*O$9)+(N246/12*11*$E246*$F246*$G246*$I246*O$10)</f>
        <v>673691.69578666647</v>
      </c>
      <c r="P246" s="21"/>
      <c r="Q246" s="21">
        <f>(P246/12*1*$D246*$F246*$G246*$I246*Q$9)+(P246/12*11*$E246*$F246*$G246*$I246*Q$10)</f>
        <v>0</v>
      </c>
    </row>
    <row r="247" spans="1:17" ht="30" x14ac:dyDescent="0.25">
      <c r="A247" s="23"/>
      <c r="B247" s="32">
        <v>209</v>
      </c>
      <c r="C247" s="16" t="s">
        <v>259</v>
      </c>
      <c r="D247" s="17">
        <f t="shared" si="69"/>
        <v>18150.400000000001</v>
      </c>
      <c r="E247" s="17">
        <f t="shared" si="69"/>
        <v>18790</v>
      </c>
      <c r="F247" s="22">
        <v>4.12</v>
      </c>
      <c r="G247" s="18">
        <v>1</v>
      </c>
      <c r="H247" s="19"/>
      <c r="I247" s="17">
        <v>1.4</v>
      </c>
      <c r="J247" s="17">
        <v>1.68</v>
      </c>
      <c r="K247" s="17">
        <v>2.23</v>
      </c>
      <c r="L247" s="17">
        <v>2.39</v>
      </c>
      <c r="M247" s="20">
        <v>2.57</v>
      </c>
      <c r="N247" s="21">
        <v>3</v>
      </c>
      <c r="O247" s="21">
        <f>(N247/12*1*$D247*$F247*$G247*$I247*O$9)+(N247/12*11*$E247*$F247*$G247*$I247*O$10)</f>
        <v>406583.46483999997</v>
      </c>
      <c r="P247" s="21">
        <v>0</v>
      </c>
      <c r="Q247" s="21">
        <f>(P247/12*1*$D247*$F247*$G247*$I247*Q$9)+(P247/12*11*$E247*$F247*$G247*$I247*Q$10)</f>
        <v>0</v>
      </c>
    </row>
    <row r="248" spans="1:17" x14ac:dyDescent="0.25">
      <c r="A248" s="50">
        <v>29</v>
      </c>
      <c r="B248" s="60"/>
      <c r="C248" s="52" t="s">
        <v>260</v>
      </c>
      <c r="D248" s="58">
        <f t="shared" si="69"/>
        <v>18150.400000000001</v>
      </c>
      <c r="E248" s="58">
        <f t="shared" si="69"/>
        <v>18790</v>
      </c>
      <c r="F248" s="61"/>
      <c r="G248" s="62"/>
      <c r="H248" s="63"/>
      <c r="I248" s="58"/>
      <c r="J248" s="58"/>
      <c r="K248" s="58"/>
      <c r="L248" s="58"/>
      <c r="M248" s="59">
        <v>2.57</v>
      </c>
      <c r="N248" s="57">
        <f>SUM(N249:N261)</f>
        <v>993</v>
      </c>
      <c r="O248" s="57">
        <f>SUM(O249:O261)</f>
        <v>42204562.582349993</v>
      </c>
      <c r="P248" s="57">
        <f>SUM(P249:P261)</f>
        <v>0</v>
      </c>
      <c r="Q248" s="57">
        <f t="shared" ref="Q248" si="71">SUM(Q249:Q261)</f>
        <v>0</v>
      </c>
    </row>
    <row r="249" spans="1:17" ht="30" x14ac:dyDescent="0.25">
      <c r="A249" s="23"/>
      <c r="B249" s="32">
        <v>210</v>
      </c>
      <c r="C249" s="16" t="s">
        <v>261</v>
      </c>
      <c r="D249" s="17">
        <f t="shared" si="69"/>
        <v>18150.400000000001</v>
      </c>
      <c r="E249" s="17">
        <f t="shared" si="69"/>
        <v>18790</v>
      </c>
      <c r="F249" s="22">
        <v>0.99</v>
      </c>
      <c r="G249" s="18">
        <v>1</v>
      </c>
      <c r="H249" s="19"/>
      <c r="I249" s="17">
        <v>1.4</v>
      </c>
      <c r="J249" s="17">
        <v>1.68</v>
      </c>
      <c r="K249" s="17">
        <v>2.23</v>
      </c>
      <c r="L249" s="17">
        <v>2.39</v>
      </c>
      <c r="M249" s="20">
        <v>2.57</v>
      </c>
      <c r="N249" s="21">
        <v>123</v>
      </c>
      <c r="O249" s="21">
        <f t="shared" ref="O249:O259" si="72">(N249/12*1*$D249*$F249*$G249*$I249*O$9)+(N249/12*11*$E249*$F249*$G249*$I249*O$10)</f>
        <v>4005636.6111299996</v>
      </c>
      <c r="P249" s="21">
        <v>0</v>
      </c>
      <c r="Q249" s="21">
        <f t="shared" ref="Q249:Q259" si="73">(P249/12*1*$D249*$F249*$G249*$I249*Q$9)+(P249/12*11*$E249*$F249*$G249*$I249*Q$10)</f>
        <v>0</v>
      </c>
    </row>
    <row r="250" spans="1:17" ht="34.5" customHeight="1" x14ac:dyDescent="0.25">
      <c r="A250" s="23"/>
      <c r="B250" s="32">
        <v>211</v>
      </c>
      <c r="C250" s="16" t="s">
        <v>262</v>
      </c>
      <c r="D250" s="17">
        <f t="shared" si="69"/>
        <v>18150.400000000001</v>
      </c>
      <c r="E250" s="17">
        <f t="shared" si="69"/>
        <v>18790</v>
      </c>
      <c r="F250" s="22">
        <v>1.52</v>
      </c>
      <c r="G250" s="18">
        <v>1</v>
      </c>
      <c r="H250" s="19"/>
      <c r="I250" s="17">
        <v>1.4</v>
      </c>
      <c r="J250" s="17">
        <v>1.68</v>
      </c>
      <c r="K250" s="17">
        <v>2.23</v>
      </c>
      <c r="L250" s="17">
        <v>2.39</v>
      </c>
      <c r="M250" s="20">
        <v>2.57</v>
      </c>
      <c r="N250" s="21">
        <v>9</v>
      </c>
      <c r="O250" s="21">
        <f t="shared" si="72"/>
        <v>450004.99991999997</v>
      </c>
      <c r="P250" s="21"/>
      <c r="Q250" s="21">
        <f t="shared" si="73"/>
        <v>0</v>
      </c>
    </row>
    <row r="251" spans="1:17" ht="34.5" customHeight="1" x14ac:dyDescent="0.25">
      <c r="A251" s="23"/>
      <c r="B251" s="32">
        <v>212</v>
      </c>
      <c r="C251" s="16" t="s">
        <v>263</v>
      </c>
      <c r="D251" s="17">
        <f t="shared" si="69"/>
        <v>18150.400000000001</v>
      </c>
      <c r="E251" s="17">
        <f t="shared" si="69"/>
        <v>18790</v>
      </c>
      <c r="F251" s="22">
        <v>0.69</v>
      </c>
      <c r="G251" s="18">
        <v>1</v>
      </c>
      <c r="H251" s="19"/>
      <c r="I251" s="17">
        <v>1.4</v>
      </c>
      <c r="J251" s="17">
        <v>1.68</v>
      </c>
      <c r="K251" s="17">
        <v>2.23</v>
      </c>
      <c r="L251" s="17">
        <v>2.39</v>
      </c>
      <c r="M251" s="20">
        <v>2.57</v>
      </c>
      <c r="N251" s="21">
        <v>15</v>
      </c>
      <c r="O251" s="21">
        <f t="shared" si="72"/>
        <v>340464.30914999999</v>
      </c>
      <c r="P251" s="21"/>
      <c r="Q251" s="21">
        <f t="shared" si="73"/>
        <v>0</v>
      </c>
    </row>
    <row r="252" spans="1:17" ht="30" x14ac:dyDescent="0.25">
      <c r="A252" s="23"/>
      <c r="B252" s="32">
        <v>213</v>
      </c>
      <c r="C252" s="16" t="s">
        <v>264</v>
      </c>
      <c r="D252" s="17">
        <f t="shared" si="69"/>
        <v>18150.400000000001</v>
      </c>
      <c r="E252" s="17">
        <f t="shared" si="69"/>
        <v>18790</v>
      </c>
      <c r="F252" s="22">
        <v>0.56000000000000005</v>
      </c>
      <c r="G252" s="18">
        <v>1</v>
      </c>
      <c r="H252" s="19"/>
      <c r="I252" s="17">
        <v>1.4</v>
      </c>
      <c r="J252" s="17">
        <v>1.68</v>
      </c>
      <c r="K252" s="17">
        <v>2.23</v>
      </c>
      <c r="L252" s="17">
        <v>2.39</v>
      </c>
      <c r="M252" s="20">
        <v>2.57</v>
      </c>
      <c r="N252" s="21">
        <v>1</v>
      </c>
      <c r="O252" s="21">
        <f t="shared" si="72"/>
        <v>18421.257306666666</v>
      </c>
      <c r="P252" s="21"/>
      <c r="Q252" s="21">
        <f t="shared" si="73"/>
        <v>0</v>
      </c>
    </row>
    <row r="253" spans="1:17" ht="30" x14ac:dyDescent="0.25">
      <c r="A253" s="23"/>
      <c r="B253" s="32">
        <v>214</v>
      </c>
      <c r="C253" s="16" t="s">
        <v>265</v>
      </c>
      <c r="D253" s="17">
        <f t="shared" si="69"/>
        <v>18150.400000000001</v>
      </c>
      <c r="E253" s="17">
        <f t="shared" si="69"/>
        <v>18790</v>
      </c>
      <c r="F253" s="22">
        <v>0.74</v>
      </c>
      <c r="G253" s="18">
        <v>1</v>
      </c>
      <c r="H253" s="19"/>
      <c r="I253" s="17">
        <v>1.4</v>
      </c>
      <c r="J253" s="17">
        <v>1.68</v>
      </c>
      <c r="K253" s="17">
        <v>2.23</v>
      </c>
      <c r="L253" s="17">
        <v>2.39</v>
      </c>
      <c r="M253" s="20">
        <v>2.57</v>
      </c>
      <c r="N253" s="21">
        <v>5</v>
      </c>
      <c r="O253" s="21">
        <f t="shared" si="72"/>
        <v>121711.87863333334</v>
      </c>
      <c r="P253" s="21"/>
      <c r="Q253" s="21">
        <f t="shared" si="73"/>
        <v>0</v>
      </c>
    </row>
    <row r="254" spans="1:17" ht="30" x14ac:dyDescent="0.25">
      <c r="A254" s="23"/>
      <c r="B254" s="32">
        <v>215</v>
      </c>
      <c r="C254" s="16" t="s">
        <v>266</v>
      </c>
      <c r="D254" s="17">
        <f t="shared" si="69"/>
        <v>18150.400000000001</v>
      </c>
      <c r="E254" s="17">
        <f t="shared" si="69"/>
        <v>18790</v>
      </c>
      <c r="F254" s="22">
        <v>1.44</v>
      </c>
      <c r="G254" s="18">
        <v>1</v>
      </c>
      <c r="H254" s="19"/>
      <c r="I254" s="17">
        <v>1.4</v>
      </c>
      <c r="J254" s="17">
        <v>1.68</v>
      </c>
      <c r="K254" s="17">
        <v>2.23</v>
      </c>
      <c r="L254" s="17">
        <v>2.39</v>
      </c>
      <c r="M254" s="20">
        <v>2.57</v>
      </c>
      <c r="N254" s="21">
        <v>159</v>
      </c>
      <c r="O254" s="21">
        <f t="shared" si="72"/>
        <v>7531662.6302399999</v>
      </c>
      <c r="P254" s="21"/>
      <c r="Q254" s="21">
        <f t="shared" si="73"/>
        <v>0</v>
      </c>
    </row>
    <row r="255" spans="1:17" ht="30" x14ac:dyDescent="0.25">
      <c r="A255" s="23"/>
      <c r="B255" s="32">
        <v>216</v>
      </c>
      <c r="C255" s="16" t="s">
        <v>267</v>
      </c>
      <c r="D255" s="17">
        <f t="shared" ref="D255:E270" si="74">D254</f>
        <v>18150.400000000001</v>
      </c>
      <c r="E255" s="17">
        <f t="shared" si="74"/>
        <v>18790</v>
      </c>
      <c r="F255" s="22">
        <v>5.54</v>
      </c>
      <c r="G255" s="18">
        <v>1</v>
      </c>
      <c r="H255" s="19"/>
      <c r="I255" s="17">
        <v>1.4</v>
      </c>
      <c r="J255" s="17">
        <v>1.68</v>
      </c>
      <c r="K255" s="17">
        <v>2.23</v>
      </c>
      <c r="L255" s="17">
        <v>2.39</v>
      </c>
      <c r="M255" s="20">
        <v>2.57</v>
      </c>
      <c r="N255" s="21">
        <v>2</v>
      </c>
      <c r="O255" s="21">
        <f t="shared" si="72"/>
        <v>364477.73385333322</v>
      </c>
      <c r="P255" s="21"/>
      <c r="Q255" s="21">
        <f t="shared" si="73"/>
        <v>0</v>
      </c>
    </row>
    <row r="256" spans="1:17" x14ac:dyDescent="0.25">
      <c r="A256" s="23"/>
      <c r="B256" s="32">
        <v>217</v>
      </c>
      <c r="C256" s="16" t="s">
        <v>268</v>
      </c>
      <c r="D256" s="17">
        <f t="shared" si="74"/>
        <v>18150.400000000001</v>
      </c>
      <c r="E256" s="17">
        <f t="shared" si="74"/>
        <v>18790</v>
      </c>
      <c r="F256" s="22">
        <v>4.46</v>
      </c>
      <c r="G256" s="18">
        <v>1</v>
      </c>
      <c r="H256" s="19"/>
      <c r="I256" s="17">
        <v>1.4</v>
      </c>
      <c r="J256" s="17">
        <v>1.68</v>
      </c>
      <c r="K256" s="17">
        <v>2.23</v>
      </c>
      <c r="L256" s="17">
        <v>2.39</v>
      </c>
      <c r="M256" s="20">
        <v>2.57</v>
      </c>
      <c r="N256" s="21">
        <v>0</v>
      </c>
      <c r="O256" s="21">
        <f t="shared" si="72"/>
        <v>0</v>
      </c>
      <c r="P256" s="21"/>
      <c r="Q256" s="21">
        <f t="shared" si="73"/>
        <v>0</v>
      </c>
    </row>
    <row r="257" spans="1:17" ht="30" x14ac:dyDescent="0.25">
      <c r="A257" s="23"/>
      <c r="B257" s="32">
        <v>218</v>
      </c>
      <c r="C257" s="16" t="s">
        <v>269</v>
      </c>
      <c r="D257" s="17">
        <f t="shared" si="74"/>
        <v>18150.400000000001</v>
      </c>
      <c r="E257" s="17">
        <f t="shared" si="74"/>
        <v>18790</v>
      </c>
      <c r="F257" s="22">
        <v>0.79</v>
      </c>
      <c r="G257" s="18">
        <v>1</v>
      </c>
      <c r="H257" s="19"/>
      <c r="I257" s="17">
        <v>1.4</v>
      </c>
      <c r="J257" s="17">
        <v>1.68</v>
      </c>
      <c r="K257" s="17">
        <v>2.23</v>
      </c>
      <c r="L257" s="17">
        <v>2.39</v>
      </c>
      <c r="M257" s="20">
        <v>2.57</v>
      </c>
      <c r="N257" s="21">
        <v>31</v>
      </c>
      <c r="O257" s="21">
        <f t="shared" si="72"/>
        <v>805601.05614333344</v>
      </c>
      <c r="P257" s="21"/>
      <c r="Q257" s="21">
        <f t="shared" si="73"/>
        <v>0</v>
      </c>
    </row>
    <row r="258" spans="1:17" ht="30" x14ac:dyDescent="0.25">
      <c r="A258" s="23"/>
      <c r="B258" s="32">
        <v>219</v>
      </c>
      <c r="C258" s="16" t="s">
        <v>270</v>
      </c>
      <c r="D258" s="17">
        <f t="shared" si="74"/>
        <v>18150.400000000001</v>
      </c>
      <c r="E258" s="17">
        <f t="shared" si="74"/>
        <v>18790</v>
      </c>
      <c r="F258" s="22">
        <v>0.93</v>
      </c>
      <c r="G258" s="18">
        <v>1</v>
      </c>
      <c r="H258" s="19"/>
      <c r="I258" s="17">
        <v>1.4</v>
      </c>
      <c r="J258" s="17">
        <v>1.68</v>
      </c>
      <c r="K258" s="17">
        <v>2.23</v>
      </c>
      <c r="L258" s="17">
        <v>2.39</v>
      </c>
      <c r="M258" s="20">
        <v>2.57</v>
      </c>
      <c r="N258" s="21">
        <v>254</v>
      </c>
      <c r="O258" s="21">
        <f t="shared" si="72"/>
        <v>7770481.0731800012</v>
      </c>
      <c r="P258" s="21"/>
      <c r="Q258" s="21">
        <f t="shared" si="73"/>
        <v>0</v>
      </c>
    </row>
    <row r="259" spans="1:17" ht="30" x14ac:dyDescent="0.25">
      <c r="A259" s="23"/>
      <c r="B259" s="32">
        <v>220</v>
      </c>
      <c r="C259" s="16" t="s">
        <v>271</v>
      </c>
      <c r="D259" s="17">
        <f t="shared" si="74"/>
        <v>18150.400000000001</v>
      </c>
      <c r="E259" s="17">
        <f t="shared" si="74"/>
        <v>18790</v>
      </c>
      <c r="F259" s="22">
        <v>1.37</v>
      </c>
      <c r="G259" s="18">
        <v>1</v>
      </c>
      <c r="H259" s="19"/>
      <c r="I259" s="17">
        <v>1.4</v>
      </c>
      <c r="J259" s="17">
        <v>1.68</v>
      </c>
      <c r="K259" s="17">
        <v>2.23</v>
      </c>
      <c r="L259" s="17">
        <v>2.39</v>
      </c>
      <c r="M259" s="20">
        <v>2.57</v>
      </c>
      <c r="N259" s="21">
        <v>278</v>
      </c>
      <c r="O259" s="21">
        <f t="shared" si="72"/>
        <v>12528428.674673334</v>
      </c>
      <c r="P259" s="21"/>
      <c r="Q259" s="21">
        <f t="shared" si="73"/>
        <v>0</v>
      </c>
    </row>
    <row r="260" spans="1:17" ht="30" x14ac:dyDescent="0.25">
      <c r="A260" s="23"/>
      <c r="B260" s="32">
        <v>221</v>
      </c>
      <c r="C260" s="16" t="s">
        <v>272</v>
      </c>
      <c r="D260" s="17">
        <f t="shared" si="74"/>
        <v>18150.400000000001</v>
      </c>
      <c r="E260" s="17">
        <f t="shared" si="74"/>
        <v>18790</v>
      </c>
      <c r="F260" s="22">
        <v>2.42</v>
      </c>
      <c r="G260" s="18">
        <v>1</v>
      </c>
      <c r="H260" s="19"/>
      <c r="I260" s="17">
        <v>1.4</v>
      </c>
      <c r="J260" s="17">
        <v>1.68</v>
      </c>
      <c r="K260" s="17">
        <v>2.23</v>
      </c>
      <c r="L260" s="17">
        <v>2.39</v>
      </c>
      <c r="M260" s="20">
        <v>2.57</v>
      </c>
      <c r="N260" s="21">
        <v>79</v>
      </c>
      <c r="O260" s="21">
        <f>(N260/12*1*$D260*$F260*$G260*$I260*O$9)+(N260/12*11*$E260*$F260*$G260*$I260)</f>
        <v>5136364.9999199985</v>
      </c>
      <c r="P260" s="21">
        <v>0</v>
      </c>
      <c r="Q260" s="21">
        <f>(P260/12*1*$D260*$F260*$G260*$I260*Q$9)+(P260/12*11*$E260*$F260*$G260*$I260)</f>
        <v>0</v>
      </c>
    </row>
    <row r="261" spans="1:17" ht="30" x14ac:dyDescent="0.25">
      <c r="A261" s="23"/>
      <c r="B261" s="32">
        <v>222</v>
      </c>
      <c r="C261" s="16" t="s">
        <v>273</v>
      </c>
      <c r="D261" s="17">
        <f t="shared" si="74"/>
        <v>18150.400000000001</v>
      </c>
      <c r="E261" s="17">
        <f t="shared" si="74"/>
        <v>18790</v>
      </c>
      <c r="F261" s="22">
        <v>3.15</v>
      </c>
      <c r="G261" s="18">
        <v>1</v>
      </c>
      <c r="H261" s="19"/>
      <c r="I261" s="17">
        <v>1.4</v>
      </c>
      <c r="J261" s="17">
        <v>1.68</v>
      </c>
      <c r="K261" s="17">
        <v>2.23</v>
      </c>
      <c r="L261" s="17">
        <v>2.39</v>
      </c>
      <c r="M261" s="20">
        <v>2.57</v>
      </c>
      <c r="N261" s="21">
        <v>37</v>
      </c>
      <c r="O261" s="21">
        <f>(N261/12*1*$D261*$F261*$G261*$I261*O$9)+(N261/12*11*$E261*$F261*$G261*$I261)</f>
        <v>3131307.3582000006</v>
      </c>
      <c r="P261" s="21">
        <v>0</v>
      </c>
      <c r="Q261" s="21">
        <f>(P261/12*1*$D261*$F261*$G261*$I261*Q$9)+(P261/12*11*$E261*$F261*$G261*$I261)</f>
        <v>0</v>
      </c>
    </row>
    <row r="262" spans="1:17" x14ac:dyDescent="0.25">
      <c r="A262" s="50">
        <v>30</v>
      </c>
      <c r="B262" s="60"/>
      <c r="C262" s="52" t="s">
        <v>274</v>
      </c>
      <c r="D262" s="58">
        <f t="shared" si="74"/>
        <v>18150.400000000001</v>
      </c>
      <c r="E262" s="58">
        <f t="shared" si="74"/>
        <v>18790</v>
      </c>
      <c r="F262" s="64"/>
      <c r="G262" s="62">
        <v>1</v>
      </c>
      <c r="H262" s="63"/>
      <c r="I262" s="58">
        <v>1.4</v>
      </c>
      <c r="J262" s="58">
        <v>1.68</v>
      </c>
      <c r="K262" s="58">
        <v>2.23</v>
      </c>
      <c r="L262" s="58">
        <v>2.39</v>
      </c>
      <c r="M262" s="59">
        <v>2.57</v>
      </c>
      <c r="N262" s="57">
        <f>SUM(N263:N275)</f>
        <v>209</v>
      </c>
      <c r="O262" s="57">
        <f>SUM(O263:O275)</f>
        <v>4599393.2082466669</v>
      </c>
      <c r="P262" s="57">
        <f>SUM(P263:P275)</f>
        <v>2</v>
      </c>
      <c r="Q262" s="57">
        <f t="shared" ref="Q262" si="75">SUM(Q263:Q275)</f>
        <v>77653.971751999983</v>
      </c>
    </row>
    <row r="263" spans="1:17" ht="60" x14ac:dyDescent="0.25">
      <c r="A263" s="23"/>
      <c r="B263" s="32">
        <v>223</v>
      </c>
      <c r="C263" s="16" t="s">
        <v>275</v>
      </c>
      <c r="D263" s="17">
        <f t="shared" si="74"/>
        <v>18150.400000000001</v>
      </c>
      <c r="E263" s="17">
        <f t="shared" si="74"/>
        <v>18790</v>
      </c>
      <c r="F263" s="22">
        <v>0.64</v>
      </c>
      <c r="G263" s="18">
        <v>1</v>
      </c>
      <c r="H263" s="19"/>
      <c r="I263" s="17">
        <v>1.4</v>
      </c>
      <c r="J263" s="17">
        <v>1.68</v>
      </c>
      <c r="K263" s="17">
        <v>2.23</v>
      </c>
      <c r="L263" s="17">
        <v>2.39</v>
      </c>
      <c r="M263" s="20">
        <v>2.57</v>
      </c>
      <c r="N263" s="21">
        <v>7</v>
      </c>
      <c r="O263" s="21">
        <f>(N263/12*1*$D263*$F263*$G263*$I263*O$9)+(N263/12*11*$E263*$F263*$G263*$I263*O$10)</f>
        <v>147370.05845333333</v>
      </c>
      <c r="P263" s="21">
        <v>0</v>
      </c>
      <c r="Q263" s="21">
        <f>(P263/12*1*$D263*$F263*$G263*$I263*Q$9)+(P263/12*11*$E263*$F263*$G263*$I263*Q$10)</f>
        <v>0</v>
      </c>
    </row>
    <row r="264" spans="1:17" x14ac:dyDescent="0.25">
      <c r="A264" s="23"/>
      <c r="B264" s="32">
        <v>224</v>
      </c>
      <c r="C264" s="16" t="s">
        <v>276</v>
      </c>
      <c r="D264" s="17">
        <f t="shared" si="74"/>
        <v>18150.400000000001</v>
      </c>
      <c r="E264" s="17">
        <f t="shared" si="74"/>
        <v>18790</v>
      </c>
      <c r="F264" s="22">
        <v>0.73</v>
      </c>
      <c r="G264" s="18">
        <v>1</v>
      </c>
      <c r="H264" s="19"/>
      <c r="I264" s="17">
        <v>1.4</v>
      </c>
      <c r="J264" s="17">
        <v>1.68</v>
      </c>
      <c r="K264" s="17">
        <v>2.23</v>
      </c>
      <c r="L264" s="17">
        <v>2.39</v>
      </c>
      <c r="M264" s="20">
        <v>2.57</v>
      </c>
      <c r="N264" s="21"/>
      <c r="O264" s="21">
        <f>(N264/12*1*$D264*$F264*$G264*$I264*O$9)+(N264/12*11*$E264*$F264*$G264*$I264)</f>
        <v>0</v>
      </c>
      <c r="P264" s="21"/>
      <c r="Q264" s="21">
        <f>(P264/12*1*$D264*$F264*$G264*$I264*Q$9)+(P264/12*11*$E264*$F264*$G264*$I264)</f>
        <v>0</v>
      </c>
    </row>
    <row r="265" spans="1:17" ht="45" x14ac:dyDescent="0.25">
      <c r="A265" s="23"/>
      <c r="B265" s="32">
        <v>225</v>
      </c>
      <c r="C265" s="16" t="s">
        <v>277</v>
      </c>
      <c r="D265" s="17">
        <f t="shared" si="74"/>
        <v>18150.400000000001</v>
      </c>
      <c r="E265" s="17">
        <f t="shared" si="74"/>
        <v>18790</v>
      </c>
      <c r="F265" s="22">
        <v>0.67</v>
      </c>
      <c r="G265" s="18">
        <v>1</v>
      </c>
      <c r="H265" s="19"/>
      <c r="I265" s="17">
        <v>1.4</v>
      </c>
      <c r="J265" s="17">
        <v>1.68</v>
      </c>
      <c r="K265" s="17">
        <v>2.23</v>
      </c>
      <c r="L265" s="17">
        <v>2.39</v>
      </c>
      <c r="M265" s="20">
        <v>2.57</v>
      </c>
      <c r="N265" s="21">
        <v>202</v>
      </c>
      <c r="O265" s="21">
        <f t="shared" ref="O265:O273" si="76">(N265/12*1*$D265*$F265*$G265*$I265*O$9)+(N265/12*11*$E265*$F265*$G265*$I265*O$10)</f>
        <v>4452023.1497933334</v>
      </c>
      <c r="P265" s="21"/>
      <c r="Q265" s="21">
        <f t="shared" ref="Q265:Q273" si="77">(P265/12*1*$D265*$F265*$G265*$I265*Q$9)+(P265/12*11*$E265*$F265*$G265*$I265*Q$10)</f>
        <v>0</v>
      </c>
    </row>
    <row r="266" spans="1:17" ht="30.75" customHeight="1" x14ac:dyDescent="0.25">
      <c r="A266" s="23"/>
      <c r="B266" s="32">
        <v>226</v>
      </c>
      <c r="C266" s="16" t="s">
        <v>278</v>
      </c>
      <c r="D266" s="17">
        <f t="shared" si="74"/>
        <v>18150.400000000001</v>
      </c>
      <c r="E266" s="17">
        <f t="shared" si="74"/>
        <v>18790</v>
      </c>
      <c r="F266" s="22">
        <v>1.2</v>
      </c>
      <c r="G266" s="18">
        <v>1</v>
      </c>
      <c r="H266" s="19"/>
      <c r="I266" s="17">
        <v>1.4</v>
      </c>
      <c r="J266" s="17">
        <v>1.68</v>
      </c>
      <c r="K266" s="17">
        <v>2.23</v>
      </c>
      <c r="L266" s="17">
        <v>2.39</v>
      </c>
      <c r="M266" s="20">
        <v>2.57</v>
      </c>
      <c r="N266" s="21"/>
      <c r="O266" s="21">
        <f t="shared" si="76"/>
        <v>0</v>
      </c>
      <c r="P266" s="21"/>
      <c r="Q266" s="21">
        <f t="shared" si="77"/>
        <v>0</v>
      </c>
    </row>
    <row r="267" spans="1:17" ht="30" x14ac:dyDescent="0.25">
      <c r="A267" s="23"/>
      <c r="B267" s="32">
        <v>227</v>
      </c>
      <c r="C267" s="16" t="s">
        <v>279</v>
      </c>
      <c r="D267" s="17">
        <f t="shared" si="74"/>
        <v>18150.400000000001</v>
      </c>
      <c r="E267" s="17">
        <f t="shared" si="74"/>
        <v>18790</v>
      </c>
      <c r="F267" s="22">
        <v>1.42</v>
      </c>
      <c r="G267" s="18">
        <v>1</v>
      </c>
      <c r="H267" s="19"/>
      <c r="I267" s="17">
        <v>1.4</v>
      </c>
      <c r="J267" s="17">
        <v>1.68</v>
      </c>
      <c r="K267" s="17">
        <v>2.23</v>
      </c>
      <c r="L267" s="17">
        <v>2.39</v>
      </c>
      <c r="M267" s="20">
        <v>2.57</v>
      </c>
      <c r="N267" s="21">
        <v>0</v>
      </c>
      <c r="O267" s="21">
        <f t="shared" si="76"/>
        <v>0</v>
      </c>
      <c r="P267" s="21">
        <v>2</v>
      </c>
      <c r="Q267" s="21">
        <f t="shared" si="77"/>
        <v>77653.971751999983</v>
      </c>
    </row>
    <row r="268" spans="1:17" ht="30" x14ac:dyDescent="0.25">
      <c r="A268" s="23"/>
      <c r="B268" s="32">
        <v>228</v>
      </c>
      <c r="C268" s="16" t="s">
        <v>280</v>
      </c>
      <c r="D268" s="17">
        <f t="shared" si="74"/>
        <v>18150.400000000001</v>
      </c>
      <c r="E268" s="17">
        <f t="shared" si="74"/>
        <v>18790</v>
      </c>
      <c r="F268" s="22">
        <v>2.31</v>
      </c>
      <c r="G268" s="18">
        <v>1</v>
      </c>
      <c r="H268" s="19"/>
      <c r="I268" s="17">
        <v>1.4</v>
      </c>
      <c r="J268" s="17">
        <v>1.68</v>
      </c>
      <c r="K268" s="17">
        <v>2.23</v>
      </c>
      <c r="L268" s="17">
        <v>2.39</v>
      </c>
      <c r="M268" s="20">
        <v>2.57</v>
      </c>
      <c r="N268" s="21">
        <v>0</v>
      </c>
      <c r="O268" s="21">
        <f t="shared" si="76"/>
        <v>0</v>
      </c>
      <c r="P268" s="21">
        <v>0</v>
      </c>
      <c r="Q268" s="21">
        <f t="shared" si="77"/>
        <v>0</v>
      </c>
    </row>
    <row r="269" spans="1:17" ht="30" x14ac:dyDescent="0.25">
      <c r="A269" s="23"/>
      <c r="B269" s="32">
        <v>229</v>
      </c>
      <c r="C269" s="16" t="s">
        <v>281</v>
      </c>
      <c r="D269" s="17">
        <f t="shared" si="74"/>
        <v>18150.400000000001</v>
      </c>
      <c r="E269" s="17">
        <f t="shared" si="74"/>
        <v>18790</v>
      </c>
      <c r="F269" s="22">
        <v>3.12</v>
      </c>
      <c r="G269" s="18">
        <v>1</v>
      </c>
      <c r="H269" s="19"/>
      <c r="I269" s="17">
        <v>1.4</v>
      </c>
      <c r="J269" s="17">
        <v>1.68</v>
      </c>
      <c r="K269" s="17">
        <v>2.23</v>
      </c>
      <c r="L269" s="17">
        <v>2.39</v>
      </c>
      <c r="M269" s="20">
        <v>2.57</v>
      </c>
      <c r="N269" s="21"/>
      <c r="O269" s="21">
        <f t="shared" si="76"/>
        <v>0</v>
      </c>
      <c r="P269" s="21"/>
      <c r="Q269" s="21">
        <f t="shared" si="77"/>
        <v>0</v>
      </c>
    </row>
    <row r="270" spans="1:17" ht="30" x14ac:dyDescent="0.25">
      <c r="A270" s="23"/>
      <c r="B270" s="32">
        <v>230</v>
      </c>
      <c r="C270" s="16" t="s">
        <v>282</v>
      </c>
      <c r="D270" s="17">
        <f t="shared" si="74"/>
        <v>18150.400000000001</v>
      </c>
      <c r="E270" s="17">
        <f t="shared" si="74"/>
        <v>18790</v>
      </c>
      <c r="F270" s="22">
        <v>1.08</v>
      </c>
      <c r="G270" s="18">
        <v>1</v>
      </c>
      <c r="H270" s="19"/>
      <c r="I270" s="17">
        <v>1.4</v>
      </c>
      <c r="J270" s="17">
        <v>1.68</v>
      </c>
      <c r="K270" s="17">
        <v>2.23</v>
      </c>
      <c r="L270" s="17">
        <v>2.39</v>
      </c>
      <c r="M270" s="20">
        <v>2.57</v>
      </c>
      <c r="N270" s="21"/>
      <c r="O270" s="21">
        <f t="shared" si="76"/>
        <v>0</v>
      </c>
      <c r="P270" s="21"/>
      <c r="Q270" s="21">
        <f t="shared" si="77"/>
        <v>0</v>
      </c>
    </row>
    <row r="271" spans="1:17" ht="30" x14ac:dyDescent="0.25">
      <c r="A271" s="23"/>
      <c r="B271" s="32">
        <v>231</v>
      </c>
      <c r="C271" s="16" t="s">
        <v>283</v>
      </c>
      <c r="D271" s="17">
        <f t="shared" ref="D271:E286" si="78">D270</f>
        <v>18150.400000000001</v>
      </c>
      <c r="E271" s="17">
        <f t="shared" si="78"/>
        <v>18790</v>
      </c>
      <c r="F271" s="22">
        <v>1.1200000000000001</v>
      </c>
      <c r="G271" s="18">
        <v>1</v>
      </c>
      <c r="H271" s="19"/>
      <c r="I271" s="17">
        <v>1.4</v>
      </c>
      <c r="J271" s="17">
        <v>1.68</v>
      </c>
      <c r="K271" s="17">
        <v>2.23</v>
      </c>
      <c r="L271" s="17">
        <v>2.39</v>
      </c>
      <c r="M271" s="20">
        <v>2.57</v>
      </c>
      <c r="N271" s="21"/>
      <c r="O271" s="21">
        <f t="shared" si="76"/>
        <v>0</v>
      </c>
      <c r="P271" s="21"/>
      <c r="Q271" s="21">
        <f t="shared" si="77"/>
        <v>0</v>
      </c>
    </row>
    <row r="272" spans="1:17" ht="30" x14ac:dyDescent="0.25">
      <c r="A272" s="23"/>
      <c r="B272" s="32">
        <v>232</v>
      </c>
      <c r="C272" s="16" t="s">
        <v>284</v>
      </c>
      <c r="D272" s="17">
        <f t="shared" si="78"/>
        <v>18150.400000000001</v>
      </c>
      <c r="E272" s="17">
        <f t="shared" si="78"/>
        <v>18790</v>
      </c>
      <c r="F272" s="22">
        <v>1.62</v>
      </c>
      <c r="G272" s="18">
        <v>1</v>
      </c>
      <c r="H272" s="19"/>
      <c r="I272" s="17">
        <v>1.4</v>
      </c>
      <c r="J272" s="17">
        <v>1.68</v>
      </c>
      <c r="K272" s="17">
        <v>2.23</v>
      </c>
      <c r="L272" s="17">
        <v>2.39</v>
      </c>
      <c r="M272" s="20">
        <v>2.57</v>
      </c>
      <c r="N272" s="21"/>
      <c r="O272" s="21">
        <f t="shared" si="76"/>
        <v>0</v>
      </c>
      <c r="P272" s="21"/>
      <c r="Q272" s="21">
        <f t="shared" si="77"/>
        <v>0</v>
      </c>
    </row>
    <row r="273" spans="1:17" ht="30" x14ac:dyDescent="0.25">
      <c r="A273" s="23"/>
      <c r="B273" s="32">
        <v>233</v>
      </c>
      <c r="C273" s="16" t="s">
        <v>285</v>
      </c>
      <c r="D273" s="17">
        <f t="shared" si="78"/>
        <v>18150.400000000001</v>
      </c>
      <c r="E273" s="17">
        <f t="shared" si="78"/>
        <v>18790</v>
      </c>
      <c r="F273" s="22">
        <v>1.95</v>
      </c>
      <c r="G273" s="18">
        <v>1</v>
      </c>
      <c r="H273" s="19"/>
      <c r="I273" s="17">
        <v>1.4</v>
      </c>
      <c r="J273" s="17">
        <v>1.68</v>
      </c>
      <c r="K273" s="17">
        <v>2.23</v>
      </c>
      <c r="L273" s="17">
        <v>2.39</v>
      </c>
      <c r="M273" s="20">
        <v>2.57</v>
      </c>
      <c r="N273" s="21"/>
      <c r="O273" s="21">
        <f t="shared" si="76"/>
        <v>0</v>
      </c>
      <c r="P273" s="21"/>
      <c r="Q273" s="21">
        <f t="shared" si="77"/>
        <v>0</v>
      </c>
    </row>
    <row r="274" spans="1:17" ht="30" x14ac:dyDescent="0.25">
      <c r="A274" s="23"/>
      <c r="B274" s="32">
        <v>234</v>
      </c>
      <c r="C274" s="16" t="s">
        <v>286</v>
      </c>
      <c r="D274" s="17">
        <f t="shared" si="78"/>
        <v>18150.400000000001</v>
      </c>
      <c r="E274" s="17">
        <f t="shared" si="78"/>
        <v>18790</v>
      </c>
      <c r="F274" s="22">
        <v>2.14</v>
      </c>
      <c r="G274" s="18">
        <v>1</v>
      </c>
      <c r="H274" s="19"/>
      <c r="I274" s="17">
        <v>1.4</v>
      </c>
      <c r="J274" s="17">
        <v>1.68</v>
      </c>
      <c r="K274" s="17">
        <v>2.23</v>
      </c>
      <c r="L274" s="17">
        <v>2.39</v>
      </c>
      <c r="M274" s="20">
        <v>2.57</v>
      </c>
      <c r="N274" s="21"/>
      <c r="O274" s="21">
        <f>(N274/12*1*$D274*$F274*$G274*$I274*O$9)+(N274/12*11*$E274*$F274*$G274*$I274)</f>
        <v>0</v>
      </c>
      <c r="P274" s="21"/>
      <c r="Q274" s="21">
        <f>(P274/12*1*$D274*$F274*$G274*$I274*Q$9)+(P274/12*11*$E274*$F274*$G274*$I274)</f>
        <v>0</v>
      </c>
    </row>
    <row r="275" spans="1:17" ht="30" x14ac:dyDescent="0.25">
      <c r="A275" s="23"/>
      <c r="B275" s="32">
        <v>235</v>
      </c>
      <c r="C275" s="16" t="s">
        <v>287</v>
      </c>
      <c r="D275" s="17">
        <f t="shared" si="78"/>
        <v>18150.400000000001</v>
      </c>
      <c r="E275" s="17">
        <f t="shared" si="78"/>
        <v>18790</v>
      </c>
      <c r="F275" s="22">
        <v>4.13</v>
      </c>
      <c r="G275" s="18">
        <v>1</v>
      </c>
      <c r="H275" s="19"/>
      <c r="I275" s="17">
        <v>1.4</v>
      </c>
      <c r="J275" s="17">
        <v>1.68</v>
      </c>
      <c r="K275" s="17">
        <v>2.23</v>
      </c>
      <c r="L275" s="17">
        <v>2.39</v>
      </c>
      <c r="M275" s="20">
        <v>2.57</v>
      </c>
      <c r="N275" s="21"/>
      <c r="O275" s="21">
        <f>(N275/12*1*$D275*$F275*$G275*$I275*O$9)+(N275/12*11*$E275*$F275*$G275*$I275)</f>
        <v>0</v>
      </c>
      <c r="P275" s="21"/>
      <c r="Q275" s="21">
        <f>(P275/12*1*$D275*$F275*$G275*$I275*Q$9)+(P275/12*11*$E275*$F275*$G275*$I275)</f>
        <v>0</v>
      </c>
    </row>
    <row r="276" spans="1:17" x14ac:dyDescent="0.25">
      <c r="A276" s="50">
        <v>31</v>
      </c>
      <c r="B276" s="60"/>
      <c r="C276" s="52" t="s">
        <v>288</v>
      </c>
      <c r="D276" s="58">
        <f t="shared" si="78"/>
        <v>18150.400000000001</v>
      </c>
      <c r="E276" s="58">
        <f t="shared" si="78"/>
        <v>18790</v>
      </c>
      <c r="F276" s="66"/>
      <c r="G276" s="62">
        <v>1</v>
      </c>
      <c r="H276" s="63"/>
      <c r="I276" s="58">
        <v>1.4</v>
      </c>
      <c r="J276" s="58">
        <v>1.68</v>
      </c>
      <c r="K276" s="58">
        <v>2.23</v>
      </c>
      <c r="L276" s="58">
        <v>2.39</v>
      </c>
      <c r="M276" s="59">
        <v>2.57</v>
      </c>
      <c r="N276" s="57">
        <f>SUM(N277:N295)</f>
        <v>846</v>
      </c>
      <c r="O276" s="57">
        <f>SUM(O277:O295)</f>
        <v>24389899.174759999</v>
      </c>
      <c r="P276" s="57">
        <f>SUM(P277:P295)</f>
        <v>13</v>
      </c>
      <c r="Q276" s="57">
        <f t="shared" ref="Q276" si="79">SUM(Q277:Q295)</f>
        <v>422995.402466</v>
      </c>
    </row>
    <row r="277" spans="1:17" ht="30" x14ac:dyDescent="0.25">
      <c r="A277" s="23"/>
      <c r="B277" s="32">
        <v>236</v>
      </c>
      <c r="C277" s="16" t="s">
        <v>289</v>
      </c>
      <c r="D277" s="17">
        <f t="shared" si="78"/>
        <v>18150.400000000001</v>
      </c>
      <c r="E277" s="17">
        <f t="shared" si="78"/>
        <v>18790</v>
      </c>
      <c r="F277" s="22">
        <v>0.61</v>
      </c>
      <c r="G277" s="18">
        <v>1</v>
      </c>
      <c r="H277" s="19"/>
      <c r="I277" s="17">
        <v>1.4</v>
      </c>
      <c r="J277" s="17">
        <v>1.68</v>
      </c>
      <c r="K277" s="17">
        <v>2.23</v>
      </c>
      <c r="L277" s="17">
        <v>2.39</v>
      </c>
      <c r="M277" s="20">
        <v>2.57</v>
      </c>
      <c r="N277" s="21">
        <v>244</v>
      </c>
      <c r="O277" s="21">
        <f>(N277/12*1*$D277*$F277*$G277*$I277*O$9)+(N277/12*11*$E277*$F277*$G277*$I277*O$10)</f>
        <v>4896107.0312933326</v>
      </c>
      <c r="P277" s="21"/>
      <c r="Q277" s="21">
        <f t="shared" ref="Q277:Q287" si="80">(P277/12*1*$D277*$F277*$G277*$I277*Q$9)+(P277/12*11*$E277*$F277*$G277*$I277*Q$10)</f>
        <v>0</v>
      </c>
    </row>
    <row r="278" spans="1:17" ht="30" x14ac:dyDescent="0.25">
      <c r="A278" s="23"/>
      <c r="B278" s="32">
        <v>237</v>
      </c>
      <c r="C278" s="16" t="s">
        <v>290</v>
      </c>
      <c r="D278" s="17">
        <f t="shared" si="78"/>
        <v>18150.400000000001</v>
      </c>
      <c r="E278" s="17">
        <f t="shared" si="78"/>
        <v>18790</v>
      </c>
      <c r="F278" s="22">
        <v>0.55000000000000004</v>
      </c>
      <c r="G278" s="18">
        <v>1</v>
      </c>
      <c r="H278" s="19"/>
      <c r="I278" s="17">
        <v>1.4</v>
      </c>
      <c r="J278" s="17">
        <v>1.68</v>
      </c>
      <c r="K278" s="17">
        <v>2.23</v>
      </c>
      <c r="L278" s="17">
        <v>2.39</v>
      </c>
      <c r="M278" s="20">
        <v>2.57</v>
      </c>
      <c r="N278" s="21">
        <v>1</v>
      </c>
      <c r="O278" s="21">
        <f>(N278/12*1*$D278*$F278*$G278*$I278*O$9)+(N278/12*11*$E278*$F278*$G278*$I278)</f>
        <v>14776.654199999999</v>
      </c>
      <c r="P278" s="21"/>
      <c r="Q278" s="21">
        <f t="shared" si="80"/>
        <v>0</v>
      </c>
    </row>
    <row r="279" spans="1:17" ht="30" x14ac:dyDescent="0.25">
      <c r="A279" s="23"/>
      <c r="B279" s="32">
        <v>238</v>
      </c>
      <c r="C279" s="16" t="s">
        <v>291</v>
      </c>
      <c r="D279" s="17">
        <f t="shared" si="78"/>
        <v>18150.400000000001</v>
      </c>
      <c r="E279" s="17">
        <f t="shared" si="78"/>
        <v>18790</v>
      </c>
      <c r="F279" s="22">
        <v>0.71</v>
      </c>
      <c r="G279" s="18">
        <v>1</v>
      </c>
      <c r="H279" s="19"/>
      <c r="I279" s="17">
        <v>1.4</v>
      </c>
      <c r="J279" s="17">
        <v>1.68</v>
      </c>
      <c r="K279" s="17">
        <v>2.23</v>
      </c>
      <c r="L279" s="17">
        <v>2.39</v>
      </c>
      <c r="M279" s="20">
        <v>2.57</v>
      </c>
      <c r="N279" s="21">
        <v>212</v>
      </c>
      <c r="O279" s="21">
        <f t="shared" ref="O279:O287" si="81">(N279/12*1*$D279*$F279*$G279*$I279*O$9)+(N279/12*11*$E279*$F279*$G279*$I279*O$10)</f>
        <v>4951370.8032133328</v>
      </c>
      <c r="P279" s="21"/>
      <c r="Q279" s="21">
        <f t="shared" si="80"/>
        <v>0</v>
      </c>
    </row>
    <row r="280" spans="1:17" ht="30" x14ac:dyDescent="0.25">
      <c r="A280" s="23"/>
      <c r="B280" s="32">
        <v>239</v>
      </c>
      <c r="C280" s="16" t="s">
        <v>292</v>
      </c>
      <c r="D280" s="17">
        <f t="shared" si="78"/>
        <v>18150.400000000001</v>
      </c>
      <c r="E280" s="17">
        <f t="shared" si="78"/>
        <v>18790</v>
      </c>
      <c r="F280" s="22">
        <v>1.38</v>
      </c>
      <c r="G280" s="18">
        <v>1</v>
      </c>
      <c r="H280" s="19"/>
      <c r="I280" s="17">
        <v>1.4</v>
      </c>
      <c r="J280" s="17">
        <v>1.68</v>
      </c>
      <c r="K280" s="17">
        <v>2.23</v>
      </c>
      <c r="L280" s="17">
        <v>2.39</v>
      </c>
      <c r="M280" s="20">
        <v>2.57</v>
      </c>
      <c r="N280" s="21">
        <v>16</v>
      </c>
      <c r="O280" s="21">
        <f t="shared" si="81"/>
        <v>726323.85951999982</v>
      </c>
      <c r="P280" s="21"/>
      <c r="Q280" s="21">
        <f t="shared" si="80"/>
        <v>0</v>
      </c>
    </row>
    <row r="281" spans="1:17" ht="30" x14ac:dyDescent="0.25">
      <c r="A281" s="23"/>
      <c r="B281" s="32">
        <v>240</v>
      </c>
      <c r="C281" s="16" t="s">
        <v>293</v>
      </c>
      <c r="D281" s="17">
        <f t="shared" si="78"/>
        <v>18150.400000000001</v>
      </c>
      <c r="E281" s="17">
        <f t="shared" si="78"/>
        <v>18790</v>
      </c>
      <c r="F281" s="22">
        <v>2.41</v>
      </c>
      <c r="G281" s="18">
        <v>1</v>
      </c>
      <c r="H281" s="19"/>
      <c r="I281" s="17">
        <v>1.4</v>
      </c>
      <c r="J281" s="17">
        <v>1.68</v>
      </c>
      <c r="K281" s="17">
        <v>2.23</v>
      </c>
      <c r="L281" s="17">
        <v>2.39</v>
      </c>
      <c r="M281" s="20">
        <v>2.57</v>
      </c>
      <c r="N281" s="21">
        <v>48</v>
      </c>
      <c r="O281" s="21">
        <f t="shared" si="81"/>
        <v>3805305.4379199999</v>
      </c>
      <c r="P281" s="21"/>
      <c r="Q281" s="21">
        <f t="shared" si="80"/>
        <v>0</v>
      </c>
    </row>
    <row r="282" spans="1:17" ht="30" x14ac:dyDescent="0.25">
      <c r="A282" s="23"/>
      <c r="B282" s="32">
        <v>241</v>
      </c>
      <c r="C282" s="16" t="s">
        <v>294</v>
      </c>
      <c r="D282" s="17">
        <f t="shared" si="78"/>
        <v>18150.400000000001</v>
      </c>
      <c r="E282" s="17">
        <f t="shared" si="78"/>
        <v>18790</v>
      </c>
      <c r="F282" s="22">
        <v>1.43</v>
      </c>
      <c r="G282" s="18">
        <v>1</v>
      </c>
      <c r="H282" s="19"/>
      <c r="I282" s="17">
        <v>1.4</v>
      </c>
      <c r="J282" s="17">
        <v>1.68</v>
      </c>
      <c r="K282" s="17">
        <v>2.23</v>
      </c>
      <c r="L282" s="17">
        <v>2.39</v>
      </c>
      <c r="M282" s="20">
        <v>2.57</v>
      </c>
      <c r="N282" s="21">
        <v>16</v>
      </c>
      <c r="O282" s="21">
        <f t="shared" si="81"/>
        <v>752639.94138666638</v>
      </c>
      <c r="P282" s="21">
        <v>0</v>
      </c>
      <c r="Q282" s="21">
        <f t="shared" si="80"/>
        <v>0</v>
      </c>
    </row>
    <row r="283" spans="1:17" ht="30" x14ac:dyDescent="0.25">
      <c r="A283" s="23"/>
      <c r="B283" s="32">
        <v>242</v>
      </c>
      <c r="C283" s="16" t="s">
        <v>295</v>
      </c>
      <c r="D283" s="17">
        <f t="shared" si="78"/>
        <v>18150.400000000001</v>
      </c>
      <c r="E283" s="17">
        <f t="shared" si="78"/>
        <v>18790</v>
      </c>
      <c r="F283" s="22">
        <v>1.83</v>
      </c>
      <c r="G283" s="18">
        <v>1</v>
      </c>
      <c r="H283" s="19"/>
      <c r="I283" s="17">
        <v>1.4</v>
      </c>
      <c r="J283" s="17">
        <v>1.68</v>
      </c>
      <c r="K283" s="17">
        <v>2.23</v>
      </c>
      <c r="L283" s="17">
        <v>2.39</v>
      </c>
      <c r="M283" s="20">
        <v>2.57</v>
      </c>
      <c r="N283" s="21">
        <v>1</v>
      </c>
      <c r="O283" s="21">
        <f t="shared" si="81"/>
        <v>60198.037269999993</v>
      </c>
      <c r="P283" s="21">
        <v>0</v>
      </c>
      <c r="Q283" s="21">
        <f t="shared" si="80"/>
        <v>0</v>
      </c>
    </row>
    <row r="284" spans="1:17" ht="30" x14ac:dyDescent="0.25">
      <c r="A284" s="23"/>
      <c r="B284" s="32">
        <v>243</v>
      </c>
      <c r="C284" s="16" t="s">
        <v>296</v>
      </c>
      <c r="D284" s="17">
        <f t="shared" si="78"/>
        <v>18150.400000000001</v>
      </c>
      <c r="E284" s="17">
        <f t="shared" si="78"/>
        <v>18790</v>
      </c>
      <c r="F284" s="22">
        <v>2.16</v>
      </c>
      <c r="G284" s="18">
        <v>1</v>
      </c>
      <c r="H284" s="19"/>
      <c r="I284" s="17">
        <v>1.4</v>
      </c>
      <c r="J284" s="17">
        <v>1.68</v>
      </c>
      <c r="K284" s="17">
        <v>2.23</v>
      </c>
      <c r="L284" s="17">
        <v>2.39</v>
      </c>
      <c r="M284" s="20">
        <v>2.57</v>
      </c>
      <c r="N284" s="21">
        <v>0</v>
      </c>
      <c r="O284" s="21">
        <f t="shared" si="81"/>
        <v>0</v>
      </c>
      <c r="P284" s="21">
        <v>0</v>
      </c>
      <c r="Q284" s="21">
        <f t="shared" si="80"/>
        <v>0</v>
      </c>
    </row>
    <row r="285" spans="1:17" ht="30" x14ac:dyDescent="0.25">
      <c r="A285" s="23"/>
      <c r="B285" s="32">
        <v>244</v>
      </c>
      <c r="C285" s="16" t="s">
        <v>297</v>
      </c>
      <c r="D285" s="17">
        <f t="shared" si="78"/>
        <v>18150.400000000001</v>
      </c>
      <c r="E285" s="17">
        <f t="shared" si="78"/>
        <v>18790</v>
      </c>
      <c r="F285" s="22">
        <v>1.81</v>
      </c>
      <c r="G285" s="18">
        <v>1</v>
      </c>
      <c r="H285" s="19"/>
      <c r="I285" s="17">
        <v>1.4</v>
      </c>
      <c r="J285" s="17">
        <v>1.68</v>
      </c>
      <c r="K285" s="17">
        <v>2.23</v>
      </c>
      <c r="L285" s="17">
        <v>2.39</v>
      </c>
      <c r="M285" s="20">
        <v>2.57</v>
      </c>
      <c r="N285" s="21">
        <v>8</v>
      </c>
      <c r="O285" s="21">
        <f t="shared" si="81"/>
        <v>476321.08178666665</v>
      </c>
      <c r="P285" s="21">
        <v>0</v>
      </c>
      <c r="Q285" s="21">
        <f t="shared" si="80"/>
        <v>0</v>
      </c>
    </row>
    <row r="286" spans="1:17" ht="30" x14ac:dyDescent="0.25">
      <c r="A286" s="23"/>
      <c r="B286" s="32">
        <v>245</v>
      </c>
      <c r="C286" s="16" t="s">
        <v>298</v>
      </c>
      <c r="D286" s="17">
        <f t="shared" si="78"/>
        <v>18150.400000000001</v>
      </c>
      <c r="E286" s="17">
        <f t="shared" si="78"/>
        <v>18790</v>
      </c>
      <c r="F286" s="22">
        <v>2.67</v>
      </c>
      <c r="G286" s="18">
        <v>1</v>
      </c>
      <c r="H286" s="19"/>
      <c r="I286" s="17">
        <v>1.4</v>
      </c>
      <c r="J286" s="17">
        <v>1.68</v>
      </c>
      <c r="K286" s="17">
        <v>2.23</v>
      </c>
      <c r="L286" s="17">
        <v>2.39</v>
      </c>
      <c r="M286" s="20">
        <v>2.57</v>
      </c>
      <c r="N286" s="21">
        <v>2</v>
      </c>
      <c r="O286" s="21">
        <f t="shared" si="81"/>
        <v>175659.84645999997</v>
      </c>
      <c r="P286" s="21">
        <v>0</v>
      </c>
      <c r="Q286" s="21">
        <f t="shared" si="80"/>
        <v>0</v>
      </c>
    </row>
    <row r="287" spans="1:17" ht="45" x14ac:dyDescent="0.25">
      <c r="A287" s="23"/>
      <c r="B287" s="32">
        <v>246</v>
      </c>
      <c r="C287" s="16" t="s">
        <v>299</v>
      </c>
      <c r="D287" s="17">
        <f t="shared" ref="D287:E302" si="82">D286</f>
        <v>18150.400000000001</v>
      </c>
      <c r="E287" s="17">
        <f t="shared" si="82"/>
        <v>18790</v>
      </c>
      <c r="F287" s="22">
        <v>0.73</v>
      </c>
      <c r="G287" s="18">
        <v>1</v>
      </c>
      <c r="H287" s="19"/>
      <c r="I287" s="17">
        <v>1.4</v>
      </c>
      <c r="J287" s="17">
        <v>1.68</v>
      </c>
      <c r="K287" s="17">
        <v>2.23</v>
      </c>
      <c r="L287" s="17">
        <v>2.39</v>
      </c>
      <c r="M287" s="20">
        <v>2.57</v>
      </c>
      <c r="N287" s="21">
        <v>1</v>
      </c>
      <c r="O287" s="21">
        <f t="shared" si="81"/>
        <v>24013.424703333327</v>
      </c>
      <c r="P287" s="21"/>
      <c r="Q287" s="21">
        <f t="shared" si="80"/>
        <v>0</v>
      </c>
    </row>
    <row r="288" spans="1:17" ht="31.5" customHeight="1" x14ac:dyDescent="0.25">
      <c r="A288" s="23"/>
      <c r="B288" s="32">
        <v>247</v>
      </c>
      <c r="C288" s="16" t="s">
        <v>300</v>
      </c>
      <c r="D288" s="17">
        <f t="shared" si="82"/>
        <v>18150.400000000001</v>
      </c>
      <c r="E288" s="17">
        <f t="shared" si="82"/>
        <v>18790</v>
      </c>
      <c r="F288" s="22">
        <v>0.76</v>
      </c>
      <c r="G288" s="18">
        <v>1</v>
      </c>
      <c r="H288" s="19"/>
      <c r="I288" s="17">
        <v>1.4</v>
      </c>
      <c r="J288" s="17">
        <v>1.68</v>
      </c>
      <c r="K288" s="17">
        <v>2.23</v>
      </c>
      <c r="L288" s="17">
        <v>2.39</v>
      </c>
      <c r="M288" s="20">
        <v>2.57</v>
      </c>
      <c r="N288" s="21">
        <v>195</v>
      </c>
      <c r="O288" s="21">
        <f>(N288/12*1*$D288*$F288*$G288*$I288*O$9)+(N288/12*11*$E288*$F288*$G288*$I288)</f>
        <v>3981636.6407999997</v>
      </c>
      <c r="P288" s="21"/>
      <c r="Q288" s="21">
        <f>(P288/12*1*$D288*$F288*$G288*$I288*Q$9)+(P288/12*11*$E288*$F288*$G288*$I288)</f>
        <v>0</v>
      </c>
    </row>
    <row r="289" spans="1:17" x14ac:dyDescent="0.25">
      <c r="A289" s="23"/>
      <c r="B289" s="32">
        <v>248</v>
      </c>
      <c r="C289" s="16" t="s">
        <v>301</v>
      </c>
      <c r="D289" s="17">
        <f t="shared" si="82"/>
        <v>18150.400000000001</v>
      </c>
      <c r="E289" s="17">
        <f t="shared" si="82"/>
        <v>18790</v>
      </c>
      <c r="F289" s="22">
        <v>2.42</v>
      </c>
      <c r="G289" s="18">
        <v>1</v>
      </c>
      <c r="H289" s="19"/>
      <c r="I289" s="17">
        <v>1.4</v>
      </c>
      <c r="J289" s="17">
        <v>1.68</v>
      </c>
      <c r="K289" s="17">
        <v>2.23</v>
      </c>
      <c r="L289" s="17">
        <v>2.39</v>
      </c>
      <c r="M289" s="20">
        <v>2.57</v>
      </c>
      <c r="N289" s="21">
        <v>37</v>
      </c>
      <c r="O289" s="21">
        <f>(N289/12*1*$D289*$F289*$G289*$I289*O$9)+(N289/12*11*$E289*$F289*$G289*$I289*O$10)</f>
        <v>2945427.4629266667</v>
      </c>
      <c r="P289" s="21"/>
      <c r="Q289" s="21">
        <f>(P289/12*1*$D289*$F289*$G289*$I289*Q$9)+(P289/12*11*$E289*$F289*$G289*$I289*Q$10)</f>
        <v>0</v>
      </c>
    </row>
    <row r="290" spans="1:17" x14ac:dyDescent="0.25">
      <c r="A290" s="23"/>
      <c r="B290" s="32">
        <v>249</v>
      </c>
      <c r="C290" s="16" t="s">
        <v>302</v>
      </c>
      <c r="D290" s="17">
        <f t="shared" si="82"/>
        <v>18150.400000000001</v>
      </c>
      <c r="E290" s="17">
        <f t="shared" si="82"/>
        <v>18790</v>
      </c>
      <c r="F290" s="22">
        <v>3.51</v>
      </c>
      <c r="G290" s="18">
        <v>1</v>
      </c>
      <c r="H290" s="19"/>
      <c r="I290" s="17">
        <v>1.4</v>
      </c>
      <c r="J290" s="17">
        <v>1.68</v>
      </c>
      <c r="K290" s="17">
        <v>2.23</v>
      </c>
      <c r="L290" s="17">
        <v>2.39</v>
      </c>
      <c r="M290" s="20">
        <v>2.57</v>
      </c>
      <c r="N290" s="21">
        <v>0</v>
      </c>
      <c r="O290" s="21">
        <f>(N290/12*1*$D290*$F290*$G290*$I290*O$9)+(N290/12*11*$E290*$F290*$G290*$I290*O$10)</f>
        <v>0</v>
      </c>
      <c r="P290" s="21"/>
      <c r="Q290" s="21">
        <f>(P290/12*1*$D290*$F290*$G290*$I290*Q$9)+(P290/12*11*$E290*$F290*$G290*$I290*Q$10)</f>
        <v>0</v>
      </c>
    </row>
    <row r="291" spans="1:17" x14ac:dyDescent="0.25">
      <c r="A291" s="23"/>
      <c r="B291" s="32">
        <v>250</v>
      </c>
      <c r="C291" s="16" t="s">
        <v>303</v>
      </c>
      <c r="D291" s="17">
        <f t="shared" si="82"/>
        <v>18150.400000000001</v>
      </c>
      <c r="E291" s="17">
        <f t="shared" si="82"/>
        <v>18790</v>
      </c>
      <c r="F291" s="22">
        <v>4.0199999999999996</v>
      </c>
      <c r="G291" s="18">
        <v>1</v>
      </c>
      <c r="H291" s="19"/>
      <c r="I291" s="17">
        <v>1.4</v>
      </c>
      <c r="J291" s="17">
        <v>1.68</v>
      </c>
      <c r="K291" s="17">
        <v>2.23</v>
      </c>
      <c r="L291" s="17">
        <v>2.39</v>
      </c>
      <c r="M291" s="20">
        <v>2.57</v>
      </c>
      <c r="N291" s="21">
        <v>0</v>
      </c>
      <c r="O291" s="21">
        <f>(N291/12*1*$D291*$F291*$G291*$I291*O$9)+(N291/12*11*$E291*$F291*$G291*$I291*O$10)</f>
        <v>0</v>
      </c>
      <c r="P291" s="21"/>
      <c r="Q291" s="21">
        <f>(P291/12*1*$D291*$F291*$G291*$I291*Q$9)+(P291/12*11*$E291*$F291*$G291*$I291*Q$10)</f>
        <v>0</v>
      </c>
    </row>
    <row r="292" spans="1:17" ht="30" x14ac:dyDescent="0.25">
      <c r="A292" s="23"/>
      <c r="B292" s="32">
        <v>251</v>
      </c>
      <c r="C292" s="16" t="s">
        <v>304</v>
      </c>
      <c r="D292" s="17">
        <f t="shared" si="82"/>
        <v>18150.400000000001</v>
      </c>
      <c r="E292" s="17">
        <f t="shared" si="82"/>
        <v>18790</v>
      </c>
      <c r="F292" s="22">
        <v>0.84</v>
      </c>
      <c r="G292" s="18">
        <v>1</v>
      </c>
      <c r="H292" s="19"/>
      <c r="I292" s="17">
        <v>1.4</v>
      </c>
      <c r="J292" s="17">
        <v>1.68</v>
      </c>
      <c r="K292" s="17">
        <v>2.23</v>
      </c>
      <c r="L292" s="17">
        <v>2.39</v>
      </c>
      <c r="M292" s="20">
        <v>2.57</v>
      </c>
      <c r="N292" s="21">
        <v>25</v>
      </c>
      <c r="O292" s="21">
        <f>(N292/12*1*$D292*$F292*$G292*$I292*O$9)+(N292/12*11*$E292*$F292*$G292*$I292*O$10)</f>
        <v>690797.14899999986</v>
      </c>
      <c r="P292" s="21"/>
      <c r="Q292" s="21">
        <f>(P292/12*1*$D292*$F292*$G292*$I292*Q$9)+(P292/12*11*$E292*$F292*$G292*$I292*Q$10)</f>
        <v>0</v>
      </c>
    </row>
    <row r="293" spans="1:17" ht="30" x14ac:dyDescent="0.25">
      <c r="A293" s="23"/>
      <c r="B293" s="32">
        <v>252</v>
      </c>
      <c r="C293" s="16" t="s">
        <v>305</v>
      </c>
      <c r="D293" s="17">
        <f t="shared" si="82"/>
        <v>18150.400000000001</v>
      </c>
      <c r="E293" s="17">
        <f t="shared" si="82"/>
        <v>18790</v>
      </c>
      <c r="F293" s="22">
        <v>0.66</v>
      </c>
      <c r="G293" s="18">
        <v>1</v>
      </c>
      <c r="H293" s="19"/>
      <c r="I293" s="17">
        <v>1.4</v>
      </c>
      <c r="J293" s="17">
        <v>1.68</v>
      </c>
      <c r="K293" s="17">
        <v>2.23</v>
      </c>
      <c r="L293" s="17">
        <v>2.39</v>
      </c>
      <c r="M293" s="20">
        <v>2.57</v>
      </c>
      <c r="N293" s="21">
        <v>12</v>
      </c>
      <c r="O293" s="21">
        <f>(N293/12*1*$D293*$F293*$G293*$I293*O$9)+(N293/12*11*$E293*$F293*$G293*$I293*O$10)</f>
        <v>260529.21047999995</v>
      </c>
      <c r="P293" s="21"/>
      <c r="Q293" s="21">
        <f>(P293/12*1*$D293*$F293*$G293*$I293*Q$9)+(P293/12*11*$E293*$F293*$G293*$I293*Q$10)</f>
        <v>0</v>
      </c>
    </row>
    <row r="294" spans="1:17" ht="30" x14ac:dyDescent="0.25">
      <c r="A294" s="23"/>
      <c r="B294" s="32">
        <v>253</v>
      </c>
      <c r="C294" s="16" t="s">
        <v>306</v>
      </c>
      <c r="D294" s="17">
        <f t="shared" si="82"/>
        <v>18150.400000000001</v>
      </c>
      <c r="E294" s="17">
        <f t="shared" si="82"/>
        <v>18790</v>
      </c>
      <c r="F294" s="22">
        <v>0.37</v>
      </c>
      <c r="G294" s="18">
        <v>1</v>
      </c>
      <c r="H294" s="19"/>
      <c r="I294" s="17">
        <v>1.4</v>
      </c>
      <c r="J294" s="17">
        <v>1.68</v>
      </c>
      <c r="K294" s="17">
        <v>2.23</v>
      </c>
      <c r="L294" s="17">
        <v>2.39</v>
      </c>
      <c r="M294" s="20">
        <v>2.57</v>
      </c>
      <c r="N294" s="21">
        <v>16</v>
      </c>
      <c r="O294" s="21">
        <f>(N294/12*1*$D294*$F294*$G294*$I294*O$9)+(N294/12*11*$E294*$F294*$G294*$I294)</f>
        <v>159050.53247999997</v>
      </c>
      <c r="P294" s="21"/>
      <c r="Q294" s="21">
        <f>(P294/12*1*$D294*$F294*$G294*$I294*Q$9)+(P294/12*11*$E294*$F294*$G294*$I294)</f>
        <v>0</v>
      </c>
    </row>
    <row r="295" spans="1:17" ht="36" customHeight="1" x14ac:dyDescent="0.25">
      <c r="A295" s="23"/>
      <c r="B295" s="32">
        <v>254</v>
      </c>
      <c r="C295" s="16" t="s">
        <v>307</v>
      </c>
      <c r="D295" s="17">
        <f t="shared" si="82"/>
        <v>18150.400000000001</v>
      </c>
      <c r="E295" s="17">
        <f t="shared" si="82"/>
        <v>18790</v>
      </c>
      <c r="F295" s="22">
        <v>1.19</v>
      </c>
      <c r="G295" s="18">
        <v>1</v>
      </c>
      <c r="H295" s="19"/>
      <c r="I295" s="17">
        <v>1.4</v>
      </c>
      <c r="J295" s="17">
        <v>1.68</v>
      </c>
      <c r="K295" s="17">
        <v>2.23</v>
      </c>
      <c r="L295" s="17">
        <v>2.39</v>
      </c>
      <c r="M295" s="20">
        <v>2.57</v>
      </c>
      <c r="N295" s="21">
        <v>12</v>
      </c>
      <c r="O295" s="21">
        <f>(N295/12*1*$D295*$F295*$G295*$I295*O$9)+(N295/12*11*$E295*$F295*$G295*$I295*O$10)</f>
        <v>469742.06131999992</v>
      </c>
      <c r="P295" s="21">
        <v>13</v>
      </c>
      <c r="Q295" s="21">
        <f>(P295/12*1*$D295*$F295*$G295*$I295*Q$9)+(P295/12*11*$E295*$F295*$G295*$I295*Q$10)</f>
        <v>422995.402466</v>
      </c>
    </row>
    <row r="296" spans="1:17" ht="22.5" customHeight="1" x14ac:dyDescent="0.25">
      <c r="A296" s="50">
        <v>32</v>
      </c>
      <c r="B296" s="60"/>
      <c r="C296" s="52" t="s">
        <v>308</v>
      </c>
      <c r="D296" s="58">
        <f t="shared" si="82"/>
        <v>18150.400000000001</v>
      </c>
      <c r="E296" s="58">
        <f t="shared" si="82"/>
        <v>18790</v>
      </c>
      <c r="F296" s="61"/>
      <c r="G296" s="62">
        <v>1</v>
      </c>
      <c r="H296" s="63"/>
      <c r="I296" s="58">
        <v>1.4</v>
      </c>
      <c r="J296" s="58">
        <v>1.68</v>
      </c>
      <c r="K296" s="58">
        <v>2.23</v>
      </c>
      <c r="L296" s="58">
        <v>2.39</v>
      </c>
      <c r="M296" s="59">
        <v>2.57</v>
      </c>
      <c r="N296" s="57">
        <f>SUM(N297:N314)</f>
        <v>105</v>
      </c>
      <c r="O296" s="57">
        <f>SUM(O297:O314)</f>
        <v>4942104.2457733322</v>
      </c>
      <c r="P296" s="57">
        <f>SUM(P297:P314)</f>
        <v>60</v>
      </c>
      <c r="Q296" s="57">
        <f t="shared" ref="Q296" si="83">SUM(Q297:Q314)</f>
        <v>1844865.1212599999</v>
      </c>
    </row>
    <row r="297" spans="1:17" ht="30" x14ac:dyDescent="0.25">
      <c r="A297" s="23"/>
      <c r="B297" s="32">
        <v>255</v>
      </c>
      <c r="C297" s="16" t="s">
        <v>309</v>
      </c>
      <c r="D297" s="17">
        <f t="shared" si="82"/>
        <v>18150.400000000001</v>
      </c>
      <c r="E297" s="17">
        <f t="shared" si="82"/>
        <v>18790</v>
      </c>
      <c r="F297" s="22">
        <v>1.1499999999999999</v>
      </c>
      <c r="G297" s="18">
        <v>1</v>
      </c>
      <c r="H297" s="19"/>
      <c r="I297" s="17">
        <v>1.4</v>
      </c>
      <c r="J297" s="17">
        <v>1.68</v>
      </c>
      <c r="K297" s="17">
        <v>2.23</v>
      </c>
      <c r="L297" s="17">
        <v>2.39</v>
      </c>
      <c r="M297" s="20">
        <v>2.57</v>
      </c>
      <c r="N297" s="21">
        <v>1</v>
      </c>
      <c r="O297" s="21">
        <f t="shared" ref="O297:O306" si="84">(N297/12*1*$D297*$F297*$G297*$I297*O$9)+(N297/12*11*$E297*$F297*$G297*$I297*O$10)</f>
        <v>37829.367683333316</v>
      </c>
      <c r="P297" s="21"/>
      <c r="Q297" s="21">
        <f t="shared" ref="Q297:Q306" si="85">(P297/12*1*$D297*$F297*$G297*$I297*Q$9)+(P297/12*11*$E297*$F297*$G297*$I297*Q$10)</f>
        <v>0</v>
      </c>
    </row>
    <row r="298" spans="1:17" ht="30" x14ac:dyDescent="0.25">
      <c r="A298" s="23"/>
      <c r="B298" s="32">
        <v>256</v>
      </c>
      <c r="C298" s="16" t="s">
        <v>310</v>
      </c>
      <c r="D298" s="17">
        <f t="shared" si="82"/>
        <v>18150.400000000001</v>
      </c>
      <c r="E298" s="17">
        <f t="shared" si="82"/>
        <v>18790</v>
      </c>
      <c r="F298" s="22">
        <v>1.43</v>
      </c>
      <c r="G298" s="18">
        <v>1</v>
      </c>
      <c r="H298" s="19"/>
      <c r="I298" s="17">
        <v>1.4</v>
      </c>
      <c r="J298" s="17">
        <v>1.68</v>
      </c>
      <c r="K298" s="17">
        <v>2.23</v>
      </c>
      <c r="L298" s="17">
        <v>2.39</v>
      </c>
      <c r="M298" s="20">
        <v>2.57</v>
      </c>
      <c r="N298" s="21">
        <v>1</v>
      </c>
      <c r="O298" s="21">
        <f t="shared" si="84"/>
        <v>47039.996336666649</v>
      </c>
      <c r="P298" s="21">
        <v>30</v>
      </c>
      <c r="Q298" s="21">
        <f t="shared" si="85"/>
        <v>1173012.46062</v>
      </c>
    </row>
    <row r="299" spans="1:17" ht="30" x14ac:dyDescent="0.25">
      <c r="A299" s="23"/>
      <c r="B299" s="32">
        <v>257</v>
      </c>
      <c r="C299" s="16" t="s">
        <v>311</v>
      </c>
      <c r="D299" s="17">
        <f t="shared" si="82"/>
        <v>18150.400000000001</v>
      </c>
      <c r="E299" s="17">
        <f t="shared" si="82"/>
        <v>18790</v>
      </c>
      <c r="F299" s="22">
        <v>3</v>
      </c>
      <c r="G299" s="18">
        <v>1</v>
      </c>
      <c r="H299" s="19"/>
      <c r="I299" s="17">
        <v>1.4</v>
      </c>
      <c r="J299" s="17">
        <v>1.68</v>
      </c>
      <c r="K299" s="17">
        <v>2.23</v>
      </c>
      <c r="L299" s="17">
        <v>2.39</v>
      </c>
      <c r="M299" s="20">
        <v>2.57</v>
      </c>
      <c r="N299" s="21"/>
      <c r="O299" s="21">
        <f t="shared" si="84"/>
        <v>0</v>
      </c>
      <c r="P299" s="21"/>
      <c r="Q299" s="21">
        <f t="shared" si="85"/>
        <v>0</v>
      </c>
    </row>
    <row r="300" spans="1:17" ht="30" x14ac:dyDescent="0.25">
      <c r="A300" s="23"/>
      <c r="B300" s="32">
        <v>258</v>
      </c>
      <c r="C300" s="16" t="s">
        <v>312</v>
      </c>
      <c r="D300" s="17">
        <f t="shared" si="82"/>
        <v>18150.400000000001</v>
      </c>
      <c r="E300" s="17">
        <f t="shared" si="82"/>
        <v>18790</v>
      </c>
      <c r="F300" s="22">
        <v>4.3</v>
      </c>
      <c r="G300" s="18">
        <v>1</v>
      </c>
      <c r="H300" s="19"/>
      <c r="I300" s="17">
        <v>1.4</v>
      </c>
      <c r="J300" s="17">
        <v>1.68</v>
      </c>
      <c r="K300" s="17">
        <v>2.23</v>
      </c>
      <c r="L300" s="17">
        <v>2.39</v>
      </c>
      <c r="M300" s="20">
        <v>2.57</v>
      </c>
      <c r="N300" s="21"/>
      <c r="O300" s="21">
        <f t="shared" si="84"/>
        <v>0</v>
      </c>
      <c r="P300" s="21"/>
      <c r="Q300" s="21">
        <f t="shared" si="85"/>
        <v>0</v>
      </c>
    </row>
    <row r="301" spans="1:17" ht="30" x14ac:dyDescent="0.25">
      <c r="A301" s="23"/>
      <c r="B301" s="32">
        <v>259</v>
      </c>
      <c r="C301" s="16" t="s">
        <v>313</v>
      </c>
      <c r="D301" s="17">
        <f t="shared" si="82"/>
        <v>18150.400000000001</v>
      </c>
      <c r="E301" s="17">
        <f t="shared" si="82"/>
        <v>18790</v>
      </c>
      <c r="F301" s="22">
        <v>2.42</v>
      </c>
      <c r="G301" s="18">
        <v>1</v>
      </c>
      <c r="H301" s="19"/>
      <c r="I301" s="17">
        <v>1.4</v>
      </c>
      <c r="J301" s="17">
        <v>1.68</v>
      </c>
      <c r="K301" s="17">
        <v>2.23</v>
      </c>
      <c r="L301" s="17">
        <v>2.39</v>
      </c>
      <c r="M301" s="20">
        <v>2.57</v>
      </c>
      <c r="N301" s="21">
        <v>1</v>
      </c>
      <c r="O301" s="21">
        <f t="shared" si="84"/>
        <v>79606.14764666665</v>
      </c>
      <c r="P301" s="21">
        <v>0</v>
      </c>
      <c r="Q301" s="21">
        <f t="shared" si="85"/>
        <v>0</v>
      </c>
    </row>
    <row r="302" spans="1:17" ht="30" x14ac:dyDescent="0.25">
      <c r="A302" s="23"/>
      <c r="B302" s="32">
        <v>260</v>
      </c>
      <c r="C302" s="16" t="s">
        <v>314</v>
      </c>
      <c r="D302" s="17">
        <f t="shared" si="82"/>
        <v>18150.400000000001</v>
      </c>
      <c r="E302" s="17">
        <f t="shared" si="82"/>
        <v>18790</v>
      </c>
      <c r="F302" s="22">
        <v>2.69</v>
      </c>
      <c r="G302" s="18">
        <v>1</v>
      </c>
      <c r="H302" s="19"/>
      <c r="I302" s="17">
        <v>1.4</v>
      </c>
      <c r="J302" s="17">
        <v>1.68</v>
      </c>
      <c r="K302" s="17">
        <v>2.23</v>
      </c>
      <c r="L302" s="17">
        <v>2.39</v>
      </c>
      <c r="M302" s="20">
        <v>2.57</v>
      </c>
      <c r="N302" s="21">
        <v>4</v>
      </c>
      <c r="O302" s="21">
        <f t="shared" si="84"/>
        <v>353951.30110666656</v>
      </c>
      <c r="P302" s="21">
        <v>0</v>
      </c>
      <c r="Q302" s="21">
        <f t="shared" si="85"/>
        <v>0</v>
      </c>
    </row>
    <row r="303" spans="1:17" x14ac:dyDescent="0.25">
      <c r="A303" s="23"/>
      <c r="B303" s="32">
        <v>261</v>
      </c>
      <c r="C303" s="16" t="s">
        <v>315</v>
      </c>
      <c r="D303" s="17">
        <f t="shared" ref="D303:E318" si="86">D302</f>
        <v>18150.400000000001</v>
      </c>
      <c r="E303" s="17">
        <f t="shared" si="86"/>
        <v>18790</v>
      </c>
      <c r="F303" s="22">
        <v>4.12</v>
      </c>
      <c r="G303" s="29">
        <v>1</v>
      </c>
      <c r="H303" s="30"/>
      <c r="I303" s="17">
        <v>1.4</v>
      </c>
      <c r="J303" s="17">
        <v>1.68</v>
      </c>
      <c r="K303" s="17">
        <v>2.23</v>
      </c>
      <c r="L303" s="17">
        <v>2.39</v>
      </c>
      <c r="M303" s="20">
        <v>2.57</v>
      </c>
      <c r="N303" s="21"/>
      <c r="O303" s="21">
        <f t="shared" si="84"/>
        <v>0</v>
      </c>
      <c r="P303" s="21"/>
      <c r="Q303" s="21">
        <f t="shared" si="85"/>
        <v>0</v>
      </c>
    </row>
    <row r="304" spans="1:17" ht="30" x14ac:dyDescent="0.25">
      <c r="A304" s="23"/>
      <c r="B304" s="32">
        <v>262</v>
      </c>
      <c r="C304" s="16" t="s">
        <v>316</v>
      </c>
      <c r="D304" s="17">
        <f t="shared" si="86"/>
        <v>18150.400000000001</v>
      </c>
      <c r="E304" s="17">
        <f t="shared" si="86"/>
        <v>18790</v>
      </c>
      <c r="F304" s="22">
        <v>1.1599999999999999</v>
      </c>
      <c r="G304" s="18">
        <v>1</v>
      </c>
      <c r="H304" s="19"/>
      <c r="I304" s="17">
        <v>1.4</v>
      </c>
      <c r="J304" s="17">
        <v>1.68</v>
      </c>
      <c r="K304" s="17">
        <v>2.23</v>
      </c>
      <c r="L304" s="17">
        <v>2.39</v>
      </c>
      <c r="M304" s="20">
        <v>2.57</v>
      </c>
      <c r="N304" s="21">
        <v>38</v>
      </c>
      <c r="O304" s="21">
        <f t="shared" si="84"/>
        <v>1450016.110853333</v>
      </c>
      <c r="P304" s="21"/>
      <c r="Q304" s="21">
        <f t="shared" si="85"/>
        <v>0</v>
      </c>
    </row>
    <row r="305" spans="1:17" ht="30" x14ac:dyDescent="0.25">
      <c r="A305" s="23"/>
      <c r="B305" s="32">
        <v>263</v>
      </c>
      <c r="C305" s="16" t="s">
        <v>317</v>
      </c>
      <c r="D305" s="17">
        <f t="shared" si="86"/>
        <v>18150.400000000001</v>
      </c>
      <c r="E305" s="17">
        <f t="shared" si="86"/>
        <v>18790</v>
      </c>
      <c r="F305" s="22">
        <v>1.95</v>
      </c>
      <c r="G305" s="18">
        <v>1</v>
      </c>
      <c r="H305" s="19"/>
      <c r="I305" s="17">
        <v>1.4</v>
      </c>
      <c r="J305" s="17">
        <v>1.68</v>
      </c>
      <c r="K305" s="17">
        <v>2.23</v>
      </c>
      <c r="L305" s="17">
        <v>2.39</v>
      </c>
      <c r="M305" s="20">
        <v>2.57</v>
      </c>
      <c r="N305" s="21">
        <v>7</v>
      </c>
      <c r="O305" s="21">
        <f t="shared" si="84"/>
        <v>449018.14684999996</v>
      </c>
      <c r="P305" s="21"/>
      <c r="Q305" s="21">
        <f t="shared" si="85"/>
        <v>0</v>
      </c>
    </row>
    <row r="306" spans="1:17" ht="30" x14ac:dyDescent="0.25">
      <c r="A306" s="23"/>
      <c r="B306" s="32">
        <v>264</v>
      </c>
      <c r="C306" s="16" t="s">
        <v>318</v>
      </c>
      <c r="D306" s="17">
        <f t="shared" si="86"/>
        <v>18150.400000000001</v>
      </c>
      <c r="E306" s="17">
        <f t="shared" si="86"/>
        <v>18790</v>
      </c>
      <c r="F306" s="22">
        <v>2.46</v>
      </c>
      <c r="G306" s="18">
        <v>1</v>
      </c>
      <c r="H306" s="19"/>
      <c r="I306" s="17">
        <v>1.4</v>
      </c>
      <c r="J306" s="17">
        <v>1.68</v>
      </c>
      <c r="K306" s="17">
        <v>2.23</v>
      </c>
      <c r="L306" s="17">
        <v>2.39</v>
      </c>
      <c r="M306" s="20">
        <v>2.57</v>
      </c>
      <c r="N306" s="21">
        <v>6</v>
      </c>
      <c r="O306" s="21">
        <f t="shared" si="84"/>
        <v>485531.71043999994</v>
      </c>
      <c r="P306" s="21"/>
      <c r="Q306" s="21">
        <f t="shared" si="85"/>
        <v>0</v>
      </c>
    </row>
    <row r="307" spans="1:17" x14ac:dyDescent="0.25">
      <c r="A307" s="23"/>
      <c r="B307" s="32">
        <v>265</v>
      </c>
      <c r="C307" s="16" t="s">
        <v>319</v>
      </c>
      <c r="D307" s="17">
        <f t="shared" si="86"/>
        <v>18150.400000000001</v>
      </c>
      <c r="E307" s="17">
        <f t="shared" si="86"/>
        <v>18790</v>
      </c>
      <c r="F307" s="22">
        <v>0.73</v>
      </c>
      <c r="G307" s="18">
        <v>1</v>
      </c>
      <c r="H307" s="19"/>
      <c r="I307" s="17">
        <v>1.4</v>
      </c>
      <c r="J307" s="17">
        <v>1.68</v>
      </c>
      <c r="K307" s="17">
        <v>2.23</v>
      </c>
      <c r="L307" s="17">
        <v>2.39</v>
      </c>
      <c r="M307" s="20">
        <v>2.57</v>
      </c>
      <c r="N307" s="21"/>
      <c r="O307" s="21">
        <f>(N307/12*1*$D307*$F307*$G307*$I307*O$9)+(N307/12*11*$E307*$F307*$G307*$I307)</f>
        <v>0</v>
      </c>
      <c r="P307" s="21"/>
      <c r="Q307" s="21">
        <f>(P307/12*1*$D307*$F307*$G307*$I307*Q$9)+(P307/12*11*$E307*$F307*$G307*$I307)</f>
        <v>0</v>
      </c>
    </row>
    <row r="308" spans="1:17" x14ac:dyDescent="0.25">
      <c r="A308" s="23"/>
      <c r="B308" s="32">
        <v>266</v>
      </c>
      <c r="C308" s="16" t="s">
        <v>320</v>
      </c>
      <c r="D308" s="17">
        <f t="shared" si="86"/>
        <v>18150.400000000001</v>
      </c>
      <c r="E308" s="17">
        <f t="shared" si="86"/>
        <v>18790</v>
      </c>
      <c r="F308" s="22">
        <v>0.91</v>
      </c>
      <c r="G308" s="29">
        <v>1</v>
      </c>
      <c r="H308" s="30"/>
      <c r="I308" s="17">
        <v>1.4</v>
      </c>
      <c r="J308" s="17">
        <v>1.68</v>
      </c>
      <c r="K308" s="17">
        <v>2.23</v>
      </c>
      <c r="L308" s="17">
        <v>2.39</v>
      </c>
      <c r="M308" s="20">
        <v>2.57</v>
      </c>
      <c r="N308" s="21"/>
      <c r="O308" s="21">
        <f>(N308/12*1*$D308*$F308*$G308*$I308*O$9)+(N308/12*11*$E308*$F308*$G308*$I308)</f>
        <v>0</v>
      </c>
      <c r="P308" s="21"/>
      <c r="Q308" s="21">
        <f>(P308/12*1*$D308*$F308*$G308*$I308*Q$9)+(P308/12*11*$E308*$F308*$G308*$I308)</f>
        <v>0</v>
      </c>
    </row>
    <row r="309" spans="1:17" ht="30" customHeight="1" x14ac:dyDescent="0.25">
      <c r="A309" s="23"/>
      <c r="B309" s="32">
        <v>267</v>
      </c>
      <c r="C309" s="16" t="s">
        <v>321</v>
      </c>
      <c r="D309" s="17">
        <f t="shared" si="86"/>
        <v>18150.400000000001</v>
      </c>
      <c r="E309" s="17">
        <f t="shared" si="86"/>
        <v>18790</v>
      </c>
      <c r="F309" s="22">
        <v>0.86</v>
      </c>
      <c r="G309" s="18">
        <v>1</v>
      </c>
      <c r="H309" s="19"/>
      <c r="I309" s="17">
        <v>1.4</v>
      </c>
      <c r="J309" s="17">
        <v>1.68</v>
      </c>
      <c r="K309" s="17">
        <v>2.23</v>
      </c>
      <c r="L309" s="17">
        <v>2.39</v>
      </c>
      <c r="M309" s="20">
        <v>2.57</v>
      </c>
      <c r="N309" s="21">
        <v>16</v>
      </c>
      <c r="O309" s="21">
        <f>(N309/12*1*$D309*$F309*$G309*$I309*O$9)+(N309/12*11*$E309*$F309*$G309*$I309)</f>
        <v>369685.02143999992</v>
      </c>
      <c r="P309" s="21">
        <v>30</v>
      </c>
      <c r="Q309" s="21">
        <f>(P309/12*1*$D309*$F309*$G309*$I309*Q$9)+(P309/12*11*$E309*$F309*$G309*$I309)</f>
        <v>671852.6606399999</v>
      </c>
    </row>
    <row r="310" spans="1:17" ht="36" customHeight="1" x14ac:dyDescent="0.25">
      <c r="A310" s="23"/>
      <c r="B310" s="32">
        <v>268</v>
      </c>
      <c r="C310" s="16" t="s">
        <v>322</v>
      </c>
      <c r="D310" s="17">
        <f t="shared" si="86"/>
        <v>18150.400000000001</v>
      </c>
      <c r="E310" s="17">
        <f t="shared" si="86"/>
        <v>18790</v>
      </c>
      <c r="F310" s="22">
        <v>1.24</v>
      </c>
      <c r="G310" s="18">
        <v>1</v>
      </c>
      <c r="H310" s="19"/>
      <c r="I310" s="17">
        <v>1.4</v>
      </c>
      <c r="J310" s="17">
        <v>1.68</v>
      </c>
      <c r="K310" s="17">
        <v>2.23</v>
      </c>
      <c r="L310" s="17">
        <v>2.39</v>
      </c>
      <c r="M310" s="20">
        <v>2.57</v>
      </c>
      <c r="N310" s="21">
        <v>0</v>
      </c>
      <c r="O310" s="21">
        <f>(N310/12*1*$D310*$F310*$G310*$I310*O$9)+(N310/12*11*$E310*$F310*$G310*$I310)</f>
        <v>0</v>
      </c>
      <c r="P310" s="21"/>
      <c r="Q310" s="21">
        <f>(P310/12*1*$D310*$F310*$G310*$I310*Q$9)+(P310/12*11*$E310*$F310*$G310*$I310)</f>
        <v>0</v>
      </c>
    </row>
    <row r="311" spans="1:17" ht="36" customHeight="1" x14ac:dyDescent="0.25">
      <c r="A311" s="23"/>
      <c r="B311" s="32">
        <v>269</v>
      </c>
      <c r="C311" s="16" t="s">
        <v>323</v>
      </c>
      <c r="D311" s="17">
        <f t="shared" si="86"/>
        <v>18150.400000000001</v>
      </c>
      <c r="E311" s="17">
        <f t="shared" si="86"/>
        <v>18790</v>
      </c>
      <c r="F311" s="22">
        <v>1.78</v>
      </c>
      <c r="G311" s="18">
        <v>1</v>
      </c>
      <c r="H311" s="19"/>
      <c r="I311" s="17">
        <v>1.4</v>
      </c>
      <c r="J311" s="17">
        <v>1.68</v>
      </c>
      <c r="K311" s="17">
        <v>2.23</v>
      </c>
      <c r="L311" s="17">
        <v>2.39</v>
      </c>
      <c r="M311" s="20">
        <v>2.57</v>
      </c>
      <c r="N311" s="21"/>
      <c r="O311" s="21">
        <f>(N311/12*1*$D311*$F311*$G311*$I311*O$9)+(N311/12*11*$E311*$F311*$G311*$I311)</f>
        <v>0</v>
      </c>
      <c r="P311" s="21"/>
      <c r="Q311" s="21">
        <f>(P311/12*1*$D311*$F311*$G311*$I311*Q$9)+(P311/12*11*$E311*$F311*$G311*$I311)</f>
        <v>0</v>
      </c>
    </row>
    <row r="312" spans="1:17" ht="30" x14ac:dyDescent="0.25">
      <c r="A312" s="23"/>
      <c r="B312" s="32">
        <v>270</v>
      </c>
      <c r="C312" s="16" t="s">
        <v>324</v>
      </c>
      <c r="D312" s="17">
        <f t="shared" si="86"/>
        <v>18150.400000000001</v>
      </c>
      <c r="E312" s="17">
        <f t="shared" si="86"/>
        <v>18790</v>
      </c>
      <c r="F312" s="22">
        <v>1.1299999999999999</v>
      </c>
      <c r="G312" s="18">
        <v>1</v>
      </c>
      <c r="H312" s="19"/>
      <c r="I312" s="17">
        <v>1.4</v>
      </c>
      <c r="J312" s="17">
        <v>1.68</v>
      </c>
      <c r="K312" s="17">
        <v>2.23</v>
      </c>
      <c r="L312" s="17">
        <v>2.39</v>
      </c>
      <c r="M312" s="20">
        <v>2.57</v>
      </c>
      <c r="N312" s="21">
        <v>4</v>
      </c>
      <c r="O312" s="21">
        <f>(N312/12*1*$D312*$F312*$G312*$I312*O$9)+(N312/12*11*$E312*$F312*$G312*$I312*O$10)</f>
        <v>148685.86254666664</v>
      </c>
      <c r="P312" s="21"/>
      <c r="Q312" s="21">
        <f>(P312/12*1*$D312*$F312*$G312*$I312*Q$9)+(P312/12*11*$E312*$F312*$G312*$I312*Q$10)</f>
        <v>0</v>
      </c>
    </row>
    <row r="313" spans="1:17" ht="30" x14ac:dyDescent="0.25">
      <c r="A313" s="23"/>
      <c r="B313" s="32">
        <v>271</v>
      </c>
      <c r="C313" s="16" t="s">
        <v>325</v>
      </c>
      <c r="D313" s="17">
        <f t="shared" si="86"/>
        <v>18150.400000000001</v>
      </c>
      <c r="E313" s="17">
        <f t="shared" si="86"/>
        <v>18790</v>
      </c>
      <c r="F313" s="22">
        <v>1.19</v>
      </c>
      <c r="G313" s="18">
        <v>1</v>
      </c>
      <c r="H313" s="19"/>
      <c r="I313" s="17">
        <v>1.4</v>
      </c>
      <c r="J313" s="17">
        <v>1.68</v>
      </c>
      <c r="K313" s="17">
        <v>2.23</v>
      </c>
      <c r="L313" s="17">
        <v>2.39</v>
      </c>
      <c r="M313" s="20">
        <v>2.57</v>
      </c>
      <c r="N313" s="21">
        <v>12</v>
      </c>
      <c r="O313" s="21">
        <f>(N313/12*1*$D313*$F313*$G313*$I313*O$9)+(N313/12*11*$E313*$F313*$G313*$I313*O$10)</f>
        <v>469742.06131999992</v>
      </c>
      <c r="P313" s="21"/>
      <c r="Q313" s="21">
        <f>(P313/12*1*$D313*$F313*$G313*$I313*Q$9)+(P313/12*11*$E313*$F313*$G313*$I313*Q$10)</f>
        <v>0</v>
      </c>
    </row>
    <row r="314" spans="1:17" ht="30" x14ac:dyDescent="0.25">
      <c r="A314" s="23"/>
      <c r="B314" s="32">
        <v>272</v>
      </c>
      <c r="C314" s="16" t="s">
        <v>326</v>
      </c>
      <c r="D314" s="17">
        <f t="shared" si="86"/>
        <v>18150.400000000001</v>
      </c>
      <c r="E314" s="17">
        <f t="shared" si="86"/>
        <v>18790</v>
      </c>
      <c r="F314" s="22">
        <v>2.13</v>
      </c>
      <c r="G314" s="18">
        <v>1</v>
      </c>
      <c r="H314" s="19"/>
      <c r="I314" s="17">
        <v>1.4</v>
      </c>
      <c r="J314" s="17">
        <v>1.68</v>
      </c>
      <c r="K314" s="17">
        <v>2.23</v>
      </c>
      <c r="L314" s="17">
        <v>2.39</v>
      </c>
      <c r="M314" s="20">
        <v>2.57</v>
      </c>
      <c r="N314" s="21">
        <v>15</v>
      </c>
      <c r="O314" s="21">
        <f>(N314/12*1*$D314*$F314*$G314*$I314*O$9)+(N314/12*11*$E314*$F314*$G314*$I314*O$10)</f>
        <v>1050998.5195500001</v>
      </c>
      <c r="P314" s="21">
        <v>0</v>
      </c>
      <c r="Q314" s="21">
        <f>(P314/12*1*$D314*$F314*$G314*$I314*Q$9)+(P314/12*11*$E314*$F314*$G314*$I314*Q$10)</f>
        <v>0</v>
      </c>
    </row>
    <row r="315" spans="1:17" x14ac:dyDescent="0.25">
      <c r="A315" s="50">
        <v>33</v>
      </c>
      <c r="B315" s="60"/>
      <c r="C315" s="52" t="s">
        <v>327</v>
      </c>
      <c r="D315" s="58">
        <f t="shared" si="86"/>
        <v>18150.400000000001</v>
      </c>
      <c r="E315" s="58">
        <f t="shared" si="86"/>
        <v>18790</v>
      </c>
      <c r="F315" s="61"/>
      <c r="G315" s="62">
        <v>1</v>
      </c>
      <c r="H315" s="63"/>
      <c r="I315" s="58">
        <v>1.4</v>
      </c>
      <c r="J315" s="58">
        <v>1.68</v>
      </c>
      <c r="K315" s="58">
        <v>2.23</v>
      </c>
      <c r="L315" s="58">
        <v>2.39</v>
      </c>
      <c r="M315" s="59">
        <v>2.57</v>
      </c>
      <c r="N315" s="57">
        <f>SUM(N316:N322)</f>
        <v>2</v>
      </c>
      <c r="O315" s="57">
        <f>SUM(O316:O322)</f>
        <v>135527.8216133333</v>
      </c>
      <c r="P315" s="57">
        <f>SUM(P316:P322)</f>
        <v>0</v>
      </c>
      <c r="Q315" s="57">
        <f t="shared" ref="Q315" si="87">SUM(Q316:Q322)</f>
        <v>0</v>
      </c>
    </row>
    <row r="316" spans="1:17" x14ac:dyDescent="0.25">
      <c r="A316" s="23"/>
      <c r="B316" s="32">
        <v>273</v>
      </c>
      <c r="C316" s="16" t="s">
        <v>328</v>
      </c>
      <c r="D316" s="17">
        <f t="shared" si="86"/>
        <v>18150.400000000001</v>
      </c>
      <c r="E316" s="17">
        <f t="shared" si="86"/>
        <v>18790</v>
      </c>
      <c r="F316" s="22">
        <v>1.17</v>
      </c>
      <c r="G316" s="18">
        <v>1</v>
      </c>
      <c r="H316" s="19"/>
      <c r="I316" s="17">
        <v>1.4</v>
      </c>
      <c r="J316" s="17">
        <v>1.68</v>
      </c>
      <c r="K316" s="17">
        <v>2.23</v>
      </c>
      <c r="L316" s="17">
        <v>2.39</v>
      </c>
      <c r="M316" s="20">
        <v>2.57</v>
      </c>
      <c r="N316" s="21"/>
      <c r="O316" s="21">
        <f>(N316/12*1*$D316*$F316*$G316*$I316*O$9)+(N316/12*11*$E316*$F316*$G316*$I316*O$10)</f>
        <v>0</v>
      </c>
      <c r="P316" s="21"/>
      <c r="Q316" s="21">
        <f>(P316/12*1*$D316*$F316*$G316*$I316*Q$9)+(P316/12*11*$E316*$F316*$G316*$I316*Q$10)</f>
        <v>0</v>
      </c>
    </row>
    <row r="317" spans="1:17" x14ac:dyDescent="0.25">
      <c r="A317" s="23"/>
      <c r="B317" s="32">
        <v>274</v>
      </c>
      <c r="C317" s="16" t="s">
        <v>329</v>
      </c>
      <c r="D317" s="17">
        <f t="shared" si="86"/>
        <v>18150.400000000001</v>
      </c>
      <c r="E317" s="17">
        <f t="shared" si="86"/>
        <v>18790</v>
      </c>
      <c r="F317" s="22">
        <v>2.91</v>
      </c>
      <c r="G317" s="18">
        <v>1</v>
      </c>
      <c r="H317" s="19"/>
      <c r="I317" s="17">
        <v>1.4</v>
      </c>
      <c r="J317" s="17">
        <v>1.68</v>
      </c>
      <c r="K317" s="17">
        <v>2.23</v>
      </c>
      <c r="L317" s="17">
        <v>2.39</v>
      </c>
      <c r="M317" s="20">
        <v>2.57</v>
      </c>
      <c r="N317" s="21">
        <v>1</v>
      </c>
      <c r="O317" s="21">
        <f>(N317/12*1*$D317*$F317*$G317*$I317*O$9)+(N317/12*11*$E317*$F317*$G317*$I317*O$10)</f>
        <v>95724.747789999994</v>
      </c>
      <c r="P317" s="21"/>
      <c r="Q317" s="21">
        <f>(P317/12*1*$D317*$F317*$G317*$I317*Q$9)+(P317/12*11*$E317*$F317*$G317*$I317*Q$10)</f>
        <v>0</v>
      </c>
    </row>
    <row r="318" spans="1:17" x14ac:dyDescent="0.25">
      <c r="A318" s="23"/>
      <c r="B318" s="32">
        <v>275</v>
      </c>
      <c r="C318" s="16" t="s">
        <v>330</v>
      </c>
      <c r="D318" s="17">
        <f t="shared" si="86"/>
        <v>18150.400000000001</v>
      </c>
      <c r="E318" s="17">
        <f t="shared" si="86"/>
        <v>18790</v>
      </c>
      <c r="F318" s="22">
        <v>1.21</v>
      </c>
      <c r="G318" s="18">
        <v>1</v>
      </c>
      <c r="H318" s="19"/>
      <c r="I318" s="17">
        <v>1.4</v>
      </c>
      <c r="J318" s="17">
        <v>1.68</v>
      </c>
      <c r="K318" s="17">
        <v>2.23</v>
      </c>
      <c r="L318" s="17">
        <v>2.39</v>
      </c>
      <c r="M318" s="20">
        <v>2.57</v>
      </c>
      <c r="N318" s="21">
        <v>1</v>
      </c>
      <c r="O318" s="21">
        <f>(N318/12*1*$D318*$F318*$G318*$I318*O$9)+(N318/12*11*$E318*$F318*$G318*$I318*O$10)</f>
        <v>39803.073823333325</v>
      </c>
      <c r="P318" s="21"/>
      <c r="Q318" s="21">
        <f>(P318/12*1*$D318*$F318*$G318*$I318*Q$9)+(P318/12*11*$E318*$F318*$G318*$I318*Q$10)</f>
        <v>0</v>
      </c>
    </row>
    <row r="319" spans="1:17" x14ac:dyDescent="0.25">
      <c r="A319" s="23"/>
      <c r="B319" s="32">
        <v>276</v>
      </c>
      <c r="C319" s="16" t="s">
        <v>331</v>
      </c>
      <c r="D319" s="17">
        <f t="shared" ref="D319:E334" si="88">D318</f>
        <v>18150.400000000001</v>
      </c>
      <c r="E319" s="17">
        <f t="shared" si="88"/>
        <v>18790</v>
      </c>
      <c r="F319" s="22">
        <v>2.0299999999999998</v>
      </c>
      <c r="G319" s="18">
        <v>1</v>
      </c>
      <c r="H319" s="19"/>
      <c r="I319" s="17">
        <v>1.4</v>
      </c>
      <c r="J319" s="17">
        <v>1.68</v>
      </c>
      <c r="K319" s="17">
        <v>2.23</v>
      </c>
      <c r="L319" s="17">
        <v>2.39</v>
      </c>
      <c r="M319" s="20">
        <v>2.57</v>
      </c>
      <c r="N319" s="21"/>
      <c r="O319" s="21">
        <f>(N319/12*1*$D319*$F319*$G319*$I319*O$9)+(N319/12*11*$E319*$F319*$G319*$I319*O$10)</f>
        <v>0</v>
      </c>
      <c r="P319" s="21"/>
      <c r="Q319" s="21">
        <f>(P319/12*1*$D319*$F319*$G319*$I319*Q$9)+(P319/12*11*$E319*$F319*$G319*$I319*Q$10)</f>
        <v>0</v>
      </c>
    </row>
    <row r="320" spans="1:17" x14ac:dyDescent="0.25">
      <c r="A320" s="23"/>
      <c r="B320" s="32">
        <v>277</v>
      </c>
      <c r="C320" s="16" t="s">
        <v>332</v>
      </c>
      <c r="D320" s="17">
        <f t="shared" si="88"/>
        <v>18150.400000000001</v>
      </c>
      <c r="E320" s="17">
        <f t="shared" si="88"/>
        <v>18790</v>
      </c>
      <c r="F320" s="22">
        <v>3.54</v>
      </c>
      <c r="G320" s="18">
        <v>1</v>
      </c>
      <c r="H320" s="19"/>
      <c r="I320" s="17">
        <v>1.4</v>
      </c>
      <c r="J320" s="17">
        <v>1.68</v>
      </c>
      <c r="K320" s="17">
        <v>2.23</v>
      </c>
      <c r="L320" s="17">
        <v>2.39</v>
      </c>
      <c r="M320" s="20">
        <v>2.57</v>
      </c>
      <c r="N320" s="21"/>
      <c r="O320" s="21">
        <f>(N320/12*1*$D320*$F320*$G320*$I320*O$9)+(N320/12*11*$E320*$F320*$G320*$I320)</f>
        <v>0</v>
      </c>
      <c r="P320" s="21"/>
      <c r="Q320" s="21">
        <f>(P320/12*1*$D320*$F320*$G320*$I320*Q$9)+(P320/12*11*$E320*$F320*$G320*$I320)</f>
        <v>0</v>
      </c>
    </row>
    <row r="321" spans="1:17" x14ac:dyDescent="0.25">
      <c r="A321" s="23"/>
      <c r="B321" s="32">
        <v>278</v>
      </c>
      <c r="C321" s="16" t="s">
        <v>333</v>
      </c>
      <c r="D321" s="17">
        <f t="shared" si="88"/>
        <v>18150.400000000001</v>
      </c>
      <c r="E321" s="17">
        <f t="shared" si="88"/>
        <v>18790</v>
      </c>
      <c r="F321" s="22">
        <v>5.21</v>
      </c>
      <c r="G321" s="18">
        <v>1</v>
      </c>
      <c r="H321" s="19"/>
      <c r="I321" s="17">
        <v>1.4</v>
      </c>
      <c r="J321" s="17">
        <v>1.68</v>
      </c>
      <c r="K321" s="17">
        <v>2.23</v>
      </c>
      <c r="L321" s="17">
        <v>2.39</v>
      </c>
      <c r="M321" s="20">
        <v>2.57</v>
      </c>
      <c r="N321" s="21"/>
      <c r="O321" s="21">
        <f>(N321/12*1*$D321*$F321*$G321*$I321*O$9)+(N321/12*11*$E321*$F321*$G321*$I321)</f>
        <v>0</v>
      </c>
      <c r="P321" s="21"/>
      <c r="Q321" s="21">
        <f>(P321/12*1*$D321*$F321*$G321*$I321*Q$9)+(P321/12*11*$E321*$F321*$G321*$I321)</f>
        <v>0</v>
      </c>
    </row>
    <row r="322" spans="1:17" x14ac:dyDescent="0.25">
      <c r="A322" s="23"/>
      <c r="B322" s="32">
        <v>279</v>
      </c>
      <c r="C322" s="16" t="s">
        <v>334</v>
      </c>
      <c r="D322" s="17">
        <f t="shared" si="88"/>
        <v>18150.400000000001</v>
      </c>
      <c r="E322" s="17">
        <f t="shared" si="88"/>
        <v>18790</v>
      </c>
      <c r="F322" s="22">
        <v>11.12</v>
      </c>
      <c r="G322" s="18">
        <v>1</v>
      </c>
      <c r="H322" s="19"/>
      <c r="I322" s="17">
        <v>1.4</v>
      </c>
      <c r="J322" s="17">
        <v>1.68</v>
      </c>
      <c r="K322" s="17">
        <v>2.23</v>
      </c>
      <c r="L322" s="17">
        <v>2.39</v>
      </c>
      <c r="M322" s="20">
        <v>2.57</v>
      </c>
      <c r="N322" s="21"/>
      <c r="O322" s="21">
        <f>(N322/12*1*$D322*$F322*$G322*$I322*O$9)+(N322/12*11*$E322*$F322*$G322*$I322)</f>
        <v>0</v>
      </c>
      <c r="P322" s="21"/>
      <c r="Q322" s="21">
        <f>(P322/12*1*$D322*$F322*$G322*$I322*Q$9)+(P322/12*11*$E322*$F322*$G322*$I322)</f>
        <v>0</v>
      </c>
    </row>
    <row r="323" spans="1:17" ht="18" customHeight="1" x14ac:dyDescent="0.25">
      <c r="A323" s="50">
        <v>34</v>
      </c>
      <c r="B323" s="60"/>
      <c r="C323" s="52" t="s">
        <v>335</v>
      </c>
      <c r="D323" s="58">
        <f t="shared" si="88"/>
        <v>18150.400000000001</v>
      </c>
      <c r="E323" s="58">
        <f t="shared" si="88"/>
        <v>18790</v>
      </c>
      <c r="F323" s="61"/>
      <c r="G323" s="62">
        <v>1</v>
      </c>
      <c r="H323" s="63"/>
      <c r="I323" s="58">
        <v>1.4</v>
      </c>
      <c r="J323" s="58">
        <v>1.68</v>
      </c>
      <c r="K323" s="58">
        <v>2.23</v>
      </c>
      <c r="L323" s="58">
        <v>2.39</v>
      </c>
      <c r="M323" s="59">
        <v>2.57</v>
      </c>
      <c r="N323" s="57">
        <f>SUM(N324:N328)</f>
        <v>0</v>
      </c>
      <c r="O323" s="57">
        <f>SUM(O324:O328)</f>
        <v>0</v>
      </c>
      <c r="P323" s="57">
        <f>SUM(P324:P328)</f>
        <v>0</v>
      </c>
      <c r="Q323" s="57">
        <f t="shared" ref="Q323" si="89">SUM(Q324:Q328)</f>
        <v>0</v>
      </c>
    </row>
    <row r="324" spans="1:17" ht="45" x14ac:dyDescent="0.25">
      <c r="A324" s="23"/>
      <c r="B324" s="32">
        <v>280</v>
      </c>
      <c r="C324" s="28" t="s">
        <v>336</v>
      </c>
      <c r="D324" s="17">
        <f t="shared" si="88"/>
        <v>18150.400000000001</v>
      </c>
      <c r="E324" s="17">
        <f t="shared" si="88"/>
        <v>18790</v>
      </c>
      <c r="F324" s="22">
        <v>0.89</v>
      </c>
      <c r="G324" s="18">
        <v>1</v>
      </c>
      <c r="H324" s="19"/>
      <c r="I324" s="17">
        <v>1.4</v>
      </c>
      <c r="J324" s="17">
        <v>1.68</v>
      </c>
      <c r="K324" s="17">
        <v>2.23</v>
      </c>
      <c r="L324" s="17">
        <v>2.39</v>
      </c>
      <c r="M324" s="20">
        <v>2.57</v>
      </c>
      <c r="N324" s="21"/>
      <c r="O324" s="21">
        <f>(N324/12*1*$D324*$F324*$G324*$I324*O$9)+(N324/12*11*$E324*$F324*$G324*$I324*O$10)</f>
        <v>0</v>
      </c>
      <c r="P324" s="21"/>
      <c r="Q324" s="21">
        <f>(P324/12*1*$D324*$F324*$G324*$I324*Q$9)+(P324/12*11*$E324*$F324*$G324*$I324*Q$10)</f>
        <v>0</v>
      </c>
    </row>
    <row r="325" spans="1:17" x14ac:dyDescent="0.25">
      <c r="A325" s="23"/>
      <c r="B325" s="32">
        <v>281</v>
      </c>
      <c r="C325" s="16" t="s">
        <v>337</v>
      </c>
      <c r="D325" s="17">
        <f t="shared" si="88"/>
        <v>18150.400000000001</v>
      </c>
      <c r="E325" s="17">
        <f t="shared" si="88"/>
        <v>18790</v>
      </c>
      <c r="F325" s="22">
        <v>0.74</v>
      </c>
      <c r="G325" s="18">
        <v>1</v>
      </c>
      <c r="H325" s="19"/>
      <c r="I325" s="17">
        <v>1.4</v>
      </c>
      <c r="J325" s="17">
        <v>1.68</v>
      </c>
      <c r="K325" s="17">
        <v>2.23</v>
      </c>
      <c r="L325" s="17">
        <v>2.39</v>
      </c>
      <c r="M325" s="20">
        <v>2.57</v>
      </c>
      <c r="N325" s="21">
        <v>0</v>
      </c>
      <c r="O325" s="21">
        <f>(N325/12*1*$D325*$F325*$G325*$I325*O$9)+(N325/12*11*$E325*$F325*$G325*$I325*O$10)</f>
        <v>0</v>
      </c>
      <c r="P325" s="21">
        <v>0</v>
      </c>
      <c r="Q325" s="21">
        <f>(P325/12*1*$D325*$F325*$G325*$I325*Q$9)+(P325/12*11*$E325*$F325*$G325*$I325*Q$10)</f>
        <v>0</v>
      </c>
    </row>
    <row r="326" spans="1:17" x14ac:dyDescent="0.25">
      <c r="A326" s="23"/>
      <c r="B326" s="32">
        <v>282</v>
      </c>
      <c r="C326" s="16" t="s">
        <v>338</v>
      </c>
      <c r="D326" s="17">
        <f t="shared" si="88"/>
        <v>18150.400000000001</v>
      </c>
      <c r="E326" s="17">
        <f t="shared" si="88"/>
        <v>18790</v>
      </c>
      <c r="F326" s="22">
        <v>1.27</v>
      </c>
      <c r="G326" s="18">
        <v>1</v>
      </c>
      <c r="H326" s="19"/>
      <c r="I326" s="17">
        <v>1.4</v>
      </c>
      <c r="J326" s="17">
        <v>1.68</v>
      </c>
      <c r="K326" s="17">
        <v>2.23</v>
      </c>
      <c r="L326" s="17">
        <v>2.39</v>
      </c>
      <c r="M326" s="20">
        <v>2.57</v>
      </c>
      <c r="N326" s="21">
        <v>0</v>
      </c>
      <c r="O326" s="21">
        <f>(N326/12*1*$D326*$F326*$G326*$I326*O$9)+(N326/12*11*$E326*$F326*$G326*$I326*O$10)</f>
        <v>0</v>
      </c>
      <c r="P326" s="21">
        <v>0</v>
      </c>
      <c r="Q326" s="21">
        <f>(P326/12*1*$D326*$F326*$G326*$I326*Q$9)+(P326/12*11*$E326*$F326*$G326*$I326*Q$10)</f>
        <v>0</v>
      </c>
    </row>
    <row r="327" spans="1:17" x14ac:dyDescent="0.25">
      <c r="A327" s="23"/>
      <c r="B327" s="32">
        <v>283</v>
      </c>
      <c r="C327" s="16" t="s">
        <v>339</v>
      </c>
      <c r="D327" s="17">
        <f t="shared" si="88"/>
        <v>18150.400000000001</v>
      </c>
      <c r="E327" s="17">
        <f t="shared" si="88"/>
        <v>18790</v>
      </c>
      <c r="F327" s="22">
        <v>1.63</v>
      </c>
      <c r="G327" s="18">
        <v>1</v>
      </c>
      <c r="H327" s="19"/>
      <c r="I327" s="17">
        <v>1.4</v>
      </c>
      <c r="J327" s="17">
        <v>1.68</v>
      </c>
      <c r="K327" s="17">
        <v>2.23</v>
      </c>
      <c r="L327" s="17">
        <v>2.39</v>
      </c>
      <c r="M327" s="20">
        <v>2.57</v>
      </c>
      <c r="N327" s="21">
        <v>0</v>
      </c>
      <c r="O327" s="21">
        <f>(N327/12*1*$D327*$F327*$G327*$I327*O$9)+(N327/12*11*$E327*$F327*$G327*$I327*O$10)</f>
        <v>0</v>
      </c>
      <c r="P327" s="21">
        <v>0</v>
      </c>
      <c r="Q327" s="21">
        <f>(P327/12*1*$D327*$F327*$G327*$I327*Q$9)+(P327/12*11*$E327*$F327*$G327*$I327*Q$10)</f>
        <v>0</v>
      </c>
    </row>
    <row r="328" spans="1:17" x14ac:dyDescent="0.25">
      <c r="A328" s="23"/>
      <c r="B328" s="32">
        <v>284</v>
      </c>
      <c r="C328" s="16" t="s">
        <v>340</v>
      </c>
      <c r="D328" s="17">
        <f t="shared" si="88"/>
        <v>18150.400000000001</v>
      </c>
      <c r="E328" s="17">
        <f t="shared" si="88"/>
        <v>18790</v>
      </c>
      <c r="F328" s="22">
        <v>1.9</v>
      </c>
      <c r="G328" s="18">
        <v>1</v>
      </c>
      <c r="H328" s="19"/>
      <c r="I328" s="17">
        <v>1.4</v>
      </c>
      <c r="J328" s="17">
        <v>1.68</v>
      </c>
      <c r="K328" s="17">
        <v>2.23</v>
      </c>
      <c r="L328" s="17">
        <v>2.39</v>
      </c>
      <c r="M328" s="20">
        <v>2.57</v>
      </c>
      <c r="N328" s="21">
        <v>0</v>
      </c>
      <c r="O328" s="21">
        <f>(N328/12*1*$D328*$F328*$G328*$I328*O$9)+(N328/12*11*$E328*$F328*$G328*$I328*O$10)</f>
        <v>0</v>
      </c>
      <c r="P328" s="21">
        <v>0</v>
      </c>
      <c r="Q328" s="21">
        <f>(P328/12*1*$D328*$F328*$G328*$I328*Q$9)+(P328/12*11*$E328*$F328*$G328*$I328*Q$10)</f>
        <v>0</v>
      </c>
    </row>
    <row r="329" spans="1:17" x14ac:dyDescent="0.25">
      <c r="A329" s="50">
        <v>35</v>
      </c>
      <c r="B329" s="60"/>
      <c r="C329" s="52" t="s">
        <v>341</v>
      </c>
      <c r="D329" s="58">
        <f t="shared" si="88"/>
        <v>18150.400000000001</v>
      </c>
      <c r="E329" s="58">
        <f t="shared" si="88"/>
        <v>18790</v>
      </c>
      <c r="F329" s="61"/>
      <c r="G329" s="62">
        <v>1</v>
      </c>
      <c r="H329" s="63"/>
      <c r="I329" s="58">
        <v>1.4</v>
      </c>
      <c r="J329" s="58">
        <v>1.68</v>
      </c>
      <c r="K329" s="58">
        <v>2.23</v>
      </c>
      <c r="L329" s="58">
        <v>2.39</v>
      </c>
      <c r="M329" s="59">
        <v>2.57</v>
      </c>
      <c r="N329" s="57">
        <f>SUM(N330:N338)</f>
        <v>102</v>
      </c>
      <c r="O329" s="57">
        <f>SUM(O330:O338)</f>
        <v>5510587.5428799996</v>
      </c>
      <c r="P329" s="57">
        <f>SUM(P330:P338)</f>
        <v>0</v>
      </c>
      <c r="Q329" s="57">
        <f t="shared" ref="Q329" si="90">SUM(Q330:Q338)</f>
        <v>0</v>
      </c>
    </row>
    <row r="330" spans="1:17" x14ac:dyDescent="0.25">
      <c r="A330" s="23"/>
      <c r="B330" s="32">
        <v>285</v>
      </c>
      <c r="C330" s="16" t="s">
        <v>342</v>
      </c>
      <c r="D330" s="17">
        <f t="shared" si="88"/>
        <v>18150.400000000001</v>
      </c>
      <c r="E330" s="17">
        <f t="shared" si="88"/>
        <v>18790</v>
      </c>
      <c r="F330" s="22">
        <v>1.02</v>
      </c>
      <c r="G330" s="18">
        <v>1</v>
      </c>
      <c r="H330" s="19"/>
      <c r="I330" s="17">
        <v>1.4</v>
      </c>
      <c r="J330" s="17">
        <v>1.68</v>
      </c>
      <c r="K330" s="17">
        <v>2.23</v>
      </c>
      <c r="L330" s="17">
        <v>2.39</v>
      </c>
      <c r="M330" s="20">
        <v>2.57</v>
      </c>
      <c r="N330" s="21">
        <v>0</v>
      </c>
      <c r="O330" s="21">
        <f t="shared" ref="O330:O338" si="91">(N330/12*1*$D330*$F330*$G330*$I330*O$9)+(N330/12*11*$E330*$F330*$G330*$I330*O$10)</f>
        <v>0</v>
      </c>
      <c r="P330" s="21"/>
      <c r="Q330" s="21">
        <f t="shared" ref="Q330:Q338" si="92">(P330/12*1*$D330*$F330*$G330*$I330*Q$9)+(P330/12*11*$E330*$F330*$G330*$I330*Q$10)</f>
        <v>0</v>
      </c>
    </row>
    <row r="331" spans="1:17" x14ac:dyDescent="0.25">
      <c r="A331" s="23"/>
      <c r="B331" s="32">
        <v>286</v>
      </c>
      <c r="C331" s="16" t="s">
        <v>343</v>
      </c>
      <c r="D331" s="17">
        <f t="shared" si="88"/>
        <v>18150.400000000001</v>
      </c>
      <c r="E331" s="17">
        <f t="shared" si="88"/>
        <v>18790</v>
      </c>
      <c r="F331" s="22">
        <v>1.49</v>
      </c>
      <c r="G331" s="18">
        <v>1</v>
      </c>
      <c r="H331" s="19"/>
      <c r="I331" s="17">
        <v>1.4</v>
      </c>
      <c r="J331" s="17">
        <v>1.68</v>
      </c>
      <c r="K331" s="17">
        <v>2.23</v>
      </c>
      <c r="L331" s="17">
        <v>2.39</v>
      </c>
      <c r="M331" s="20">
        <v>2.57</v>
      </c>
      <c r="N331" s="21"/>
      <c r="O331" s="21">
        <f t="shared" si="91"/>
        <v>0</v>
      </c>
      <c r="P331" s="21"/>
      <c r="Q331" s="21">
        <f t="shared" si="92"/>
        <v>0</v>
      </c>
    </row>
    <row r="332" spans="1:17" x14ac:dyDescent="0.25">
      <c r="A332" s="23"/>
      <c r="B332" s="32">
        <v>287</v>
      </c>
      <c r="C332" s="16" t="s">
        <v>344</v>
      </c>
      <c r="D332" s="17">
        <f t="shared" si="88"/>
        <v>18150.400000000001</v>
      </c>
      <c r="E332" s="17">
        <f t="shared" si="88"/>
        <v>18790</v>
      </c>
      <c r="F332" s="22">
        <v>2.14</v>
      </c>
      <c r="G332" s="18">
        <v>1</v>
      </c>
      <c r="H332" s="19"/>
      <c r="I332" s="17">
        <v>1.4</v>
      </c>
      <c r="J332" s="17">
        <v>1.68</v>
      </c>
      <c r="K332" s="17">
        <v>2.23</v>
      </c>
      <c r="L332" s="17">
        <v>2.39</v>
      </c>
      <c r="M332" s="20">
        <v>2.57</v>
      </c>
      <c r="N332" s="21"/>
      <c r="O332" s="21">
        <f t="shared" si="91"/>
        <v>0</v>
      </c>
      <c r="P332" s="21"/>
      <c r="Q332" s="21">
        <f t="shared" si="92"/>
        <v>0</v>
      </c>
    </row>
    <row r="333" spans="1:17" ht="27.75" customHeight="1" x14ac:dyDescent="0.25">
      <c r="A333" s="23"/>
      <c r="B333" s="32">
        <v>288</v>
      </c>
      <c r="C333" s="16" t="s">
        <v>345</v>
      </c>
      <c r="D333" s="17">
        <f t="shared" si="88"/>
        <v>18150.400000000001</v>
      </c>
      <c r="E333" s="17">
        <f t="shared" si="88"/>
        <v>18790</v>
      </c>
      <c r="F333" s="22">
        <v>1.25</v>
      </c>
      <c r="G333" s="18">
        <v>1</v>
      </c>
      <c r="H333" s="19"/>
      <c r="I333" s="17">
        <v>1.4</v>
      </c>
      <c r="J333" s="17">
        <v>1.68</v>
      </c>
      <c r="K333" s="17">
        <v>2.23</v>
      </c>
      <c r="L333" s="17">
        <v>2.39</v>
      </c>
      <c r="M333" s="20">
        <v>2.57</v>
      </c>
      <c r="N333" s="21"/>
      <c r="O333" s="21">
        <f t="shared" si="91"/>
        <v>0</v>
      </c>
      <c r="P333" s="21">
        <v>0</v>
      </c>
      <c r="Q333" s="21">
        <f t="shared" si="92"/>
        <v>0</v>
      </c>
    </row>
    <row r="334" spans="1:17" ht="27.75" customHeight="1" x14ac:dyDescent="0.25">
      <c r="A334" s="23"/>
      <c r="B334" s="32">
        <v>289</v>
      </c>
      <c r="C334" s="16" t="s">
        <v>346</v>
      </c>
      <c r="D334" s="17">
        <f t="shared" si="88"/>
        <v>18150.400000000001</v>
      </c>
      <c r="E334" s="17">
        <f t="shared" si="88"/>
        <v>18790</v>
      </c>
      <c r="F334" s="22">
        <v>2.76</v>
      </c>
      <c r="G334" s="18">
        <v>1</v>
      </c>
      <c r="H334" s="19"/>
      <c r="I334" s="17">
        <v>1.4</v>
      </c>
      <c r="J334" s="17">
        <v>1.68</v>
      </c>
      <c r="K334" s="17">
        <v>2.23</v>
      </c>
      <c r="L334" s="17">
        <v>2.39</v>
      </c>
      <c r="M334" s="20">
        <v>2.57</v>
      </c>
      <c r="N334" s="21"/>
      <c r="O334" s="21">
        <f t="shared" si="91"/>
        <v>0</v>
      </c>
      <c r="P334" s="21"/>
      <c r="Q334" s="21">
        <f t="shared" si="92"/>
        <v>0</v>
      </c>
    </row>
    <row r="335" spans="1:17" ht="45" x14ac:dyDescent="0.25">
      <c r="A335" s="23"/>
      <c r="B335" s="32">
        <v>290</v>
      </c>
      <c r="C335" s="16" t="s">
        <v>347</v>
      </c>
      <c r="D335" s="17">
        <f t="shared" ref="D335:E350" si="93">D334</f>
        <v>18150.400000000001</v>
      </c>
      <c r="E335" s="17">
        <f t="shared" si="93"/>
        <v>18790</v>
      </c>
      <c r="F335" s="22">
        <v>0.76</v>
      </c>
      <c r="G335" s="18">
        <v>1</v>
      </c>
      <c r="H335" s="19"/>
      <c r="I335" s="17">
        <v>1.4</v>
      </c>
      <c r="J335" s="17">
        <v>1.68</v>
      </c>
      <c r="K335" s="17">
        <v>2.23</v>
      </c>
      <c r="L335" s="17">
        <v>2.39</v>
      </c>
      <c r="M335" s="20">
        <v>2.57</v>
      </c>
      <c r="N335" s="21">
        <v>2</v>
      </c>
      <c r="O335" s="21">
        <f t="shared" si="91"/>
        <v>50000.555546666656</v>
      </c>
      <c r="P335" s="21">
        <v>0</v>
      </c>
      <c r="Q335" s="21">
        <f t="shared" si="92"/>
        <v>0</v>
      </c>
    </row>
    <row r="336" spans="1:17" x14ac:dyDescent="0.25">
      <c r="A336" s="23"/>
      <c r="B336" s="32">
        <v>291</v>
      </c>
      <c r="C336" s="16" t="s">
        <v>348</v>
      </c>
      <c r="D336" s="17">
        <f t="shared" si="93"/>
        <v>18150.400000000001</v>
      </c>
      <c r="E336" s="17">
        <f t="shared" si="93"/>
        <v>18790</v>
      </c>
      <c r="F336" s="22">
        <v>1.06</v>
      </c>
      <c r="G336" s="18">
        <v>1</v>
      </c>
      <c r="H336" s="19"/>
      <c r="I336" s="17">
        <v>1.4</v>
      </c>
      <c r="J336" s="17">
        <v>1.68</v>
      </c>
      <c r="K336" s="17">
        <v>2.23</v>
      </c>
      <c r="L336" s="17">
        <v>2.39</v>
      </c>
      <c r="M336" s="20">
        <v>2.57</v>
      </c>
      <c r="N336" s="21">
        <v>40</v>
      </c>
      <c r="O336" s="21">
        <f t="shared" si="91"/>
        <v>1394752.3389333335</v>
      </c>
      <c r="P336" s="21">
        <v>0</v>
      </c>
      <c r="Q336" s="21">
        <f t="shared" si="92"/>
        <v>0</v>
      </c>
    </row>
    <row r="337" spans="1:17" x14ac:dyDescent="0.25">
      <c r="A337" s="23"/>
      <c r="B337" s="32">
        <v>292</v>
      </c>
      <c r="C337" s="16" t="s">
        <v>349</v>
      </c>
      <c r="D337" s="17">
        <f t="shared" si="93"/>
        <v>18150.400000000001</v>
      </c>
      <c r="E337" s="17">
        <f t="shared" si="93"/>
        <v>18790</v>
      </c>
      <c r="F337" s="22">
        <v>1.1599999999999999</v>
      </c>
      <c r="G337" s="18">
        <v>1</v>
      </c>
      <c r="H337" s="19"/>
      <c r="I337" s="17">
        <v>1.4</v>
      </c>
      <c r="J337" s="17">
        <v>1.68</v>
      </c>
      <c r="K337" s="17">
        <v>2.23</v>
      </c>
      <c r="L337" s="17">
        <v>2.39</v>
      </c>
      <c r="M337" s="20">
        <v>2.57</v>
      </c>
      <c r="N337" s="21">
        <v>35</v>
      </c>
      <c r="O337" s="21">
        <f t="shared" si="91"/>
        <v>1335541.154733333</v>
      </c>
      <c r="P337" s="21">
        <v>0</v>
      </c>
      <c r="Q337" s="21">
        <f t="shared" si="92"/>
        <v>0</v>
      </c>
    </row>
    <row r="338" spans="1:17" x14ac:dyDescent="0.25">
      <c r="A338" s="23"/>
      <c r="B338" s="32">
        <v>293</v>
      </c>
      <c r="C338" s="16" t="s">
        <v>350</v>
      </c>
      <c r="D338" s="17">
        <f t="shared" si="93"/>
        <v>18150.400000000001</v>
      </c>
      <c r="E338" s="17">
        <f t="shared" si="93"/>
        <v>18790</v>
      </c>
      <c r="F338" s="24">
        <v>3.32</v>
      </c>
      <c r="G338" s="18">
        <v>1</v>
      </c>
      <c r="H338" s="19"/>
      <c r="I338" s="17">
        <v>1.4</v>
      </c>
      <c r="J338" s="17">
        <v>1.68</v>
      </c>
      <c r="K338" s="17">
        <v>2.23</v>
      </c>
      <c r="L338" s="17">
        <v>2.39</v>
      </c>
      <c r="M338" s="20">
        <v>2.57</v>
      </c>
      <c r="N338" s="21">
        <v>25</v>
      </c>
      <c r="O338" s="21">
        <f t="shared" si="91"/>
        <v>2730293.4936666666</v>
      </c>
      <c r="P338" s="21"/>
      <c r="Q338" s="21">
        <f t="shared" si="92"/>
        <v>0</v>
      </c>
    </row>
    <row r="339" spans="1:17" x14ac:dyDescent="0.25">
      <c r="A339" s="50">
        <v>36</v>
      </c>
      <c r="B339" s="60"/>
      <c r="C339" s="52" t="s">
        <v>351</v>
      </c>
      <c r="D339" s="58">
        <f t="shared" si="93"/>
        <v>18150.400000000001</v>
      </c>
      <c r="E339" s="58">
        <f t="shared" si="93"/>
        <v>18790</v>
      </c>
      <c r="F339" s="61"/>
      <c r="G339" s="62">
        <v>1</v>
      </c>
      <c r="H339" s="63"/>
      <c r="I339" s="58">
        <v>1.4</v>
      </c>
      <c r="J339" s="58">
        <v>1.68</v>
      </c>
      <c r="K339" s="58">
        <v>2.23</v>
      </c>
      <c r="L339" s="58">
        <v>2.39</v>
      </c>
      <c r="M339" s="59">
        <v>2.57</v>
      </c>
      <c r="N339" s="57">
        <f>SUM(N340:N345)</f>
        <v>4</v>
      </c>
      <c r="O339" s="57">
        <f>SUM(O340:O345)</f>
        <v>42105.730986666655</v>
      </c>
      <c r="P339" s="57">
        <f>SUM(P340:P345)</f>
        <v>0</v>
      </c>
      <c r="Q339" s="57">
        <f t="shared" ref="Q339" si="94">SUM(Q340:Q345)</f>
        <v>0</v>
      </c>
    </row>
    <row r="340" spans="1:17" x14ac:dyDescent="0.25">
      <c r="A340" s="23"/>
      <c r="B340" s="32">
        <v>294</v>
      </c>
      <c r="C340" s="16" t="s">
        <v>352</v>
      </c>
      <c r="D340" s="17">
        <f t="shared" si="93"/>
        <v>18150.400000000001</v>
      </c>
      <c r="E340" s="17">
        <f t="shared" si="93"/>
        <v>18790</v>
      </c>
      <c r="F340" s="22">
        <v>3.5</v>
      </c>
      <c r="G340" s="18">
        <v>1</v>
      </c>
      <c r="H340" s="19"/>
      <c r="I340" s="17">
        <v>1.4</v>
      </c>
      <c r="J340" s="17">
        <v>1.68</v>
      </c>
      <c r="K340" s="17">
        <v>2.23</v>
      </c>
      <c r="L340" s="17">
        <v>2.39</v>
      </c>
      <c r="M340" s="20">
        <v>2.57</v>
      </c>
      <c r="N340" s="21">
        <v>0</v>
      </c>
      <c r="O340" s="21">
        <f>(N340/12*1*$D340*$F340*$G340*$I340*O$9)+(N340/12*11*$E340*$F340*$G340*$I340*O$10)</f>
        <v>0</v>
      </c>
      <c r="P340" s="21"/>
      <c r="Q340" s="21">
        <f>(P340/12*1*$D340*$F340*$G340*$I340*Q$9)+(P340/12*11*$E340*$F340*$G340*$I340*Q$10)</f>
        <v>0</v>
      </c>
    </row>
    <row r="341" spans="1:17" ht="45" x14ac:dyDescent="0.25">
      <c r="A341" s="23"/>
      <c r="B341" s="32">
        <v>295</v>
      </c>
      <c r="C341" s="16" t="s">
        <v>353</v>
      </c>
      <c r="D341" s="17">
        <f t="shared" si="93"/>
        <v>18150.400000000001</v>
      </c>
      <c r="E341" s="17">
        <f t="shared" si="93"/>
        <v>18790</v>
      </c>
      <c r="F341" s="22">
        <v>5.35</v>
      </c>
      <c r="G341" s="18">
        <v>1</v>
      </c>
      <c r="H341" s="19"/>
      <c r="I341" s="17">
        <v>1.4</v>
      </c>
      <c r="J341" s="17">
        <v>1.68</v>
      </c>
      <c r="K341" s="17">
        <v>2.23</v>
      </c>
      <c r="L341" s="17">
        <v>2.39</v>
      </c>
      <c r="M341" s="20">
        <v>2.57</v>
      </c>
      <c r="N341" s="21"/>
      <c r="O341" s="21">
        <f>(N341/12*1*$D341*$F341*$G341*$I341*O$9)+(N341/12*11*$E341*$F341*$G341*$I341)</f>
        <v>0</v>
      </c>
      <c r="P341" s="21"/>
      <c r="Q341" s="21">
        <f>(P341/12*1*$D341*$F341*$G341*$I341*Q$9)+(P341/12*11*$E341*$F341*$G341*$I341)</f>
        <v>0</v>
      </c>
    </row>
    <row r="342" spans="1:17" ht="45" x14ac:dyDescent="0.25">
      <c r="A342" s="23"/>
      <c r="B342" s="32">
        <v>296</v>
      </c>
      <c r="C342" s="16" t="s">
        <v>354</v>
      </c>
      <c r="D342" s="17">
        <f t="shared" si="93"/>
        <v>18150.400000000001</v>
      </c>
      <c r="E342" s="17">
        <f t="shared" si="93"/>
        <v>18790</v>
      </c>
      <c r="F342" s="22">
        <v>0.32</v>
      </c>
      <c r="G342" s="18">
        <v>1</v>
      </c>
      <c r="H342" s="19"/>
      <c r="I342" s="17">
        <v>1.4</v>
      </c>
      <c r="J342" s="17">
        <v>1.68</v>
      </c>
      <c r="K342" s="17">
        <v>2.23</v>
      </c>
      <c r="L342" s="17">
        <v>2.39</v>
      </c>
      <c r="M342" s="20">
        <v>2.57</v>
      </c>
      <c r="N342" s="21">
        <v>4</v>
      </c>
      <c r="O342" s="21">
        <f>(N342/12*1*$D342*$F342*$G342*$I342*O$9)+(N342/12*11*$E342*$F342*$G342*$I342*O$10)</f>
        <v>42105.730986666655</v>
      </c>
      <c r="P342" s="21"/>
      <c r="Q342" s="21">
        <f>(P342/12*1*$D342*$F342*$G342*$I342*Q$9)+(P342/12*11*$E342*$F342*$G342*$I342*Q$10)</f>
        <v>0</v>
      </c>
    </row>
    <row r="343" spans="1:17" ht="45" x14ac:dyDescent="0.25">
      <c r="A343" s="23"/>
      <c r="B343" s="32">
        <v>297</v>
      </c>
      <c r="C343" s="16" t="s">
        <v>355</v>
      </c>
      <c r="D343" s="17">
        <f t="shared" si="93"/>
        <v>18150.400000000001</v>
      </c>
      <c r="E343" s="17">
        <f t="shared" si="93"/>
        <v>18790</v>
      </c>
      <c r="F343" s="22">
        <v>0.46</v>
      </c>
      <c r="G343" s="18">
        <v>1</v>
      </c>
      <c r="H343" s="19"/>
      <c r="I343" s="17">
        <v>1.4</v>
      </c>
      <c r="J343" s="17">
        <v>1.68</v>
      </c>
      <c r="K343" s="17">
        <v>2.23</v>
      </c>
      <c r="L343" s="17">
        <v>2.39</v>
      </c>
      <c r="M343" s="20">
        <v>2.57</v>
      </c>
      <c r="N343" s="21">
        <v>0</v>
      </c>
      <c r="O343" s="21">
        <f>(N343/12*1*$D343*$F343*$G343*$I343*O$9)+(N343/12*11*$E343*$F343*$G343*$I343*O$10)</f>
        <v>0</v>
      </c>
      <c r="P343" s="21"/>
      <c r="Q343" s="21">
        <f>(P343/12*1*$D343*$F343*$G343*$I343*Q$9)+(P343/12*11*$E343*$F343*$G343*$I343*Q$10)</f>
        <v>0</v>
      </c>
    </row>
    <row r="344" spans="1:17" ht="30" x14ac:dyDescent="0.25">
      <c r="A344" s="23"/>
      <c r="B344" s="32">
        <v>298</v>
      </c>
      <c r="C344" s="16" t="s">
        <v>356</v>
      </c>
      <c r="D344" s="17">
        <f t="shared" si="93"/>
        <v>18150.400000000001</v>
      </c>
      <c r="E344" s="17">
        <f t="shared" si="93"/>
        <v>18790</v>
      </c>
      <c r="F344" s="22">
        <v>8.4</v>
      </c>
      <c r="G344" s="18">
        <v>1</v>
      </c>
      <c r="H344" s="19"/>
      <c r="I344" s="17">
        <v>1.4</v>
      </c>
      <c r="J344" s="17">
        <v>1.68</v>
      </c>
      <c r="K344" s="17">
        <v>2.23</v>
      </c>
      <c r="L344" s="17">
        <v>2.39</v>
      </c>
      <c r="M344" s="20">
        <v>2.57</v>
      </c>
      <c r="N344" s="21"/>
      <c r="O344" s="21">
        <f>(N344/12*1*$D344*$F344*$G344*$I344*O$9)+(N344/12*11*$E344*$F344*$G344*$I344*O$10)</f>
        <v>0</v>
      </c>
      <c r="P344" s="21"/>
      <c r="Q344" s="21">
        <f>(P344/12*1*$D344*$F344*$G344*$I344*Q$9)+(P344/12*11*$E344*$F344*$G344*$I344*Q$10)</f>
        <v>0</v>
      </c>
    </row>
    <row r="345" spans="1:17" ht="30" x14ac:dyDescent="0.25">
      <c r="A345" s="23"/>
      <c r="B345" s="32">
        <v>299</v>
      </c>
      <c r="C345" s="16" t="s">
        <v>357</v>
      </c>
      <c r="D345" s="17">
        <f t="shared" si="93"/>
        <v>18150.400000000001</v>
      </c>
      <c r="E345" s="17">
        <f t="shared" si="93"/>
        <v>18790</v>
      </c>
      <c r="F345" s="22">
        <v>2.3199999999999998</v>
      </c>
      <c r="G345" s="18">
        <v>1</v>
      </c>
      <c r="H345" s="19"/>
      <c r="I345" s="17">
        <v>1.4</v>
      </c>
      <c r="J345" s="17">
        <v>1.68</v>
      </c>
      <c r="K345" s="17">
        <v>2.23</v>
      </c>
      <c r="L345" s="17">
        <v>2.39</v>
      </c>
      <c r="M345" s="20">
        <v>2.57</v>
      </c>
      <c r="N345" s="21"/>
      <c r="O345" s="21">
        <f>(N345/12*1*$D345*$F345*$G345*$I345*O$9)+(N345/12*11*$E345*$F345*$G345*$I345)</f>
        <v>0</v>
      </c>
      <c r="P345" s="21"/>
      <c r="Q345" s="21">
        <f>(P345/12*1*$D345*$F345*$G345*$I345*Q$9)+(P345/12*11*$E345*$F345*$G345*$I345)</f>
        <v>0</v>
      </c>
    </row>
    <row r="346" spans="1:17" x14ac:dyDescent="0.25">
      <c r="A346" s="50">
        <v>37</v>
      </c>
      <c r="B346" s="60"/>
      <c r="C346" s="52" t="s">
        <v>358</v>
      </c>
      <c r="D346" s="58">
        <f t="shared" si="93"/>
        <v>18150.400000000001</v>
      </c>
      <c r="E346" s="58">
        <f t="shared" si="93"/>
        <v>18790</v>
      </c>
      <c r="F346" s="61"/>
      <c r="G346" s="62"/>
      <c r="H346" s="63"/>
      <c r="I346" s="58"/>
      <c r="J346" s="58"/>
      <c r="K346" s="58"/>
      <c r="L346" s="58"/>
      <c r="M346" s="59">
        <v>2.57</v>
      </c>
      <c r="N346" s="57">
        <f>SUM(N347:N355)</f>
        <v>0</v>
      </c>
      <c r="O346" s="57">
        <f>SUM(O347:O355)</f>
        <v>0</v>
      </c>
      <c r="P346" s="57">
        <f>SUM(P347:P355)</f>
        <v>0</v>
      </c>
      <c r="Q346" s="57">
        <f t="shared" ref="Q346" si="95">SUM(Q347:Q355)</f>
        <v>0</v>
      </c>
    </row>
    <row r="347" spans="1:17" x14ac:dyDescent="0.25">
      <c r="A347" s="23"/>
      <c r="B347" s="32">
        <v>300</v>
      </c>
      <c r="C347" s="16" t="s">
        <v>359</v>
      </c>
      <c r="D347" s="17">
        <f t="shared" si="93"/>
        <v>18150.400000000001</v>
      </c>
      <c r="E347" s="17">
        <f t="shared" si="93"/>
        <v>18790</v>
      </c>
      <c r="F347" s="22">
        <v>3</v>
      </c>
      <c r="G347" s="18">
        <v>0.84</v>
      </c>
      <c r="H347" s="19"/>
      <c r="I347" s="17">
        <v>1.4</v>
      </c>
      <c r="J347" s="17">
        <v>1.68</v>
      </c>
      <c r="K347" s="17">
        <v>2.23</v>
      </c>
      <c r="L347" s="17">
        <v>2.39</v>
      </c>
      <c r="M347" s="20">
        <v>2.57</v>
      </c>
      <c r="N347" s="21"/>
      <c r="O347" s="21">
        <f t="shared" ref="O347:O355" si="96">(N347/12*1*$D347*$F347*$G347*$I347*O$9)+(N347/12*11*$E347*$F347*$G347*$I347*O$10)</f>
        <v>0</v>
      </c>
      <c r="P347" s="21"/>
      <c r="Q347" s="21">
        <f t="shared" ref="Q347:Q355" si="97">(P347/12*1*$D347*$F347*$G347*$I347*Q$9)+(P347/12*11*$E347*$F347*$G347*$I347*Q$10)</f>
        <v>0</v>
      </c>
    </row>
    <row r="348" spans="1:17" ht="21.75" customHeight="1" x14ac:dyDescent="0.25">
      <c r="A348" s="23"/>
      <c r="B348" s="32">
        <v>301</v>
      </c>
      <c r="C348" s="16" t="s">
        <v>360</v>
      </c>
      <c r="D348" s="17">
        <f t="shared" si="93"/>
        <v>18150.400000000001</v>
      </c>
      <c r="E348" s="17">
        <f t="shared" si="93"/>
        <v>18790</v>
      </c>
      <c r="F348" s="22">
        <v>1.5</v>
      </c>
      <c r="G348" s="18">
        <v>1</v>
      </c>
      <c r="H348" s="19"/>
      <c r="I348" s="17">
        <v>1.4</v>
      </c>
      <c r="J348" s="17">
        <v>1.68</v>
      </c>
      <c r="K348" s="17">
        <v>2.23</v>
      </c>
      <c r="L348" s="17">
        <v>2.39</v>
      </c>
      <c r="M348" s="20">
        <v>2.57</v>
      </c>
      <c r="N348" s="21"/>
      <c r="O348" s="21">
        <f t="shared" si="96"/>
        <v>0</v>
      </c>
      <c r="P348" s="21"/>
      <c r="Q348" s="21">
        <f t="shared" si="97"/>
        <v>0</v>
      </c>
    </row>
    <row r="349" spans="1:17" ht="45" x14ac:dyDescent="0.25">
      <c r="A349" s="23"/>
      <c r="B349" s="32">
        <v>302</v>
      </c>
      <c r="C349" s="16" t="s">
        <v>361</v>
      </c>
      <c r="D349" s="17">
        <f t="shared" si="93"/>
        <v>18150.400000000001</v>
      </c>
      <c r="E349" s="17">
        <f t="shared" si="93"/>
        <v>18790</v>
      </c>
      <c r="F349" s="22">
        <v>2.25</v>
      </c>
      <c r="G349" s="18">
        <v>1</v>
      </c>
      <c r="H349" s="19"/>
      <c r="I349" s="17">
        <v>1.4</v>
      </c>
      <c r="J349" s="17">
        <v>1.68</v>
      </c>
      <c r="K349" s="17">
        <v>2.23</v>
      </c>
      <c r="L349" s="17">
        <v>2.39</v>
      </c>
      <c r="M349" s="20">
        <v>2.57</v>
      </c>
      <c r="N349" s="21"/>
      <c r="O349" s="21">
        <f t="shared" si="96"/>
        <v>0</v>
      </c>
      <c r="P349" s="21"/>
      <c r="Q349" s="21">
        <f t="shared" si="97"/>
        <v>0</v>
      </c>
    </row>
    <row r="350" spans="1:17" ht="30" x14ac:dyDescent="0.25">
      <c r="A350" s="23"/>
      <c r="B350" s="32">
        <v>303</v>
      </c>
      <c r="C350" s="16" t="s">
        <v>362</v>
      </c>
      <c r="D350" s="17">
        <f t="shared" si="93"/>
        <v>18150.400000000001</v>
      </c>
      <c r="E350" s="17">
        <f t="shared" si="93"/>
        <v>18790</v>
      </c>
      <c r="F350" s="22">
        <v>1.5</v>
      </c>
      <c r="G350" s="18">
        <v>1</v>
      </c>
      <c r="H350" s="19"/>
      <c r="I350" s="17">
        <v>1.4</v>
      </c>
      <c r="J350" s="17">
        <v>1.68</v>
      </c>
      <c r="K350" s="17">
        <v>2.23</v>
      </c>
      <c r="L350" s="17">
        <v>2.39</v>
      </c>
      <c r="M350" s="20">
        <v>2.57</v>
      </c>
      <c r="N350" s="21"/>
      <c r="O350" s="21">
        <f t="shared" si="96"/>
        <v>0</v>
      </c>
      <c r="P350" s="21"/>
      <c r="Q350" s="21">
        <f t="shared" si="97"/>
        <v>0</v>
      </c>
    </row>
    <row r="351" spans="1:17" ht="30" x14ac:dyDescent="0.25">
      <c r="A351" s="23">
        <v>0.72</v>
      </c>
      <c r="B351" s="32">
        <v>304</v>
      </c>
      <c r="C351" s="16" t="s">
        <v>363</v>
      </c>
      <c r="D351" s="17">
        <f t="shared" ref="D351:E355" si="98">D350</f>
        <v>18150.400000000001</v>
      </c>
      <c r="E351" s="17">
        <f t="shared" si="98"/>
        <v>18790</v>
      </c>
      <c r="F351" s="22">
        <v>0.7</v>
      </c>
      <c r="G351" s="18">
        <v>1</v>
      </c>
      <c r="H351" s="19"/>
      <c r="I351" s="17">
        <v>1.4</v>
      </c>
      <c r="J351" s="17">
        <v>1.68</v>
      </c>
      <c r="K351" s="17">
        <v>2.23</v>
      </c>
      <c r="L351" s="17">
        <v>2.39</v>
      </c>
      <c r="M351" s="20">
        <v>2.57</v>
      </c>
      <c r="N351" s="21"/>
      <c r="O351" s="21">
        <f t="shared" si="96"/>
        <v>0</v>
      </c>
      <c r="P351" s="21"/>
      <c r="Q351" s="21">
        <f t="shared" si="97"/>
        <v>0</v>
      </c>
    </row>
    <row r="352" spans="1:17" ht="45" x14ac:dyDescent="0.25">
      <c r="A352" s="23"/>
      <c r="B352" s="32">
        <v>305</v>
      </c>
      <c r="C352" s="16" t="s">
        <v>364</v>
      </c>
      <c r="D352" s="17">
        <f t="shared" si="98"/>
        <v>18150.400000000001</v>
      </c>
      <c r="E352" s="17">
        <f t="shared" si="98"/>
        <v>18790</v>
      </c>
      <c r="F352" s="22">
        <v>1.8</v>
      </c>
      <c r="G352" s="18">
        <v>1</v>
      </c>
      <c r="H352" s="19"/>
      <c r="I352" s="17">
        <v>1.4</v>
      </c>
      <c r="J352" s="17">
        <v>1.68</v>
      </c>
      <c r="K352" s="17">
        <v>2.23</v>
      </c>
      <c r="L352" s="17">
        <v>2.39</v>
      </c>
      <c r="M352" s="20">
        <v>2.57</v>
      </c>
      <c r="N352" s="21"/>
      <c r="O352" s="21">
        <f t="shared" si="96"/>
        <v>0</v>
      </c>
      <c r="P352" s="21"/>
      <c r="Q352" s="21">
        <f t="shared" si="97"/>
        <v>0</v>
      </c>
    </row>
    <row r="353" spans="1:17" ht="60" x14ac:dyDescent="0.25">
      <c r="A353" s="23"/>
      <c r="B353" s="32">
        <v>306</v>
      </c>
      <c r="C353" s="16" t="s">
        <v>365</v>
      </c>
      <c r="D353" s="17">
        <f t="shared" si="98"/>
        <v>18150.400000000001</v>
      </c>
      <c r="E353" s="17">
        <f t="shared" si="98"/>
        <v>18790</v>
      </c>
      <c r="F353" s="22">
        <v>4.8099999999999996</v>
      </c>
      <c r="G353" s="18">
        <v>1</v>
      </c>
      <c r="H353" s="19"/>
      <c r="I353" s="17">
        <v>1.4</v>
      </c>
      <c r="J353" s="17">
        <v>1.68</v>
      </c>
      <c r="K353" s="17">
        <v>2.23</v>
      </c>
      <c r="L353" s="17">
        <v>2.39</v>
      </c>
      <c r="M353" s="20">
        <v>2.57</v>
      </c>
      <c r="N353" s="21"/>
      <c r="O353" s="21">
        <f t="shared" si="96"/>
        <v>0</v>
      </c>
      <c r="P353" s="21"/>
      <c r="Q353" s="21">
        <f t="shared" si="97"/>
        <v>0</v>
      </c>
    </row>
    <row r="354" spans="1:17" ht="30" x14ac:dyDescent="0.25">
      <c r="A354" s="23">
        <v>0.93</v>
      </c>
      <c r="B354" s="32">
        <v>307</v>
      </c>
      <c r="C354" s="16" t="s">
        <v>366</v>
      </c>
      <c r="D354" s="17">
        <f t="shared" si="98"/>
        <v>18150.400000000001</v>
      </c>
      <c r="E354" s="17">
        <f t="shared" si="98"/>
        <v>18790</v>
      </c>
      <c r="F354" s="22">
        <v>2.75</v>
      </c>
      <c r="G354" s="18">
        <v>1</v>
      </c>
      <c r="H354" s="19"/>
      <c r="I354" s="17">
        <v>1.4</v>
      </c>
      <c r="J354" s="17">
        <v>1.68</v>
      </c>
      <c r="K354" s="17">
        <v>2.23</v>
      </c>
      <c r="L354" s="17">
        <v>2.39</v>
      </c>
      <c r="M354" s="20">
        <v>2.57</v>
      </c>
      <c r="N354" s="21"/>
      <c r="O354" s="21">
        <f t="shared" si="96"/>
        <v>0</v>
      </c>
      <c r="P354" s="21"/>
      <c r="Q354" s="21">
        <f t="shared" si="97"/>
        <v>0</v>
      </c>
    </row>
    <row r="355" spans="1:17" ht="45" x14ac:dyDescent="0.25">
      <c r="A355" s="23"/>
      <c r="B355" s="32">
        <v>308</v>
      </c>
      <c r="C355" s="16" t="s">
        <v>367</v>
      </c>
      <c r="D355" s="17">
        <f t="shared" si="98"/>
        <v>18150.400000000001</v>
      </c>
      <c r="E355" s="17">
        <f t="shared" si="98"/>
        <v>18790</v>
      </c>
      <c r="F355" s="22">
        <v>2.35</v>
      </c>
      <c r="G355" s="18">
        <v>1</v>
      </c>
      <c r="H355" s="19"/>
      <c r="I355" s="17">
        <v>1.4</v>
      </c>
      <c r="J355" s="17">
        <v>1.68</v>
      </c>
      <c r="K355" s="17">
        <v>2.23</v>
      </c>
      <c r="L355" s="17">
        <v>2.39</v>
      </c>
      <c r="M355" s="20">
        <v>2.57</v>
      </c>
      <c r="N355" s="21"/>
      <c r="O355" s="21">
        <f t="shared" si="96"/>
        <v>0</v>
      </c>
      <c r="P355" s="21"/>
      <c r="Q355" s="21">
        <f t="shared" si="97"/>
        <v>0</v>
      </c>
    </row>
    <row r="356" spans="1:17" s="42" customFormat="1" ht="15.75" customHeight="1" x14ac:dyDescent="0.2">
      <c r="A356" s="93">
        <v>42467</v>
      </c>
      <c r="B356" s="94"/>
      <c r="C356" s="67" t="s">
        <v>368</v>
      </c>
      <c r="D356" s="67"/>
      <c r="E356" s="67"/>
      <c r="F356" s="68"/>
      <c r="G356" s="68"/>
      <c r="H356" s="68"/>
      <c r="I356" s="68"/>
      <c r="J356" s="68"/>
      <c r="K356" s="68"/>
      <c r="L356" s="68"/>
      <c r="M356" s="68"/>
      <c r="N356" s="69">
        <f>N11+N13+N27+N30+N36+N42+N46+N48+N52+N63+N71+N76+N88+N96+N100+N118+N131+N139+N143+N173+N184+N193+N198+N205+N210+N223+N225+N242+N248+N262+N276+N296+N315+N323+N329+N346+N339</f>
        <v>10177</v>
      </c>
      <c r="O356" s="70">
        <f>O11+O13+O27+O30+O36+O42+O46+O48+O52+O63+O71+O76+O88+O96+O100+O118+O131+O139+O143+O173+O184+O193+O198+O205+O210+O223+O225+O242+O248+O262+O276+O296+O315+O323+O329+O346+O339</f>
        <v>353832280.82498318</v>
      </c>
      <c r="P356" s="69">
        <f>P11+P13+P27+P30+P36+P42+P46+P48+P52+P63+P71+P76+P88+P96+P100+P118+P131+P139+P143+P173+P184+P193+P198+P205+P210+P223+P225+P242+P248+P262+P276+P296+P315+P323+P329+P346+P339</f>
        <v>435</v>
      </c>
      <c r="Q356" s="69">
        <f t="shared" ref="Q356" si="99">Q11+Q13+Q27+Q30+Q36+Q42+Q46+Q48+Q52+Q63+Q71+Q76+Q88+Q96+Q100+Q118+Q131+Q139+Q143+Q173+Q184+Q193+Q198+Q205+Q210+Q223+Q225+Q242+Q248+Q262+Q276+Q296+Q315+Q323+Q329+Q346+Q339</f>
        <v>12620173.990284</v>
      </c>
    </row>
    <row r="357" spans="1:17" s="42" customFormat="1" ht="21" customHeight="1" x14ac:dyDescent="0.2">
      <c r="A357" s="93">
        <v>42439</v>
      </c>
      <c r="B357" s="94"/>
      <c r="C357" s="35" t="s">
        <v>368</v>
      </c>
      <c r="D357" s="35"/>
      <c r="E357" s="35"/>
      <c r="F357" s="36"/>
      <c r="G357" s="36"/>
      <c r="H357" s="36"/>
      <c r="I357" s="36"/>
      <c r="J357" s="36"/>
      <c r="K357" s="36"/>
      <c r="L357" s="36"/>
      <c r="M357" s="36"/>
      <c r="N357" s="37">
        <v>10177</v>
      </c>
      <c r="O357" s="38">
        <v>353837913.12349671</v>
      </c>
      <c r="P357" s="37">
        <v>435</v>
      </c>
      <c r="Q357" s="37">
        <v>12617648.723567996</v>
      </c>
    </row>
    <row r="358" spans="1:17" x14ac:dyDescent="0.25">
      <c r="N358" s="71">
        <f>SUM(N356-N357)</f>
        <v>0</v>
      </c>
      <c r="O358" s="71">
        <f>SUM(O356-O357)</f>
        <v>-5632.2985135316849</v>
      </c>
      <c r="P358" s="71">
        <f t="shared" ref="P358:Q358" si="100">SUM(P356-P357)</f>
        <v>0</v>
      </c>
      <c r="Q358" s="71">
        <f t="shared" si="100"/>
        <v>2525.266716003418</v>
      </c>
    </row>
  </sheetData>
  <autoFilter ref="A10:Q358"/>
  <mergeCells count="27">
    <mergeCell ref="C3:Q3"/>
    <mergeCell ref="A357:B357"/>
    <mergeCell ref="O1:Q2"/>
    <mergeCell ref="A356:B356"/>
    <mergeCell ref="P7:Q7"/>
    <mergeCell ref="P6:Q6"/>
    <mergeCell ref="P5:Q5"/>
    <mergeCell ref="N6:O6"/>
    <mergeCell ref="N7:O7"/>
    <mergeCell ref="I6:I8"/>
    <mergeCell ref="J6:J8"/>
    <mergeCell ref="K6:K8"/>
    <mergeCell ref="L6:L8"/>
    <mergeCell ref="M6:M8"/>
    <mergeCell ref="I5:L5"/>
    <mergeCell ref="P4:Q4"/>
    <mergeCell ref="N5:O5"/>
    <mergeCell ref="N4:O4"/>
    <mergeCell ref="A4:A8"/>
    <mergeCell ref="B4:B8"/>
    <mergeCell ref="C4:C8"/>
    <mergeCell ref="D4:D8"/>
    <mergeCell ref="E4:E8"/>
    <mergeCell ref="F4:F8"/>
    <mergeCell ref="G4:G8"/>
    <mergeCell ref="H4:H8"/>
    <mergeCell ref="I4:M4"/>
  </mergeCells>
  <pageMargins left="0.51181102362204722" right="0.11811023622047245" top="0.35433070866141736" bottom="0.19685039370078741" header="0.19685039370078741" footer="0.11811023622047245"/>
  <pageSetup paperSize="9" scale="70" orientation="portrait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2016-04-12T00:10:52Z</cp:lastPrinted>
  <dcterms:created xsi:type="dcterms:W3CDTF">2016-03-10T23:23:53Z</dcterms:created>
  <dcterms:modified xsi:type="dcterms:W3CDTF">2016-04-18T06:05:51Z</dcterms:modified>
</cp:coreProperties>
</file>