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180" windowWidth="14280" windowHeight="11820" tabRatio="831"/>
  </bookViews>
  <sheets>
    <sheet name="2016" sheetId="45" r:id="rId1"/>
  </sheets>
  <externalReferences>
    <externalReference r:id="rId2"/>
    <externalReference r:id="rId3"/>
  </externalReferences>
  <definedNames>
    <definedName name="_xlnm._FilterDatabase" localSheetId="0" hidden="1">'2016'!$A$8:$CP$38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'2016'!$5:$8</definedName>
    <definedName name="_xlnm.Print_Area" localSheetId="0">'2016'!$A$2:$D$66</definedName>
  </definedNames>
  <calcPr calcId="145621"/>
</workbook>
</file>

<file path=xl/calcChain.xml><?xml version="1.0" encoding="utf-8"?>
<calcChain xmlns="http://schemas.openxmlformats.org/spreadsheetml/2006/main">
  <c r="D41" i="45" l="1"/>
  <c r="D42" i="45"/>
  <c r="D43" i="45"/>
  <c r="D40" i="45"/>
  <c r="E20" i="45" l="1"/>
  <c r="D20" i="45"/>
  <c r="D16" i="45"/>
  <c r="E11" i="45"/>
  <c r="D11" i="45"/>
  <c r="B65" i="45" l="1"/>
  <c r="D31" i="45"/>
  <c r="C31" i="45"/>
  <c r="B31" i="45"/>
  <c r="D62" i="45"/>
  <c r="C62" i="45"/>
  <c r="B62" i="45"/>
  <c r="D57" i="45"/>
  <c r="C57" i="45"/>
  <c r="B57" i="45"/>
  <c r="C51" i="45"/>
  <c r="B51" i="45"/>
  <c r="C48" i="45"/>
  <c r="B48" i="45"/>
  <c r="D50" i="45"/>
  <c r="D51" i="45" s="1"/>
  <c r="D47" i="45"/>
  <c r="D48" i="45" s="1"/>
  <c r="B44" i="45"/>
  <c r="B52" i="45" l="1"/>
  <c r="D52" i="45"/>
  <c r="D44" i="45"/>
  <c r="D17" i="45" l="1"/>
  <c r="D66" i="45" s="1"/>
  <c r="C17" i="45"/>
  <c r="B17" i="45"/>
  <c r="B66" i="45" s="1"/>
  <c r="B36" i="45" l="1"/>
  <c r="C36" i="45"/>
  <c r="D36" i="45"/>
  <c r="C28" i="45"/>
  <c r="D28" i="45"/>
  <c r="B28" i="45"/>
  <c r="C23" i="45"/>
  <c r="D23" i="45"/>
  <c r="B23" i="45"/>
  <c r="C14" i="45"/>
  <c r="D14" i="45"/>
  <c r="B14" i="45"/>
  <c r="D64" i="45" l="1"/>
  <c r="B64" i="45"/>
</calcChain>
</file>

<file path=xl/sharedStrings.xml><?xml version="1.0" encoding="utf-8"?>
<sst xmlns="http://schemas.openxmlformats.org/spreadsheetml/2006/main" count="60" uniqueCount="40">
  <si>
    <t>Средняя длительность пребывания  (дни)</t>
  </si>
  <si>
    <t>Круглосуточный стационар</t>
  </si>
  <si>
    <t>Итого по круглосуточному стационару</t>
  </si>
  <si>
    <t>хирургические</t>
  </si>
  <si>
    <t>терапевтические</t>
  </si>
  <si>
    <t xml:space="preserve">педиатрические </t>
  </si>
  <si>
    <t>офтальмологические</t>
  </si>
  <si>
    <t>неврологические</t>
  </si>
  <si>
    <t>кардиохирургические</t>
  </si>
  <si>
    <t xml:space="preserve">отоларингологические  </t>
  </si>
  <si>
    <t>Наименование медицинской организации</t>
  </si>
  <si>
    <t>Дополнительные объемы МП за счет средств НСЗ ФФОМС, законченный случай.</t>
  </si>
  <si>
    <t xml:space="preserve">Койко-дни 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</si>
  <si>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</si>
  <si>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</si>
  <si>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</si>
  <si>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профиль медицинской деятельности (КПГ)</t>
  </si>
  <si>
    <t>Дневные стационары всех типов</t>
  </si>
  <si>
    <t>Дневной стационар при поликлинике</t>
  </si>
  <si>
    <t>Итого по дневному стационару</t>
  </si>
  <si>
    <t>инфекционные</t>
  </si>
  <si>
    <t>Стационар дневного пребывания</t>
  </si>
  <si>
    <t>Итого по СДП</t>
  </si>
  <si>
    <t xml:space="preserve">Дневной стационар при поликлинике </t>
  </si>
  <si>
    <t>терапевтические (педиатрические)</t>
  </si>
  <si>
    <t>Итого по ДС</t>
  </si>
  <si>
    <t>Итого по дневным стационарам всех типов</t>
  </si>
  <si>
    <t>Хабаровская больница Федерального государственного бюджетного  учреждения здравоохранения "Дальневосточный окружной медицинский центр Федерального медико-биологического агентства"</t>
  </si>
  <si>
    <t>Всего по дневному стационару всех типов:</t>
  </si>
  <si>
    <t>педиатрические</t>
  </si>
  <si>
    <t>Всего по круглосуточному стационару:</t>
  </si>
  <si>
    <t>в том числе</t>
  </si>
  <si>
    <t>ВМП</t>
  </si>
  <si>
    <t>в том числе ВМП</t>
  </si>
  <si>
    <t>Распределение дополнительных объемов специализированной, в том числе высокотехнологичной, 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профилей медицинской деятельности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</si>
  <si>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</si>
  <si>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</si>
  <si>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</si>
  <si>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 xml:space="preserve">Приложение 9 </t>
  </si>
  <si>
    <t>к Решению Комиссии по 
разработке ТП ОМС от 15.12.2016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</si>
</sst>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56">
    <xf numFmtId="0" fontId="0" fillId="0" borderId="0" xfId="0"/>
    <xf numFmtId="0" fontId="9" fillId="0" borderId="0" xfId="2" applyFont="1" applyFill="1"/>
    <xf numFmtId="164" fontId="9" fillId="0" borderId="1" xfId="1" applyNumberFormat="1" applyFont="1" applyFill="1" applyBorder="1" applyAlignment="1">
      <alignment horizontal="center"/>
    </xf>
    <xf numFmtId="0" fontId="3" fillId="0" borderId="0" xfId="2" applyFont="1" applyFill="1"/>
    <xf numFmtId="0" fontId="14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 vertical="top"/>
    </xf>
    <xf numFmtId="1" fontId="4" fillId="0" borderId="1" xfId="2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10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/>
    <xf numFmtId="0" fontId="3" fillId="0" borderId="0" xfId="2" applyFont="1" applyFill="1" applyAlignment="1">
      <alignment horizontal="center"/>
    </xf>
    <xf numFmtId="1" fontId="9" fillId="0" borderId="1" xfId="1" applyNumberFormat="1" applyFont="1" applyFill="1" applyBorder="1" applyAlignment="1">
      <alignment horizontal="center"/>
    </xf>
    <xf numFmtId="1" fontId="14" fillId="0" borderId="1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/>
    </xf>
    <xf numFmtId="1" fontId="10" fillId="0" borderId="1" xfId="1" applyNumberFormat="1" applyFont="1" applyFill="1" applyBorder="1" applyAlignment="1">
      <alignment horizontal="center"/>
    </xf>
    <xf numFmtId="1" fontId="14" fillId="0" borderId="1" xfId="2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1" fontId="12" fillId="0" borderId="1" xfId="2" applyNumberFormat="1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0" fontId="3" fillId="0" borderId="0" xfId="2" applyFont="1" applyFill="1" applyAlignment="1">
      <alignment horizontal="left"/>
    </xf>
    <xf numFmtId="0" fontId="9" fillId="0" borderId="0" xfId="2" applyFont="1" applyFill="1" applyAlignment="1">
      <alignment horizontal="left"/>
    </xf>
    <xf numFmtId="1" fontId="13" fillId="0" borderId="1" xfId="2" applyNumberFormat="1" applyFont="1" applyFill="1" applyBorder="1" applyAlignment="1">
      <alignment horizontal="center" vertical="justify"/>
    </xf>
    <xf numFmtId="165" fontId="7" fillId="0" borderId="1" xfId="1" applyNumberFormat="1" applyFont="1" applyFill="1" applyBorder="1" applyAlignment="1">
      <alignment horizontal="center"/>
    </xf>
    <xf numFmtId="165" fontId="12" fillId="0" borderId="1" xfId="2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15" fillId="0" borderId="1" xfId="2" applyFont="1" applyFill="1" applyBorder="1" applyAlignment="1"/>
    <xf numFmtId="0" fontId="13" fillId="0" borderId="1" xfId="2" applyFont="1" applyFill="1" applyBorder="1" applyAlignment="1">
      <alignment wrapText="1"/>
    </xf>
    <xf numFmtId="1" fontId="9" fillId="0" borderId="1" xfId="2" applyNumberFormat="1" applyFont="1" applyFill="1" applyBorder="1" applyAlignment="1">
      <alignment wrapText="1"/>
    </xf>
    <xf numFmtId="1" fontId="9" fillId="0" borderId="1" xfId="0" applyNumberFormat="1" applyFont="1" applyFill="1" applyBorder="1" applyAlignment="1">
      <alignment wrapText="1"/>
    </xf>
    <xf numFmtId="1" fontId="10" fillId="0" borderId="1" xfId="2" applyNumberFormat="1" applyFont="1" applyFill="1" applyBorder="1" applyAlignment="1">
      <alignment wrapText="1"/>
    </xf>
    <xf numFmtId="1" fontId="15" fillId="0" borderId="1" xfId="2" applyNumberFormat="1" applyFont="1" applyFill="1" applyBorder="1" applyAlignment="1">
      <alignment wrapText="1"/>
    </xf>
    <xf numFmtId="0" fontId="14" fillId="0" borderId="1" xfId="2" applyFont="1" applyFill="1" applyBorder="1" applyAlignment="1"/>
    <xf numFmtId="1" fontId="13" fillId="0" borderId="1" xfId="2" applyNumberFormat="1" applyFont="1" applyFill="1" applyBorder="1" applyAlignment="1">
      <alignment wrapText="1"/>
    </xf>
    <xf numFmtId="1" fontId="11" fillId="0" borderId="1" xfId="2" applyNumberFormat="1" applyFont="1" applyFill="1" applyBorder="1" applyAlignment="1"/>
    <xf numFmtId="1" fontId="10" fillId="0" borderId="1" xfId="2" applyNumberFormat="1" applyFont="1" applyFill="1" applyBorder="1" applyAlignment="1"/>
    <xf numFmtId="49" fontId="13" fillId="0" borderId="1" xfId="2" applyNumberFormat="1" applyFont="1" applyFill="1" applyBorder="1" applyAlignment="1">
      <alignment vertical="top" wrapText="1"/>
    </xf>
    <xf numFmtId="1" fontId="9" fillId="0" borderId="1" xfId="2" applyNumberFormat="1" applyFont="1" applyFill="1" applyBorder="1" applyAlignment="1"/>
    <xf numFmtId="1" fontId="12" fillId="0" borderId="1" xfId="2" applyNumberFormat="1" applyFont="1" applyFill="1" applyBorder="1" applyAlignment="1">
      <alignment wrapText="1"/>
    </xf>
    <xf numFmtId="1" fontId="14" fillId="0" borderId="1" xfId="2" applyNumberFormat="1" applyFont="1" applyFill="1" applyBorder="1" applyAlignment="1">
      <alignment wrapText="1"/>
    </xf>
    <xf numFmtId="1" fontId="4" fillId="0" borderId="1" xfId="2" applyNumberFormat="1" applyFont="1" applyFill="1" applyBorder="1" applyAlignment="1"/>
    <xf numFmtId="1" fontId="12" fillId="0" borderId="1" xfId="2" applyNumberFormat="1" applyFont="1" applyFill="1" applyBorder="1" applyAlignment="1">
      <alignment wrapText="1" shrinkToFit="1"/>
    </xf>
    <xf numFmtId="1" fontId="7" fillId="0" borderId="1" xfId="2" applyNumberFormat="1" applyFont="1" applyFill="1" applyBorder="1" applyAlignment="1">
      <alignment wrapText="1"/>
    </xf>
    <xf numFmtId="1" fontId="6" fillId="0" borderId="1" xfId="2" applyNumberFormat="1" applyFont="1" applyFill="1" applyBorder="1" applyAlignment="1"/>
    <xf numFmtId="1" fontId="15" fillId="0" borderId="1" xfId="2" applyNumberFormat="1" applyFont="1" applyFill="1" applyBorder="1" applyAlignment="1">
      <alignment wrapText="1" shrinkToFit="1"/>
    </xf>
    <xf numFmtId="1" fontId="14" fillId="0" borderId="1" xfId="2" applyNumberFormat="1" applyFont="1" applyFill="1" applyBorder="1" applyAlignment="1">
      <alignment wrapText="1" shrinkToFit="1"/>
    </xf>
    <xf numFmtId="1" fontId="12" fillId="0" borderId="1" xfId="2" applyNumberFormat="1" applyFont="1" applyFill="1" applyBorder="1" applyAlignment="1"/>
    <xf numFmtId="1" fontId="9" fillId="0" borderId="0" xfId="2" applyNumberFormat="1" applyFont="1" applyFill="1"/>
    <xf numFmtId="0" fontId="8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wrapText="1"/>
    </xf>
    <xf numFmtId="0" fontId="9" fillId="0" borderId="0" xfId="2" applyFont="1" applyFill="1" applyAlignment="1">
      <alignment horizontal="right"/>
    </xf>
    <xf numFmtId="0" fontId="16" fillId="0" borderId="0" xfId="0" applyFont="1" applyFill="1" applyAlignment="1">
      <alignment horizontal="right" wrapText="1"/>
    </xf>
    <xf numFmtId="0" fontId="16" fillId="0" borderId="0" xfId="0" applyFont="1" applyFill="1" applyAlignment="1">
      <alignment wrapText="1"/>
    </xf>
  </cellXfs>
  <cellStyles count="6">
    <cellStyle name="Обычный" xfId="0" builtinId="0"/>
    <cellStyle name="Обычный 2" xfId="3"/>
    <cellStyle name="Обычный Лена" xfId="5"/>
    <cellStyle name="Обычный_Таблицы Мун.заказ Стационар" xfId="2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8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104775</xdr:colOff>
      <xdr:row>43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P66"/>
  <sheetViews>
    <sheetView tabSelected="1" zoomScaleNormal="100" zoomScaleSheetLayoutView="100" workbookViewId="0">
      <pane xSplit="1" ySplit="7" topLeftCell="B50" activePane="bottomRight" state="frozen"/>
      <selection pane="topRight" activeCell="B1" sqref="B1"/>
      <selection pane="bottomLeft" activeCell="A7" sqref="A7"/>
      <selection pane="bottomRight" activeCell="B66" sqref="B66"/>
    </sheetView>
  </sheetViews>
  <sheetFormatPr defaultColWidth="9.140625" defaultRowHeight="15" x14ac:dyDescent="0.25"/>
  <cols>
    <col min="1" max="1" width="68.140625" style="23" customWidth="1"/>
    <col min="2" max="2" width="19.7109375" style="8" customWidth="1"/>
    <col min="3" max="3" width="15.5703125" style="8" customWidth="1"/>
    <col min="4" max="4" width="12.7109375" style="8" customWidth="1"/>
    <col min="5" max="42" width="11.42578125" style="1" customWidth="1"/>
    <col min="43" max="16384" width="9.140625" style="1"/>
  </cols>
  <sheetData>
    <row r="1" spans="1:8" x14ac:dyDescent="0.25">
      <c r="C1" s="53" t="s">
        <v>38</v>
      </c>
      <c r="D1" s="53"/>
    </row>
    <row r="2" spans="1:8" s="3" customFormat="1" ht="39.75" customHeight="1" x14ac:dyDescent="0.25">
      <c r="A2" s="22"/>
      <c r="B2" s="12"/>
      <c r="C2" s="54" t="s">
        <v>39</v>
      </c>
      <c r="D2" s="54"/>
      <c r="E2" s="55"/>
      <c r="F2" s="55"/>
      <c r="G2" s="55"/>
      <c r="H2" s="55"/>
    </row>
    <row r="3" spans="1:8" s="3" customFormat="1" ht="71.25" customHeight="1" x14ac:dyDescent="0.25">
      <c r="A3" s="52" t="s">
        <v>34</v>
      </c>
      <c r="B3" s="52"/>
      <c r="C3" s="52"/>
      <c r="D3" s="52"/>
    </row>
    <row r="5" spans="1:8" ht="36.75" customHeight="1" x14ac:dyDescent="0.25">
      <c r="A5" s="4" t="s">
        <v>10</v>
      </c>
      <c r="B5" s="51" t="s">
        <v>11</v>
      </c>
      <c r="C5" s="51" t="s">
        <v>0</v>
      </c>
      <c r="D5" s="50" t="s">
        <v>12</v>
      </c>
    </row>
    <row r="6" spans="1:8" ht="15.75" customHeight="1" x14ac:dyDescent="0.25">
      <c r="A6" s="5"/>
      <c r="B6" s="51"/>
      <c r="C6" s="51"/>
      <c r="D6" s="50"/>
    </row>
    <row r="7" spans="1:8" ht="31.5" customHeight="1" x14ac:dyDescent="0.25">
      <c r="A7" s="6" t="s">
        <v>16</v>
      </c>
      <c r="B7" s="51"/>
      <c r="C7" s="51"/>
      <c r="D7" s="50"/>
    </row>
    <row r="8" spans="1:8" s="8" customFormat="1" x14ac:dyDescent="0.25">
      <c r="A8" s="6">
        <v>1</v>
      </c>
      <c r="B8" s="7">
        <v>2</v>
      </c>
      <c r="C8" s="7">
        <v>3</v>
      </c>
      <c r="D8" s="7">
        <v>4</v>
      </c>
    </row>
    <row r="9" spans="1:8" ht="77.25" customHeight="1" x14ac:dyDescent="0.25">
      <c r="A9" s="29" t="s">
        <v>37</v>
      </c>
      <c r="B9" s="2"/>
      <c r="C9" s="2"/>
      <c r="D9" s="2"/>
    </row>
    <row r="10" spans="1:8" ht="15" customHeight="1" x14ac:dyDescent="0.25">
      <c r="A10" s="28" t="s">
        <v>1</v>
      </c>
      <c r="B10" s="2"/>
      <c r="C10" s="2"/>
      <c r="D10" s="2"/>
    </row>
    <row r="11" spans="1:8" ht="15" customHeight="1" x14ac:dyDescent="0.25">
      <c r="A11" s="30" t="s">
        <v>6</v>
      </c>
      <c r="B11" s="13">
        <v>2260</v>
      </c>
      <c r="C11" s="14">
        <v>3</v>
      </c>
      <c r="D11" s="13">
        <f>SUM(B11*C11)</f>
        <v>6780</v>
      </c>
      <c r="E11" s="49">
        <f>SUM(B11-B13)</f>
        <v>2125</v>
      </c>
    </row>
    <row r="12" spans="1:8" ht="15" customHeight="1" x14ac:dyDescent="0.25">
      <c r="A12" s="31" t="s">
        <v>31</v>
      </c>
      <c r="B12" s="13"/>
      <c r="C12" s="14"/>
      <c r="D12" s="13"/>
    </row>
    <row r="13" spans="1:8" ht="15" customHeight="1" x14ac:dyDescent="0.25">
      <c r="A13" s="31" t="s">
        <v>32</v>
      </c>
      <c r="B13" s="13">
        <v>135</v>
      </c>
      <c r="C13" s="14"/>
      <c r="D13" s="13"/>
    </row>
    <row r="14" spans="1:8" ht="15" customHeight="1" x14ac:dyDescent="0.25">
      <c r="A14" s="32" t="s">
        <v>2</v>
      </c>
      <c r="B14" s="15">
        <f>B11</f>
        <v>2260</v>
      </c>
      <c r="C14" s="15">
        <f t="shared" ref="C14:D14" si="0">C11</f>
        <v>3</v>
      </c>
      <c r="D14" s="15">
        <f t="shared" si="0"/>
        <v>6780</v>
      </c>
    </row>
    <row r="15" spans="1:8" ht="15" customHeight="1" x14ac:dyDescent="0.25">
      <c r="A15" s="33" t="s">
        <v>18</v>
      </c>
      <c r="B15" s="13"/>
      <c r="C15" s="14"/>
      <c r="D15" s="13"/>
    </row>
    <row r="16" spans="1:8" ht="15" customHeight="1" x14ac:dyDescent="0.25">
      <c r="A16" s="34" t="s">
        <v>3</v>
      </c>
      <c r="B16" s="13">
        <v>613</v>
      </c>
      <c r="C16" s="13">
        <v>3</v>
      </c>
      <c r="D16" s="13">
        <f>SUM(B16*C16)</f>
        <v>1839</v>
      </c>
    </row>
    <row r="17" spans="1:94" ht="15" customHeight="1" x14ac:dyDescent="0.25">
      <c r="A17" s="32" t="s">
        <v>19</v>
      </c>
      <c r="B17" s="15">
        <f>B16</f>
        <v>613</v>
      </c>
      <c r="C17" s="15">
        <f t="shared" ref="C17:D17" si="1">C16</f>
        <v>3</v>
      </c>
      <c r="D17" s="15">
        <f t="shared" si="1"/>
        <v>1839</v>
      </c>
    </row>
    <row r="18" spans="1:94" s="9" customFormat="1" ht="67.150000000000006" customHeight="1" x14ac:dyDescent="0.25">
      <c r="A18" s="35" t="s">
        <v>13</v>
      </c>
      <c r="B18" s="13"/>
      <c r="C18" s="13"/>
      <c r="D18" s="1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4" s="9" customFormat="1" ht="15" customHeight="1" x14ac:dyDescent="0.25">
      <c r="A19" s="36" t="s">
        <v>1</v>
      </c>
      <c r="B19" s="13"/>
      <c r="C19" s="13"/>
      <c r="D19" s="1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</row>
    <row r="20" spans="1:94" s="9" customFormat="1" ht="15" customHeight="1" x14ac:dyDescent="0.25">
      <c r="A20" s="31" t="s">
        <v>8</v>
      </c>
      <c r="B20" s="13">
        <v>665</v>
      </c>
      <c r="C20" s="17">
        <v>3</v>
      </c>
      <c r="D20" s="13">
        <f>SUM(B20*C20)</f>
        <v>1995</v>
      </c>
      <c r="E20" s="49">
        <f>SUM(B20-B22)</f>
        <v>650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</row>
    <row r="21" spans="1:94" s="9" customFormat="1" ht="15" customHeight="1" x14ac:dyDescent="0.25">
      <c r="A21" s="31" t="s">
        <v>31</v>
      </c>
      <c r="B21" s="13"/>
      <c r="C21" s="17"/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</row>
    <row r="22" spans="1:94" s="9" customFormat="1" ht="15" customHeight="1" x14ac:dyDescent="0.25">
      <c r="A22" s="31" t="s">
        <v>32</v>
      </c>
      <c r="B22" s="13">
        <v>15</v>
      </c>
      <c r="C22" s="17"/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</row>
    <row r="23" spans="1:94" s="9" customFormat="1" ht="15" customHeight="1" x14ac:dyDescent="0.25">
      <c r="A23" s="32" t="s">
        <v>2</v>
      </c>
      <c r="B23" s="15">
        <f>B20</f>
        <v>665</v>
      </c>
      <c r="C23" s="15">
        <f t="shared" ref="C23:D23" si="2">C20</f>
        <v>3</v>
      </c>
      <c r="D23" s="15">
        <f t="shared" si="2"/>
        <v>1995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</row>
    <row r="24" spans="1:94" s="9" customFormat="1" ht="5.45" customHeight="1" x14ac:dyDescent="0.25">
      <c r="A24" s="37"/>
      <c r="B24" s="16"/>
      <c r="C24" s="16"/>
      <c r="D24" s="16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</row>
    <row r="25" spans="1:94" s="9" customFormat="1" ht="69.75" customHeight="1" x14ac:dyDescent="0.25">
      <c r="A25" s="38" t="s">
        <v>35</v>
      </c>
      <c r="B25" s="24"/>
      <c r="C25" s="24"/>
      <c r="D25" s="2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</row>
    <row r="26" spans="1:94" s="9" customFormat="1" ht="15" customHeight="1" x14ac:dyDescent="0.25">
      <c r="A26" s="36" t="s">
        <v>1</v>
      </c>
      <c r="B26" s="13"/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</row>
    <row r="27" spans="1:94" s="9" customFormat="1" ht="15" customHeight="1" x14ac:dyDescent="0.25">
      <c r="A27" s="39" t="s">
        <v>5</v>
      </c>
      <c r="B27" s="18">
        <v>87</v>
      </c>
      <c r="C27" s="17">
        <v>10</v>
      </c>
      <c r="D27" s="13">
        <v>500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</row>
    <row r="28" spans="1:94" s="11" customFormat="1" ht="15" customHeight="1" x14ac:dyDescent="0.25">
      <c r="A28" s="40" t="s">
        <v>2</v>
      </c>
      <c r="B28" s="15">
        <f>B27</f>
        <v>87</v>
      </c>
      <c r="C28" s="15">
        <f t="shared" ref="C28:D28" si="3">C27</f>
        <v>10</v>
      </c>
      <c r="D28" s="15">
        <f t="shared" si="3"/>
        <v>500</v>
      </c>
      <c r="E28" s="1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</row>
    <row r="29" spans="1:94" s="11" customFormat="1" ht="15" customHeight="1" x14ac:dyDescent="0.25">
      <c r="A29" s="33" t="s">
        <v>21</v>
      </c>
      <c r="B29" s="15"/>
      <c r="C29" s="15"/>
      <c r="D29" s="15"/>
      <c r="E29" s="1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</row>
    <row r="30" spans="1:94" s="11" customFormat="1" ht="15" customHeight="1" x14ac:dyDescent="0.25">
      <c r="A30" s="41" t="s">
        <v>29</v>
      </c>
      <c r="B30" s="14">
        <v>74</v>
      </c>
      <c r="C30" s="14">
        <v>10</v>
      </c>
      <c r="D30" s="14">
        <v>500</v>
      </c>
      <c r="E30" s="1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</row>
    <row r="31" spans="1:94" s="11" customFormat="1" ht="15" customHeight="1" x14ac:dyDescent="0.25">
      <c r="A31" s="40" t="s">
        <v>26</v>
      </c>
      <c r="B31" s="15">
        <f>SUM(B30)</f>
        <v>74</v>
      </c>
      <c r="C31" s="15">
        <f t="shared" ref="C31:D31" si="4">SUM(C30)</f>
        <v>10</v>
      </c>
      <c r="D31" s="15">
        <f t="shared" si="4"/>
        <v>500</v>
      </c>
      <c r="E31" s="1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</row>
    <row r="32" spans="1:94" s="9" customFormat="1" ht="6" customHeight="1" x14ac:dyDescent="0.25">
      <c r="A32" s="32"/>
      <c r="B32" s="13"/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</row>
    <row r="33" spans="1:94" s="9" customFormat="1" ht="64.900000000000006" customHeight="1" x14ac:dyDescent="0.25">
      <c r="A33" s="35" t="s">
        <v>14</v>
      </c>
      <c r="B33" s="13"/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</row>
    <row r="34" spans="1:94" s="9" customFormat="1" ht="15" customHeight="1" x14ac:dyDescent="0.25">
      <c r="A34" s="36" t="s">
        <v>1</v>
      </c>
      <c r="B34" s="13"/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</row>
    <row r="35" spans="1:94" s="9" customFormat="1" ht="15" customHeight="1" x14ac:dyDescent="0.25">
      <c r="A35" s="42" t="s">
        <v>9</v>
      </c>
      <c r="B35" s="13">
        <v>30</v>
      </c>
      <c r="C35" s="7">
        <v>6.5</v>
      </c>
      <c r="D35" s="13">
        <v>195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</row>
    <row r="36" spans="1:94" s="9" customFormat="1" ht="15" customHeight="1" x14ac:dyDescent="0.25">
      <c r="A36" s="43" t="s">
        <v>2</v>
      </c>
      <c r="B36" s="19">
        <f t="shared" ref="B36:D36" si="5">B35</f>
        <v>30</v>
      </c>
      <c r="C36" s="19">
        <f t="shared" si="5"/>
        <v>6.5</v>
      </c>
      <c r="D36" s="19">
        <f t="shared" si="5"/>
        <v>195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</row>
    <row r="37" spans="1:94" s="9" customFormat="1" ht="12.75" customHeight="1" x14ac:dyDescent="0.25">
      <c r="A37" s="43"/>
      <c r="B37" s="19"/>
      <c r="C37" s="19"/>
      <c r="D37" s="19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</row>
    <row r="38" spans="1:94" s="9" customFormat="1" ht="56.25" customHeight="1" x14ac:dyDescent="0.25">
      <c r="A38" s="44" t="s">
        <v>15</v>
      </c>
      <c r="B38" s="18"/>
      <c r="C38" s="7"/>
      <c r="D38" s="18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</row>
    <row r="39" spans="1:94" ht="15" customHeight="1" x14ac:dyDescent="0.25">
      <c r="A39" s="45" t="s">
        <v>1</v>
      </c>
      <c r="B39" s="18"/>
      <c r="C39" s="7"/>
      <c r="D39" s="18"/>
    </row>
    <row r="40" spans="1:94" ht="15" customHeight="1" x14ac:dyDescent="0.25">
      <c r="A40" s="39" t="s">
        <v>7</v>
      </c>
      <c r="B40" s="18">
        <v>20</v>
      </c>
      <c r="C40" s="20">
        <v>12</v>
      </c>
      <c r="D40" s="13">
        <f>SUM(B40*C40)</f>
        <v>240</v>
      </c>
    </row>
    <row r="41" spans="1:94" ht="15" customHeight="1" x14ac:dyDescent="0.25">
      <c r="A41" s="39" t="s">
        <v>3</v>
      </c>
      <c r="B41" s="18">
        <v>5</v>
      </c>
      <c r="C41" s="20">
        <v>9</v>
      </c>
      <c r="D41" s="13">
        <f t="shared" ref="D41:D43" si="6">SUM(B41*C41)</f>
        <v>45</v>
      </c>
    </row>
    <row r="42" spans="1:94" ht="15" customHeight="1" x14ac:dyDescent="0.25">
      <c r="A42" s="39" t="s">
        <v>4</v>
      </c>
      <c r="B42" s="18">
        <v>130</v>
      </c>
      <c r="C42" s="20">
        <v>11</v>
      </c>
      <c r="D42" s="13">
        <f t="shared" si="6"/>
        <v>1430</v>
      </c>
    </row>
    <row r="43" spans="1:94" ht="15" customHeight="1" x14ac:dyDescent="0.25">
      <c r="A43" s="39" t="s">
        <v>20</v>
      </c>
      <c r="B43" s="18">
        <v>90</v>
      </c>
      <c r="C43" s="20">
        <v>7.5</v>
      </c>
      <c r="D43" s="13">
        <f t="shared" si="6"/>
        <v>675</v>
      </c>
    </row>
    <row r="44" spans="1:94" ht="15" customHeight="1" x14ac:dyDescent="0.25">
      <c r="A44" s="43" t="s">
        <v>2</v>
      </c>
      <c r="B44" s="21">
        <f>SUM(B40:B43)</f>
        <v>245</v>
      </c>
      <c r="C44" s="25">
        <v>10.1</v>
      </c>
      <c r="D44" s="21">
        <f>SUM(D40:D43)</f>
        <v>2390</v>
      </c>
    </row>
    <row r="45" spans="1:94" ht="15" customHeight="1" x14ac:dyDescent="0.25">
      <c r="A45" s="46" t="s">
        <v>17</v>
      </c>
      <c r="B45" s="21"/>
      <c r="C45" s="25"/>
      <c r="D45" s="21"/>
    </row>
    <row r="46" spans="1:94" ht="15" customHeight="1" x14ac:dyDescent="0.25">
      <c r="A46" s="47" t="s">
        <v>21</v>
      </c>
      <c r="B46" s="21"/>
      <c r="C46" s="25"/>
      <c r="D46" s="21"/>
    </row>
    <row r="47" spans="1:94" ht="15" customHeight="1" x14ac:dyDescent="0.25">
      <c r="A47" s="47" t="s">
        <v>3</v>
      </c>
      <c r="B47" s="18">
        <v>30</v>
      </c>
      <c r="C47" s="27">
        <v>9</v>
      </c>
      <c r="D47" s="18">
        <f>C47*B47</f>
        <v>270</v>
      </c>
    </row>
    <row r="48" spans="1:94" ht="15" customHeight="1" x14ac:dyDescent="0.25">
      <c r="A48" s="43" t="s">
        <v>22</v>
      </c>
      <c r="B48" s="21">
        <f>SUM(B47)</f>
        <v>30</v>
      </c>
      <c r="C48" s="21">
        <f t="shared" ref="C48:D48" si="7">SUM(C47)</f>
        <v>9</v>
      </c>
      <c r="D48" s="21">
        <f t="shared" si="7"/>
        <v>270</v>
      </c>
    </row>
    <row r="49" spans="1:4" ht="15" customHeight="1" x14ac:dyDescent="0.25">
      <c r="A49" s="46" t="s">
        <v>23</v>
      </c>
      <c r="B49" s="21"/>
      <c r="C49" s="25"/>
      <c r="D49" s="21"/>
    </row>
    <row r="50" spans="1:4" ht="15" customHeight="1" x14ac:dyDescent="0.25">
      <c r="A50" s="47" t="s">
        <v>24</v>
      </c>
      <c r="B50" s="18">
        <v>85</v>
      </c>
      <c r="C50" s="27">
        <v>8</v>
      </c>
      <c r="D50" s="18">
        <f>C50*B50</f>
        <v>680</v>
      </c>
    </row>
    <row r="51" spans="1:4" ht="15" customHeight="1" x14ac:dyDescent="0.25">
      <c r="A51" s="43" t="s">
        <v>25</v>
      </c>
      <c r="B51" s="21">
        <f>SUM(B50)</f>
        <v>85</v>
      </c>
      <c r="C51" s="21">
        <f t="shared" ref="C51:D51" si="8">SUM(C50)</f>
        <v>8</v>
      </c>
      <c r="D51" s="21">
        <f t="shared" si="8"/>
        <v>680</v>
      </c>
    </row>
    <row r="52" spans="1:4" ht="15" customHeight="1" x14ac:dyDescent="0.25">
      <c r="A52" s="43" t="s">
        <v>26</v>
      </c>
      <c r="B52" s="21">
        <f>SUM(B51,B48)</f>
        <v>115</v>
      </c>
      <c r="C52" s="25">
        <v>8.3000000000000007</v>
      </c>
      <c r="D52" s="21">
        <f>SUM(D51,D48)</f>
        <v>950</v>
      </c>
    </row>
    <row r="53" spans="1:4" ht="9.75" customHeight="1" x14ac:dyDescent="0.25">
      <c r="A53" s="43"/>
      <c r="B53" s="21"/>
      <c r="C53" s="25"/>
      <c r="D53" s="21"/>
    </row>
    <row r="54" spans="1:4" ht="66" customHeight="1" x14ac:dyDescent="0.25">
      <c r="A54" s="35" t="s">
        <v>36</v>
      </c>
      <c r="B54" s="21"/>
      <c r="C54" s="25"/>
      <c r="D54" s="21"/>
    </row>
    <row r="55" spans="1:4" ht="15" customHeight="1" x14ac:dyDescent="0.25">
      <c r="A55" s="46" t="s">
        <v>23</v>
      </c>
      <c r="B55" s="21"/>
      <c r="C55" s="25"/>
      <c r="D55" s="21"/>
    </row>
    <row r="56" spans="1:4" ht="15" customHeight="1" x14ac:dyDescent="0.25">
      <c r="A56" s="47" t="s">
        <v>24</v>
      </c>
      <c r="B56" s="18">
        <v>25</v>
      </c>
      <c r="C56" s="27">
        <v>8</v>
      </c>
      <c r="D56" s="18">
        <v>200</v>
      </c>
    </row>
    <row r="57" spans="1:4" ht="15" customHeight="1" x14ac:dyDescent="0.25">
      <c r="A57" s="43" t="s">
        <v>25</v>
      </c>
      <c r="B57" s="21">
        <f>SUM(B56)</f>
        <v>25</v>
      </c>
      <c r="C57" s="21">
        <f t="shared" ref="C57:D57" si="9">SUM(C56)</f>
        <v>8</v>
      </c>
      <c r="D57" s="21">
        <f t="shared" si="9"/>
        <v>200</v>
      </c>
    </row>
    <row r="58" spans="1:4" ht="10.5" customHeight="1" x14ac:dyDescent="0.25">
      <c r="A58" s="43"/>
      <c r="B58" s="21"/>
      <c r="C58" s="25"/>
      <c r="D58" s="21"/>
    </row>
    <row r="59" spans="1:4" ht="60" customHeight="1" x14ac:dyDescent="0.25">
      <c r="A59" s="35" t="s">
        <v>27</v>
      </c>
      <c r="B59" s="21"/>
      <c r="C59" s="25"/>
      <c r="D59" s="21"/>
    </row>
    <row r="60" spans="1:4" ht="15" customHeight="1" x14ac:dyDescent="0.25">
      <c r="A60" s="46" t="s">
        <v>23</v>
      </c>
      <c r="B60" s="21"/>
      <c r="C60" s="25"/>
      <c r="D60" s="21"/>
    </row>
    <row r="61" spans="1:4" ht="15" customHeight="1" x14ac:dyDescent="0.25">
      <c r="A61" s="47" t="s">
        <v>24</v>
      </c>
      <c r="B61" s="18">
        <v>75</v>
      </c>
      <c r="C61" s="27">
        <v>8</v>
      </c>
      <c r="D61" s="18">
        <v>600</v>
      </c>
    </row>
    <row r="62" spans="1:4" ht="15" customHeight="1" x14ac:dyDescent="0.25">
      <c r="A62" s="43" t="s">
        <v>25</v>
      </c>
      <c r="B62" s="21">
        <f>SUM(B61)</f>
        <v>75</v>
      </c>
      <c r="C62" s="21">
        <f t="shared" ref="C62:D62" si="10">SUM(C61)</f>
        <v>8</v>
      </c>
      <c r="D62" s="21">
        <f t="shared" si="10"/>
        <v>600</v>
      </c>
    </row>
    <row r="63" spans="1:4" ht="7.5" customHeight="1" x14ac:dyDescent="0.25">
      <c r="A63" s="43"/>
      <c r="B63" s="21"/>
      <c r="C63" s="25"/>
      <c r="D63" s="21"/>
    </row>
    <row r="64" spans="1:4" ht="15" customHeight="1" x14ac:dyDescent="0.25">
      <c r="A64" s="48" t="s">
        <v>30</v>
      </c>
      <c r="B64" s="19">
        <f>SUM(B44,B28,B23,B14,B36)</f>
        <v>3287</v>
      </c>
      <c r="C64" s="26">
        <v>3.6</v>
      </c>
      <c r="D64" s="19">
        <f>SUM(D44,D28,D23,D14,D36)</f>
        <v>11860</v>
      </c>
    </row>
    <row r="65" spans="1:4" ht="15" customHeight="1" x14ac:dyDescent="0.25">
      <c r="A65" s="48" t="s">
        <v>33</v>
      </c>
      <c r="B65" s="19">
        <f>SUM(B13,B22)</f>
        <v>150</v>
      </c>
      <c r="C65" s="26"/>
      <c r="D65" s="19"/>
    </row>
    <row r="66" spans="1:4" x14ac:dyDescent="0.25">
      <c r="A66" s="43" t="s">
        <v>28</v>
      </c>
      <c r="B66" s="21">
        <f>SUM(B62,B57,B52,B17,B31)</f>
        <v>902</v>
      </c>
      <c r="C66" s="25">
        <v>4.0999999999999996</v>
      </c>
      <c r="D66" s="21">
        <f>SUM(D62,D57,D52,D17,D31)</f>
        <v>4089</v>
      </c>
    </row>
  </sheetData>
  <sheetProtection selectLockedCells="1" selectUnlockedCells="1"/>
  <mergeCells count="6">
    <mergeCell ref="C1:D1"/>
    <mergeCell ref="D5:D7"/>
    <mergeCell ref="B5:B7"/>
    <mergeCell ref="C5:C7"/>
    <mergeCell ref="A3:D3"/>
    <mergeCell ref="C2:D2"/>
  </mergeCells>
  <pageMargins left="0.78740157480314965" right="0.19685039370078741" top="0.23622047244094491" bottom="0.11811023622047245" header="0.11811023622047245" footer="0.11811023622047245"/>
  <pageSetup paperSize="9" scale="80" orientation="portrait" r:id="rId1"/>
  <headerFooter differentFirst="1">
    <oddFooter>&amp;C&amp;P</oddFooter>
  </headerFooter>
  <rowBreaks count="1" manualBreakCount="1">
    <brk id="6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</vt:lpstr>
      <vt:lpstr>'2016'!Заголовки_для_печати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Солод Ольга Геннадьевна</cp:lastModifiedBy>
  <cp:lastPrinted>2016-12-20T04:40:22Z</cp:lastPrinted>
  <dcterms:created xsi:type="dcterms:W3CDTF">2011-12-09T04:00:35Z</dcterms:created>
  <dcterms:modified xsi:type="dcterms:W3CDTF">2016-12-20T06:13:32Z</dcterms:modified>
</cp:coreProperties>
</file>