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45" yWindow="120" windowWidth="14640" windowHeight="13170"/>
  </bookViews>
  <sheets>
    <sheet name="Комиссия_№13" sheetId="5" r:id="rId1"/>
  </sheets>
  <calcPr calcId="145621"/>
</workbook>
</file>

<file path=xl/calcChain.xml><?xml version="1.0" encoding="utf-8"?>
<calcChain xmlns="http://schemas.openxmlformats.org/spreadsheetml/2006/main">
  <c r="X35" i="5" l="1"/>
  <c r="W35" i="5"/>
  <c r="V35" i="5"/>
  <c r="U35" i="5"/>
  <c r="T35" i="5"/>
  <c r="S35" i="5"/>
  <c r="R35" i="5"/>
  <c r="Q35" i="5"/>
  <c r="P35" i="5"/>
  <c r="H35" i="5" s="1"/>
  <c r="O35" i="5"/>
  <c r="N35" i="5"/>
  <c r="M35" i="5"/>
  <c r="L35" i="5"/>
  <c r="K35" i="5"/>
  <c r="J35" i="5"/>
  <c r="I35" i="5"/>
  <c r="E35" i="5" s="1"/>
  <c r="G35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G34" i="5" s="1"/>
  <c r="J34" i="5"/>
  <c r="I34" i="5"/>
  <c r="E34" i="5" s="1"/>
  <c r="H34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H33" i="5" s="1"/>
  <c r="K33" i="5"/>
  <c r="J33" i="5"/>
  <c r="I33" i="5"/>
  <c r="E33" i="5" s="1"/>
  <c r="G33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E32" i="5" s="1"/>
  <c r="X31" i="5"/>
  <c r="W31" i="5"/>
  <c r="X29" i="5"/>
  <c r="W29" i="5"/>
  <c r="X27" i="5"/>
  <c r="W27" i="5"/>
  <c r="X25" i="5"/>
  <c r="W25" i="5"/>
  <c r="X22" i="5"/>
  <c r="W22" i="5"/>
  <c r="F34" i="5"/>
  <c r="X15" i="5"/>
  <c r="X32" i="5" s="1"/>
  <c r="W15" i="5"/>
  <c r="W32" i="5" s="1"/>
  <c r="X14" i="5"/>
  <c r="W14" i="5"/>
  <c r="F33" i="5"/>
  <c r="F32" i="5"/>
  <c r="D11" i="5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J36" i="5" l="1"/>
  <c r="N36" i="5"/>
  <c r="R36" i="5"/>
  <c r="V36" i="5"/>
  <c r="X36" i="5"/>
  <c r="K36" i="5"/>
  <c r="O36" i="5"/>
  <c r="S36" i="5"/>
  <c r="X18" i="5"/>
  <c r="L36" i="5"/>
  <c r="P36" i="5"/>
  <c r="T36" i="5"/>
  <c r="E36" i="5"/>
  <c r="I36" i="5"/>
  <c r="M36" i="5"/>
  <c r="Q36" i="5"/>
  <c r="U36" i="5"/>
  <c r="W36" i="5"/>
  <c r="G32" i="5"/>
  <c r="F35" i="5"/>
  <c r="F36" i="5" s="1"/>
  <c r="W18" i="5"/>
  <c r="H32" i="5"/>
  <c r="G36" i="5" l="1"/>
  <c r="H36" i="5"/>
</calcChain>
</file>

<file path=xl/sharedStrings.xml><?xml version="1.0" encoding="utf-8"?>
<sst xmlns="http://schemas.openxmlformats.org/spreadsheetml/2006/main" count="75" uniqueCount="30">
  <si>
    <t>№ п/п</t>
  </si>
  <si>
    <t>Код МО</t>
  </si>
  <si>
    <t>Наименование МО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</si>
  <si>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</si>
  <si>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</si>
  <si>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</si>
  <si>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</si>
  <si>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</si>
  <si>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количество случаев</t>
  </si>
  <si>
    <t>стоимость</t>
  </si>
  <si>
    <t>вид медицинской помощи</t>
  </si>
  <si>
    <t>Итого</t>
  </si>
  <si>
    <t>(руб.)</t>
  </si>
  <si>
    <t>КС</t>
  </si>
  <si>
    <t>ВМП</t>
  </si>
  <si>
    <t>ДС</t>
  </si>
  <si>
    <t>СДП</t>
  </si>
  <si>
    <t>ФГБУ "Федеральный центр сердечно-сосудистой хирургии" МЗРФ</t>
  </si>
  <si>
    <t>Хабаровский филиал ФГАУ "МНТК "Микрохирургия глаза" им. Акад. С.Н. Федорова МЗРФ</t>
  </si>
  <si>
    <t>Ванинская больница ФГБУЗ "ДВОМЦ ФМБА"</t>
  </si>
  <si>
    <t>Хабаровский филиал ФГБУ "ДВНЦ физиологии и патологии дыхания" -НИИ ОМиД</t>
  </si>
  <si>
    <t>Хабаровский филиал ФГБУ  "НКЦО ФМБА"</t>
  </si>
  <si>
    <t>Хабаровская больница ФГБУЗ "ДВОМЦ ФМБА"</t>
  </si>
  <si>
    <t>ГБОУ ВПО "ДВГМУ" МЗРФ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</si>
  <si>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КСГ в условиях дневных стационаров при поликлинике   между страховыми медицинскими организациями и медицинскими организациямина 2016 год </t>
  </si>
  <si>
    <t xml:space="preserve">План </t>
  </si>
  <si>
    <t>ноябрь_без_НСЗ</t>
  </si>
  <si>
    <t>к-во случаев</t>
  </si>
  <si>
    <t>Всего:</t>
  </si>
  <si>
    <t>Приложение № 11                                         
  к Решению Комиссии
от 15.12.2016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</si>
</sst>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120">
    <xf numFmtId="0" fontId="0" fillId="0" borderId="0" xfId="0"/>
    <xf numFmtId="0" fontId="2" fillId="0" borderId="0" xfId="0" applyFont="1" applyFill="1" applyAlignment="1">
      <alignment wrapText="1"/>
    </xf>
    <xf numFmtId="0" fontId="0" fillId="0" borderId="0" xfId="0" applyNumberFormat="1" applyFont="1" applyFill="1" applyBorder="1"/>
    <xf numFmtId="0" fontId="2" fillId="0" borderId="0" xfId="0" applyNumberFormat="1" applyFont="1" applyFill="1" applyBorder="1"/>
    <xf numFmtId="0" fontId="0" fillId="0" borderId="0" xfId="0" applyNumberFormat="1" applyFont="1" applyFill="1" applyBorder="1" applyAlignment="1"/>
    <xf numFmtId="0" fontId="5" fillId="0" borderId="0" xfId="0" applyNumberFormat="1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NumberFormat="1" applyFont="1" applyFill="1" applyBorder="1"/>
    <xf numFmtId="3" fontId="9" fillId="0" borderId="3" xfId="1" applyNumberFormat="1" applyFont="1" applyFill="1" applyBorder="1" applyAlignment="1">
      <alignment horizontal="center" wrapText="1"/>
    </xf>
    <xf numFmtId="3" fontId="5" fillId="0" borderId="3" xfId="1" applyNumberFormat="1" applyFont="1" applyFill="1" applyBorder="1" applyAlignment="1">
      <alignment horizontal="center" wrapText="1"/>
    </xf>
    <xf numFmtId="3" fontId="5" fillId="0" borderId="4" xfId="1" applyNumberFormat="1" applyFont="1" applyFill="1" applyBorder="1" applyAlignment="1">
      <alignment horizontal="center" wrapText="1"/>
    </xf>
    <xf numFmtId="3" fontId="5" fillId="0" borderId="2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>
      <alignment horizontal="center" wrapText="1"/>
    </xf>
    <xf numFmtId="3" fontId="9" fillId="0" borderId="7" xfId="1" applyNumberFormat="1" applyFont="1" applyFill="1" applyBorder="1" applyAlignment="1">
      <alignment horizontal="center" wrapText="1"/>
    </xf>
    <xf numFmtId="3" fontId="9" fillId="0" borderId="2" xfId="1" applyNumberFormat="1" applyFont="1" applyFill="1" applyBorder="1" applyAlignment="1">
      <alignment horizontal="center" wrapText="1"/>
    </xf>
    <xf numFmtId="3" fontId="9" fillId="0" borderId="8" xfId="1" applyNumberFormat="1" applyFont="1" applyFill="1" applyBorder="1" applyAlignment="1">
      <alignment horizontal="center" wrapText="1"/>
    </xf>
    <xf numFmtId="3" fontId="9" fillId="0" borderId="4" xfId="1" applyNumberFormat="1" applyFont="1" applyFill="1" applyBorder="1" applyAlignment="1">
      <alignment horizontal="center" wrapText="1"/>
    </xf>
    <xf numFmtId="3" fontId="9" fillId="0" borderId="6" xfId="1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center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0" fillId="0" borderId="15" xfId="0" applyNumberFormat="1" applyFont="1" applyFill="1" applyBorder="1"/>
    <xf numFmtId="0" fontId="0" fillId="0" borderId="37" xfId="0" applyNumberFormat="1" applyFont="1" applyFill="1" applyBorder="1"/>
    <xf numFmtId="3" fontId="9" fillId="0" borderId="17" xfId="1" applyNumberFormat="1" applyFont="1" applyFill="1" applyBorder="1" applyAlignment="1">
      <alignment horizontal="center" wrapText="1"/>
    </xf>
    <xf numFmtId="3" fontId="5" fillId="0" borderId="17" xfId="1" applyNumberFormat="1" applyFont="1" applyFill="1" applyBorder="1" applyAlignment="1">
      <alignment horizontal="center" wrapText="1"/>
    </xf>
    <xf numFmtId="3" fontId="2" fillId="0" borderId="30" xfId="0" applyNumberFormat="1" applyFont="1" applyFill="1" applyBorder="1"/>
    <xf numFmtId="3" fontId="2" fillId="0" borderId="6" xfId="0" applyNumberFormat="1" applyFont="1" applyFill="1" applyBorder="1"/>
    <xf numFmtId="3" fontId="9" fillId="0" borderId="18" xfId="1" applyNumberFormat="1" applyFont="1" applyFill="1" applyBorder="1" applyAlignment="1">
      <alignment horizontal="center" wrapText="1"/>
    </xf>
    <xf numFmtId="3" fontId="5" fillId="0" borderId="18" xfId="1" applyNumberFormat="1" applyFont="1" applyFill="1" applyBorder="1" applyAlignment="1">
      <alignment horizontal="center" wrapText="1"/>
    </xf>
    <xf numFmtId="0" fontId="2" fillId="0" borderId="30" xfId="0" applyNumberFormat="1" applyFont="1" applyFill="1" applyBorder="1"/>
    <xf numFmtId="0" fontId="2" fillId="0" borderId="6" xfId="0" applyNumberFormat="1" applyFont="1" applyFill="1" applyBorder="1"/>
    <xf numFmtId="3" fontId="9" fillId="0" borderId="19" xfId="1" applyNumberFormat="1" applyFont="1" applyFill="1" applyBorder="1" applyAlignment="1">
      <alignment horizontal="center" wrapText="1"/>
    </xf>
    <xf numFmtId="3" fontId="9" fillId="0" borderId="30" xfId="1" applyNumberFormat="1" applyFont="1" applyFill="1" applyBorder="1" applyAlignment="1">
      <alignment horizontal="center" wrapText="1"/>
    </xf>
    <xf numFmtId="0" fontId="5" fillId="0" borderId="30" xfId="0" applyNumberFormat="1" applyFont="1" applyFill="1" applyBorder="1"/>
    <xf numFmtId="0" fontId="5" fillId="0" borderId="6" xfId="0" applyNumberFormat="1" applyFont="1" applyFill="1" applyBorder="1"/>
    <xf numFmtId="3" fontId="9" fillId="0" borderId="17" xfId="1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vertical="center"/>
    </xf>
    <xf numFmtId="3" fontId="9" fillId="0" borderId="19" xfId="1" applyNumberFormat="1" applyFont="1" applyFill="1" applyBorder="1" applyAlignment="1">
      <alignment horizontal="center" vertical="center" wrapText="1"/>
    </xf>
    <xf numFmtId="3" fontId="9" fillId="0" borderId="7" xfId="1" applyNumberFormat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center" vertical="center" wrapText="1"/>
    </xf>
    <xf numFmtId="3" fontId="9" fillId="0" borderId="30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9" fillId="0" borderId="11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>
      <alignment horizontal="center" wrapText="1"/>
    </xf>
    <xf numFmtId="3" fontId="5" fillId="0" borderId="12" xfId="1" applyNumberFormat="1" applyFont="1" applyFill="1" applyBorder="1" applyAlignment="1">
      <alignment horizontal="center" wrapText="1"/>
    </xf>
    <xf numFmtId="3" fontId="5" fillId="0" borderId="33" xfId="1" applyNumberFormat="1" applyFont="1" applyFill="1" applyBorder="1" applyAlignment="1">
      <alignment horizontal="center" wrapText="1"/>
    </xf>
    <xf numFmtId="0" fontId="2" fillId="0" borderId="34" xfId="0" applyNumberFormat="1" applyFont="1" applyFill="1" applyBorder="1" applyAlignment="1">
      <alignment vertical="center"/>
    </xf>
    <xf numFmtId="0" fontId="2" fillId="0" borderId="9" xfId="0" applyNumberFormat="1" applyFont="1" applyFill="1" applyBorder="1" applyAlignment="1">
      <alignment vertical="center"/>
    </xf>
    <xf numFmtId="3" fontId="9" fillId="0" borderId="34" xfId="1" applyNumberFormat="1" applyFont="1" applyFill="1" applyBorder="1" applyAlignment="1">
      <alignment horizontal="center" vertical="center" wrapText="1"/>
    </xf>
    <xf numFmtId="3" fontId="9" fillId="0" borderId="9" xfId="1" applyNumberFormat="1" applyFont="1" applyFill="1" applyBorder="1" applyAlignment="1">
      <alignment horizontal="center" vertical="center" wrapText="1"/>
    </xf>
    <xf numFmtId="3" fontId="9" fillId="0" borderId="35" xfId="1" applyNumberFormat="1" applyFont="1" applyFill="1" applyBorder="1" applyAlignment="1">
      <alignment horizontal="center" wrapText="1"/>
    </xf>
    <xf numFmtId="3" fontId="9" fillId="0" borderId="16" xfId="1" applyNumberFormat="1" applyFont="1" applyFill="1" applyBorder="1" applyAlignment="1">
      <alignment horizontal="center" wrapText="1"/>
    </xf>
    <xf numFmtId="3" fontId="9" fillId="0" borderId="36" xfId="1" applyNumberFormat="1" applyFont="1" applyFill="1" applyBorder="1" applyAlignment="1">
      <alignment horizontal="center" wrapText="1"/>
    </xf>
    <xf numFmtId="0" fontId="3" fillId="0" borderId="27" xfId="0" applyNumberFormat="1" applyFont="1" applyFill="1" applyBorder="1"/>
    <xf numFmtId="0" fontId="3" fillId="0" borderId="36" xfId="0" applyNumberFormat="1" applyFont="1" applyFill="1" applyBorder="1"/>
    <xf numFmtId="0" fontId="3" fillId="0" borderId="20" xfId="0" applyNumberFormat="1" applyFont="1" applyFill="1" applyBorder="1"/>
    <xf numFmtId="0" fontId="3" fillId="0" borderId="6" xfId="0" applyNumberFormat="1" applyFont="1" applyFill="1" applyBorder="1"/>
    <xf numFmtId="3" fontId="3" fillId="0" borderId="8" xfId="0" applyNumberFormat="1" applyFont="1" applyFill="1" applyBorder="1"/>
    <xf numFmtId="3" fontId="3" fillId="0" borderId="31" xfId="0" applyNumberFormat="1" applyFont="1" applyFill="1" applyBorder="1"/>
    <xf numFmtId="0" fontId="2" fillId="0" borderId="20" xfId="0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3" fontId="9" fillId="0" borderId="12" xfId="1" applyNumberFormat="1" applyFont="1" applyFill="1" applyBorder="1" applyAlignment="1">
      <alignment horizontal="center" vertical="center" wrapText="1"/>
    </xf>
    <xf numFmtId="3" fontId="3" fillId="0" borderId="19" xfId="0" applyNumberFormat="1" applyFont="1" applyFill="1" applyBorder="1" applyAlignment="1">
      <alignment horizontal="center"/>
    </xf>
    <xf numFmtId="3" fontId="3" fillId="0" borderId="7" xfId="0" applyNumberFormat="1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5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wrapText="1"/>
    </xf>
    <xf numFmtId="0" fontId="3" fillId="0" borderId="22" xfId="1" applyFont="1" applyFill="1" applyBorder="1" applyAlignment="1">
      <alignment horizontal="center" wrapText="1"/>
    </xf>
    <xf numFmtId="0" fontId="3" fillId="0" borderId="23" xfId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36" xfId="0" applyNumberFormat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wrapText="1"/>
    </xf>
    <xf numFmtId="0" fontId="5" fillId="0" borderId="8" xfId="1" applyFont="1" applyFill="1" applyBorder="1" applyAlignment="1">
      <alignment horizontal="center" wrapText="1"/>
    </xf>
    <xf numFmtId="0" fontId="2" fillId="0" borderId="3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X37"/>
  <sheetViews>
    <sheetView tabSelected="1" topLeftCell="C1" workbookViewId="0">
      <selection activeCell="A5" sqref="A5:U5"/>
    </sheetView>
  </sheetViews>
  <sheetFormatPr defaultColWidth="8.42578125" defaultRowHeight="15" x14ac:dyDescent="0.25"/>
  <cols>
    <col min="1" max="2" width="0" style="2" hidden="1" customWidth="1"/>
    <col min="3" max="3" width="38.5703125" style="2" customWidth="1"/>
    <col min="4" max="4" width="15.85546875" style="4" customWidth="1"/>
    <col min="5" max="5" width="8.42578125" style="7"/>
    <col min="6" max="6" width="16.85546875" style="7" customWidth="1"/>
    <col min="7" max="7" width="7.85546875" style="7" hidden="1" customWidth="1"/>
    <col min="8" max="8" width="13.28515625" style="7" hidden="1" customWidth="1"/>
    <col min="9" max="9" width="8.42578125" style="2"/>
    <col min="10" max="10" width="12.85546875" style="2" customWidth="1"/>
    <col min="11" max="11" width="8.7109375" style="2" hidden="1" customWidth="1"/>
    <col min="12" max="12" width="12.5703125" style="2" hidden="1" customWidth="1"/>
    <col min="13" max="13" width="9.140625" style="2" customWidth="1"/>
    <col min="14" max="14" width="13.5703125" style="2" customWidth="1"/>
    <col min="15" max="15" width="8.42578125" style="2" hidden="1" customWidth="1"/>
    <col min="16" max="16" width="11.85546875" style="2" hidden="1" customWidth="1"/>
    <col min="17" max="17" width="8.42578125" style="2"/>
    <col min="18" max="18" width="13.7109375" style="2" customWidth="1"/>
    <col min="19" max="19" width="0" style="2" hidden="1" customWidth="1"/>
    <col min="20" max="20" width="12.140625" style="2" hidden="1" customWidth="1"/>
    <col min="21" max="21" width="8.42578125" style="2"/>
    <col min="22" max="22" width="15" style="2" customWidth="1"/>
    <col min="23" max="23" width="13.140625" style="2" hidden="1" customWidth="1"/>
    <col min="24" max="24" width="11.28515625" style="2" hidden="1" customWidth="1"/>
    <col min="25" max="16384" width="8.42578125" style="2"/>
  </cols>
  <sheetData>
    <row r="1" spans="1:24" ht="15" customHeight="1" x14ac:dyDescent="0.25">
      <c r="U1" s="101" t="s">
        <v>29</v>
      </c>
      <c r="V1" s="101"/>
      <c r="W1" s="101"/>
      <c r="X1" s="101"/>
    </row>
    <row r="2" spans="1:24" x14ac:dyDescent="0.25">
      <c r="U2" s="101"/>
      <c r="V2" s="101"/>
      <c r="W2" s="101"/>
      <c r="X2" s="101"/>
    </row>
    <row r="3" spans="1:24" x14ac:dyDescent="0.25">
      <c r="U3" s="101"/>
      <c r="V3" s="101"/>
      <c r="W3" s="101"/>
      <c r="X3" s="101"/>
    </row>
    <row r="5" spans="1:24" s="1" customFormat="1" ht="87.75" customHeight="1" x14ac:dyDescent="0.25">
      <c r="A5" s="102" t="s">
        <v>24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9"/>
    </row>
    <row r="6" spans="1:24" s="1" customFormat="1" ht="16.5" thickBot="1" x14ac:dyDescent="0.3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8"/>
      <c r="T6" s="18"/>
      <c r="U6" s="18"/>
      <c r="V6" s="6" t="s">
        <v>12</v>
      </c>
    </row>
    <row r="7" spans="1:24" ht="31.5" customHeight="1" x14ac:dyDescent="0.25">
      <c r="A7" s="88" t="s">
        <v>0</v>
      </c>
      <c r="B7" s="89" t="s">
        <v>1</v>
      </c>
      <c r="C7" s="115" t="s">
        <v>2</v>
      </c>
      <c r="D7" s="116" t="s">
        <v>10</v>
      </c>
      <c r="E7" s="103" t="s">
        <v>3</v>
      </c>
      <c r="F7" s="104"/>
      <c r="G7" s="104"/>
      <c r="H7" s="105"/>
      <c r="I7" s="103" t="s">
        <v>4</v>
      </c>
      <c r="J7" s="104"/>
      <c r="K7" s="104"/>
      <c r="L7" s="105"/>
      <c r="M7" s="103" t="s">
        <v>5</v>
      </c>
      <c r="N7" s="104"/>
      <c r="O7" s="104"/>
      <c r="P7" s="105"/>
      <c r="Q7" s="103" t="s">
        <v>6</v>
      </c>
      <c r="R7" s="104"/>
      <c r="S7" s="104"/>
      <c r="T7" s="105"/>
      <c r="U7" s="106" t="s">
        <v>7</v>
      </c>
      <c r="V7" s="107"/>
      <c r="W7" s="107"/>
      <c r="X7" s="108"/>
    </row>
    <row r="8" spans="1:24" x14ac:dyDescent="0.25">
      <c r="A8" s="88"/>
      <c r="B8" s="89"/>
      <c r="C8" s="117"/>
      <c r="D8" s="89"/>
      <c r="E8" s="99" t="s">
        <v>25</v>
      </c>
      <c r="F8" s="100"/>
      <c r="G8" s="95" t="s">
        <v>26</v>
      </c>
      <c r="H8" s="96"/>
      <c r="I8" s="99" t="s">
        <v>25</v>
      </c>
      <c r="J8" s="100"/>
      <c r="K8" s="95" t="s">
        <v>26</v>
      </c>
      <c r="L8" s="96"/>
      <c r="M8" s="99" t="s">
        <v>25</v>
      </c>
      <c r="N8" s="100"/>
      <c r="O8" s="95" t="s">
        <v>26</v>
      </c>
      <c r="P8" s="96"/>
      <c r="Q8" s="99" t="s">
        <v>25</v>
      </c>
      <c r="R8" s="100"/>
      <c r="S8" s="95" t="s">
        <v>26</v>
      </c>
      <c r="T8" s="96"/>
      <c r="U8" s="99" t="s">
        <v>25</v>
      </c>
      <c r="V8" s="100"/>
      <c r="W8" s="95" t="s">
        <v>26</v>
      </c>
      <c r="X8" s="96"/>
    </row>
    <row r="9" spans="1:24" ht="7.5" customHeight="1" x14ac:dyDescent="0.25">
      <c r="A9" s="88"/>
      <c r="B9" s="89"/>
      <c r="C9" s="117"/>
      <c r="D9" s="89"/>
      <c r="E9" s="99"/>
      <c r="F9" s="100"/>
      <c r="G9" s="97"/>
      <c r="H9" s="98"/>
      <c r="I9" s="99"/>
      <c r="J9" s="100"/>
      <c r="K9" s="97"/>
      <c r="L9" s="98"/>
      <c r="M9" s="99"/>
      <c r="N9" s="100"/>
      <c r="O9" s="97"/>
      <c r="P9" s="98"/>
      <c r="Q9" s="99"/>
      <c r="R9" s="100"/>
      <c r="S9" s="97"/>
      <c r="T9" s="98"/>
      <c r="U9" s="99"/>
      <c r="V9" s="100"/>
      <c r="W9" s="97"/>
      <c r="X9" s="98"/>
    </row>
    <row r="10" spans="1:24" ht="48" thickBot="1" x14ac:dyDescent="0.3">
      <c r="A10" s="88"/>
      <c r="B10" s="89"/>
      <c r="C10" s="118"/>
      <c r="D10" s="119"/>
      <c r="E10" s="111" t="s">
        <v>8</v>
      </c>
      <c r="F10" s="112" t="s">
        <v>9</v>
      </c>
      <c r="G10" s="112" t="s">
        <v>27</v>
      </c>
      <c r="H10" s="113" t="s">
        <v>9</v>
      </c>
      <c r="I10" s="111" t="s">
        <v>27</v>
      </c>
      <c r="J10" s="112" t="s">
        <v>9</v>
      </c>
      <c r="K10" s="112" t="s">
        <v>27</v>
      </c>
      <c r="L10" s="113" t="s">
        <v>9</v>
      </c>
      <c r="M10" s="111" t="s">
        <v>27</v>
      </c>
      <c r="N10" s="112" t="s">
        <v>9</v>
      </c>
      <c r="O10" s="112" t="s">
        <v>27</v>
      </c>
      <c r="P10" s="113" t="s">
        <v>9</v>
      </c>
      <c r="Q10" s="111" t="s">
        <v>27</v>
      </c>
      <c r="R10" s="112" t="s">
        <v>9</v>
      </c>
      <c r="S10" s="112" t="s">
        <v>27</v>
      </c>
      <c r="T10" s="113" t="s">
        <v>9</v>
      </c>
      <c r="U10" s="111" t="s">
        <v>27</v>
      </c>
      <c r="V10" s="112" t="s">
        <v>9</v>
      </c>
      <c r="W10" s="112" t="s">
        <v>27</v>
      </c>
      <c r="X10" s="113" t="s">
        <v>9</v>
      </c>
    </row>
    <row r="11" spans="1:24" s="21" customFormat="1" ht="16.5" thickBot="1" x14ac:dyDescent="0.3">
      <c r="A11" s="20">
        <v>1</v>
      </c>
      <c r="B11" s="20">
        <v>2</v>
      </c>
      <c r="C11" s="72">
        <v>3</v>
      </c>
      <c r="D11" s="74">
        <f>C11+1</f>
        <v>4</v>
      </c>
      <c r="E11" s="109">
        <f t="shared" ref="E11:X11" si="0">D11+1</f>
        <v>5</v>
      </c>
      <c r="F11" s="72">
        <f t="shared" si="0"/>
        <v>6</v>
      </c>
      <c r="G11" s="72">
        <f t="shared" si="0"/>
        <v>7</v>
      </c>
      <c r="H11" s="114">
        <f t="shared" si="0"/>
        <v>8</v>
      </c>
      <c r="I11" s="109">
        <f t="shared" si="0"/>
        <v>9</v>
      </c>
      <c r="J11" s="72">
        <f t="shared" si="0"/>
        <v>10</v>
      </c>
      <c r="K11" s="72">
        <f t="shared" si="0"/>
        <v>11</v>
      </c>
      <c r="L11" s="114">
        <f t="shared" si="0"/>
        <v>12</v>
      </c>
      <c r="M11" s="109">
        <f t="shared" si="0"/>
        <v>13</v>
      </c>
      <c r="N11" s="72">
        <f t="shared" si="0"/>
        <v>14</v>
      </c>
      <c r="O11" s="72">
        <f t="shared" si="0"/>
        <v>15</v>
      </c>
      <c r="P11" s="114">
        <f t="shared" si="0"/>
        <v>16</v>
      </c>
      <c r="Q11" s="109">
        <f t="shared" si="0"/>
        <v>17</v>
      </c>
      <c r="R11" s="72">
        <f t="shared" si="0"/>
        <v>18</v>
      </c>
      <c r="S11" s="72">
        <f t="shared" si="0"/>
        <v>19</v>
      </c>
      <c r="T11" s="114">
        <f t="shared" si="0"/>
        <v>20</v>
      </c>
      <c r="U11" s="109">
        <f t="shared" si="0"/>
        <v>21</v>
      </c>
      <c r="V11" s="72">
        <f t="shared" si="0"/>
        <v>22</v>
      </c>
      <c r="W11" s="73"/>
      <c r="X11" s="110"/>
    </row>
    <row r="12" spans="1:24" ht="15.75" x14ac:dyDescent="0.25">
      <c r="A12" s="88">
        <v>1</v>
      </c>
      <c r="B12" s="89">
        <v>270113</v>
      </c>
      <c r="C12" s="81" t="s">
        <v>17</v>
      </c>
      <c r="D12" s="22" t="s">
        <v>13</v>
      </c>
      <c r="E12" s="29">
        <v>650</v>
      </c>
      <c r="F12" s="8">
        <v>36523455.850000001</v>
      </c>
      <c r="G12" s="8">
        <v>121</v>
      </c>
      <c r="H12" s="16">
        <v>5851720.6399999997</v>
      </c>
      <c r="I12" s="30">
        <v>341</v>
      </c>
      <c r="J12" s="9">
        <v>19264104.829999998</v>
      </c>
      <c r="K12" s="9">
        <v>120</v>
      </c>
      <c r="L12" s="10">
        <v>5712124.0499999998</v>
      </c>
      <c r="M12" s="30">
        <v>9</v>
      </c>
      <c r="N12" s="9">
        <v>572785.30000000005</v>
      </c>
      <c r="O12" s="9"/>
      <c r="P12" s="10"/>
      <c r="Q12" s="30">
        <v>226</v>
      </c>
      <c r="R12" s="9">
        <v>12451485.720000001</v>
      </c>
      <c r="S12" s="9">
        <v>1</v>
      </c>
      <c r="T12" s="10">
        <v>139596.59</v>
      </c>
      <c r="U12" s="30">
        <v>74</v>
      </c>
      <c r="V12" s="10">
        <v>4235080</v>
      </c>
      <c r="W12" s="31"/>
      <c r="X12" s="32"/>
    </row>
    <row r="13" spans="1:24" ht="15.75" x14ac:dyDescent="0.25">
      <c r="A13" s="88"/>
      <c r="B13" s="89"/>
      <c r="C13" s="84"/>
      <c r="D13" s="66" t="s">
        <v>14</v>
      </c>
      <c r="E13" s="33">
        <v>15</v>
      </c>
      <c r="F13" s="14">
        <v>2765796</v>
      </c>
      <c r="G13" s="14">
        <v>8</v>
      </c>
      <c r="H13" s="17">
        <v>1279589.92</v>
      </c>
      <c r="I13" s="34">
        <v>9</v>
      </c>
      <c r="J13" s="11">
        <v>1659480</v>
      </c>
      <c r="K13" s="11">
        <v>8</v>
      </c>
      <c r="L13" s="12">
        <v>1279589.92</v>
      </c>
      <c r="M13" s="34">
        <v>1</v>
      </c>
      <c r="N13" s="11">
        <v>184386</v>
      </c>
      <c r="O13" s="11"/>
      <c r="P13" s="12"/>
      <c r="Q13" s="34">
        <v>5</v>
      </c>
      <c r="R13" s="11">
        <v>921930</v>
      </c>
      <c r="S13" s="11"/>
      <c r="T13" s="12"/>
      <c r="U13" s="34">
        <v>0</v>
      </c>
      <c r="V13" s="12">
        <v>0</v>
      </c>
      <c r="W13" s="35"/>
      <c r="X13" s="36"/>
    </row>
    <row r="14" spans="1:24" ht="16.5" thickBot="1" x14ac:dyDescent="0.3">
      <c r="A14" s="88"/>
      <c r="B14" s="89"/>
      <c r="C14" s="86"/>
      <c r="D14" s="23" t="s">
        <v>28</v>
      </c>
      <c r="E14" s="37">
        <v>665</v>
      </c>
      <c r="F14" s="13">
        <v>39289251.850000001</v>
      </c>
      <c r="G14" s="13">
        <v>129</v>
      </c>
      <c r="H14" s="15">
        <v>7131310.5599999996</v>
      </c>
      <c r="I14" s="37">
        <v>350</v>
      </c>
      <c r="J14" s="13">
        <v>20923584.829999998</v>
      </c>
      <c r="K14" s="13">
        <v>128</v>
      </c>
      <c r="L14" s="15">
        <v>6991713.9699999997</v>
      </c>
      <c r="M14" s="37">
        <v>10</v>
      </c>
      <c r="N14" s="13">
        <v>757171.3</v>
      </c>
      <c r="O14" s="13">
        <v>0</v>
      </c>
      <c r="P14" s="15">
        <v>0</v>
      </c>
      <c r="Q14" s="37">
        <v>231</v>
      </c>
      <c r="R14" s="13">
        <v>13373415.720000001</v>
      </c>
      <c r="S14" s="13">
        <v>1</v>
      </c>
      <c r="T14" s="15">
        <v>139596.59</v>
      </c>
      <c r="U14" s="37">
        <v>74</v>
      </c>
      <c r="V14" s="15">
        <v>4235080</v>
      </c>
      <c r="W14" s="38">
        <f t="shared" ref="W14:X14" si="1">W12+W13</f>
        <v>0</v>
      </c>
      <c r="X14" s="17">
        <f t="shared" si="1"/>
        <v>0</v>
      </c>
    </row>
    <row r="15" spans="1:24" ht="15.75" x14ac:dyDescent="0.25">
      <c r="A15" s="90">
        <v>2</v>
      </c>
      <c r="B15" s="77">
        <v>270015</v>
      </c>
      <c r="C15" s="79" t="s">
        <v>18</v>
      </c>
      <c r="D15" s="22" t="s">
        <v>13</v>
      </c>
      <c r="E15" s="29">
        <v>2125</v>
      </c>
      <c r="F15" s="8">
        <v>62147618.109999999</v>
      </c>
      <c r="G15" s="8">
        <v>84</v>
      </c>
      <c r="H15" s="16">
        <v>2288675.52</v>
      </c>
      <c r="I15" s="30">
        <v>1444</v>
      </c>
      <c r="J15" s="9">
        <v>42137433.109999999</v>
      </c>
      <c r="K15" s="9">
        <v>55</v>
      </c>
      <c r="L15" s="10">
        <v>1507926.7999999998</v>
      </c>
      <c r="M15" s="30">
        <v>15</v>
      </c>
      <c r="N15" s="9">
        <v>431723</v>
      </c>
      <c r="O15" s="9">
        <v>2</v>
      </c>
      <c r="P15" s="10">
        <v>54672.639999999999</v>
      </c>
      <c r="Q15" s="30">
        <v>480</v>
      </c>
      <c r="R15" s="9">
        <v>14040433</v>
      </c>
      <c r="S15" s="9">
        <v>16</v>
      </c>
      <c r="T15" s="10">
        <v>437381.12000000005</v>
      </c>
      <c r="U15" s="30">
        <v>186</v>
      </c>
      <c r="V15" s="10">
        <v>5538029</v>
      </c>
      <c r="W15" s="35">
        <f>14-W16</f>
        <v>11</v>
      </c>
      <c r="X15" s="36">
        <f>505738.9-X16</f>
        <v>288694.96000000002</v>
      </c>
    </row>
    <row r="16" spans="1:24" ht="15.75" x14ac:dyDescent="0.25">
      <c r="A16" s="91"/>
      <c r="B16" s="78"/>
      <c r="C16" s="94"/>
      <c r="D16" s="66" t="s">
        <v>14</v>
      </c>
      <c r="E16" s="33">
        <v>135</v>
      </c>
      <c r="F16" s="14">
        <v>9766978</v>
      </c>
      <c r="G16" s="14">
        <v>27</v>
      </c>
      <c r="H16" s="17">
        <v>1953395.46</v>
      </c>
      <c r="I16" s="34">
        <v>101</v>
      </c>
      <c r="J16" s="11">
        <v>7226954</v>
      </c>
      <c r="K16" s="11">
        <v>19</v>
      </c>
      <c r="L16" s="12">
        <v>1374611.62</v>
      </c>
      <c r="M16" s="34">
        <v>3</v>
      </c>
      <c r="N16" s="11">
        <v>217044</v>
      </c>
      <c r="O16" s="11">
        <v>1</v>
      </c>
      <c r="P16" s="12">
        <v>72347.98</v>
      </c>
      <c r="Q16" s="34">
        <v>24</v>
      </c>
      <c r="R16" s="11">
        <v>1736352</v>
      </c>
      <c r="S16" s="11">
        <v>4</v>
      </c>
      <c r="T16" s="12">
        <v>289391.92</v>
      </c>
      <c r="U16" s="34">
        <v>7</v>
      </c>
      <c r="V16" s="12">
        <v>586628</v>
      </c>
      <c r="W16" s="35">
        <v>3</v>
      </c>
      <c r="X16" s="36">
        <v>217043.94</v>
      </c>
    </row>
    <row r="17" spans="1:24" ht="15.75" x14ac:dyDescent="0.25">
      <c r="A17" s="91"/>
      <c r="B17" s="78"/>
      <c r="C17" s="94"/>
      <c r="D17" s="66" t="s">
        <v>15</v>
      </c>
      <c r="E17" s="33">
        <v>613</v>
      </c>
      <c r="F17" s="14">
        <v>9205284</v>
      </c>
      <c r="G17" s="14">
        <v>286</v>
      </c>
      <c r="H17" s="17">
        <v>4181591.76</v>
      </c>
      <c r="I17" s="34">
        <v>380</v>
      </c>
      <c r="J17" s="11">
        <v>5771051.2000000002</v>
      </c>
      <c r="K17" s="11">
        <v>10</v>
      </c>
      <c r="L17" s="12">
        <v>135757.44</v>
      </c>
      <c r="M17" s="34">
        <v>16</v>
      </c>
      <c r="N17" s="11">
        <v>226944</v>
      </c>
      <c r="O17" s="11"/>
      <c r="P17" s="12"/>
      <c r="Q17" s="34">
        <v>187</v>
      </c>
      <c r="R17" s="11">
        <v>2756026.1</v>
      </c>
      <c r="S17" s="11">
        <v>274</v>
      </c>
      <c r="T17" s="12">
        <v>4019975.76</v>
      </c>
      <c r="U17" s="34">
        <v>30</v>
      </c>
      <c r="V17" s="12">
        <v>451262.7</v>
      </c>
      <c r="W17" s="35">
        <v>2</v>
      </c>
      <c r="X17" s="36">
        <v>25858.560000000001</v>
      </c>
    </row>
    <row r="18" spans="1:24" ht="16.5" thickBot="1" x14ac:dyDescent="0.3">
      <c r="A18" s="92"/>
      <c r="B18" s="93"/>
      <c r="C18" s="80"/>
      <c r="D18" s="23" t="s">
        <v>28</v>
      </c>
      <c r="E18" s="37">
        <v>2873</v>
      </c>
      <c r="F18" s="13">
        <v>81119880.109999999</v>
      </c>
      <c r="G18" s="13">
        <v>397</v>
      </c>
      <c r="H18" s="15">
        <v>8423662.7400000002</v>
      </c>
      <c r="I18" s="37">
        <v>1925</v>
      </c>
      <c r="J18" s="13">
        <v>55135438.310000002</v>
      </c>
      <c r="K18" s="13">
        <v>84</v>
      </c>
      <c r="L18" s="15">
        <v>3018295.86</v>
      </c>
      <c r="M18" s="37">
        <v>34</v>
      </c>
      <c r="N18" s="13">
        <v>875711</v>
      </c>
      <c r="O18" s="13">
        <v>3</v>
      </c>
      <c r="P18" s="15">
        <v>127020.62</v>
      </c>
      <c r="Q18" s="37">
        <v>691</v>
      </c>
      <c r="R18" s="13">
        <v>18532811.100000001</v>
      </c>
      <c r="S18" s="13">
        <v>294</v>
      </c>
      <c r="T18" s="15">
        <v>4746748.8</v>
      </c>
      <c r="U18" s="37">
        <v>223</v>
      </c>
      <c r="V18" s="15">
        <v>6575919.7000000002</v>
      </c>
      <c r="W18" s="38">
        <f t="shared" ref="W18:X18" si="2">W15+W16+W17</f>
        <v>16</v>
      </c>
      <c r="X18" s="17">
        <f t="shared" si="2"/>
        <v>531597.46000000008</v>
      </c>
    </row>
    <row r="19" spans="1:24" s="3" customFormat="1" ht="15.75" x14ac:dyDescent="0.25">
      <c r="A19" s="90">
        <v>3</v>
      </c>
      <c r="B19" s="77">
        <v>270069</v>
      </c>
      <c r="C19" s="79" t="s">
        <v>19</v>
      </c>
      <c r="D19" s="22" t="s">
        <v>13</v>
      </c>
      <c r="E19" s="29">
        <v>245</v>
      </c>
      <c r="F19" s="8">
        <v>7315158.3600000003</v>
      </c>
      <c r="G19" s="8">
        <v>51</v>
      </c>
      <c r="H19" s="16">
        <v>1818910.6099999999</v>
      </c>
      <c r="I19" s="30">
        <v>154</v>
      </c>
      <c r="J19" s="9">
        <v>4639077.8600000003</v>
      </c>
      <c r="K19" s="9">
        <v>33</v>
      </c>
      <c r="L19" s="10">
        <v>1114947.03</v>
      </c>
      <c r="M19" s="30">
        <v>0</v>
      </c>
      <c r="N19" s="9">
        <v>0</v>
      </c>
      <c r="O19" s="9"/>
      <c r="P19" s="10"/>
      <c r="Q19" s="30">
        <v>90</v>
      </c>
      <c r="R19" s="9">
        <v>2649207.5</v>
      </c>
      <c r="S19" s="9">
        <v>18</v>
      </c>
      <c r="T19" s="10">
        <v>703963.58</v>
      </c>
      <c r="U19" s="30">
        <v>1</v>
      </c>
      <c r="V19" s="10">
        <v>26873</v>
      </c>
      <c r="W19" s="35"/>
      <c r="X19" s="36"/>
    </row>
    <row r="20" spans="1:24" s="5" customFormat="1" ht="15.75" x14ac:dyDescent="0.25">
      <c r="A20" s="91"/>
      <c r="B20" s="78"/>
      <c r="C20" s="94"/>
      <c r="D20" s="66" t="s">
        <v>16</v>
      </c>
      <c r="E20" s="33">
        <v>30</v>
      </c>
      <c r="F20" s="14">
        <v>440404</v>
      </c>
      <c r="G20" s="14">
        <v>19</v>
      </c>
      <c r="H20" s="17">
        <v>273939.12</v>
      </c>
      <c r="I20" s="34">
        <v>19</v>
      </c>
      <c r="J20" s="11">
        <v>278924</v>
      </c>
      <c r="K20" s="11">
        <v>10</v>
      </c>
      <c r="L20" s="12">
        <v>141414</v>
      </c>
      <c r="M20" s="34">
        <v>2</v>
      </c>
      <c r="N20" s="11">
        <v>29360</v>
      </c>
      <c r="O20" s="11"/>
      <c r="P20" s="12"/>
      <c r="Q20" s="34">
        <v>5</v>
      </c>
      <c r="R20" s="11">
        <v>73400</v>
      </c>
      <c r="S20" s="11">
        <v>9</v>
      </c>
      <c r="T20" s="12">
        <v>132525.12</v>
      </c>
      <c r="U20" s="34">
        <v>4</v>
      </c>
      <c r="V20" s="12">
        <v>58720</v>
      </c>
      <c r="W20" s="39"/>
      <c r="X20" s="40"/>
    </row>
    <row r="21" spans="1:24" s="3" customFormat="1" ht="15.75" x14ac:dyDescent="0.25">
      <c r="A21" s="91"/>
      <c r="B21" s="78"/>
      <c r="C21" s="94"/>
      <c r="D21" s="66" t="s">
        <v>15</v>
      </c>
      <c r="E21" s="33">
        <v>85</v>
      </c>
      <c r="F21" s="14">
        <v>1189493.76</v>
      </c>
      <c r="G21" s="14">
        <v>13</v>
      </c>
      <c r="H21" s="17">
        <v>183272.55</v>
      </c>
      <c r="I21" s="34">
        <v>54</v>
      </c>
      <c r="J21" s="11">
        <v>768001.76</v>
      </c>
      <c r="K21" s="11"/>
      <c r="L21" s="12"/>
      <c r="M21" s="34">
        <v>0</v>
      </c>
      <c r="N21" s="11">
        <v>0</v>
      </c>
      <c r="O21" s="11"/>
      <c r="P21" s="12"/>
      <c r="Q21" s="34">
        <v>31</v>
      </c>
      <c r="R21" s="11">
        <v>421492</v>
      </c>
      <c r="S21" s="11">
        <v>13</v>
      </c>
      <c r="T21" s="12">
        <v>183272.55</v>
      </c>
      <c r="U21" s="34">
        <v>0</v>
      </c>
      <c r="V21" s="12">
        <v>0</v>
      </c>
      <c r="W21" s="35"/>
      <c r="X21" s="36"/>
    </row>
    <row r="22" spans="1:24" s="3" customFormat="1" ht="16.5" thickBot="1" x14ac:dyDescent="0.3">
      <c r="A22" s="92"/>
      <c r="B22" s="93"/>
      <c r="C22" s="80"/>
      <c r="D22" s="23" t="s">
        <v>28</v>
      </c>
      <c r="E22" s="37">
        <v>360</v>
      </c>
      <c r="F22" s="13">
        <v>8945056.120000001</v>
      </c>
      <c r="G22" s="13">
        <v>83</v>
      </c>
      <c r="H22" s="15">
        <v>2276122.2799999998</v>
      </c>
      <c r="I22" s="37">
        <v>227</v>
      </c>
      <c r="J22" s="13">
        <v>5686003.6200000001</v>
      </c>
      <c r="K22" s="13">
        <v>43</v>
      </c>
      <c r="L22" s="15">
        <v>1256361.03</v>
      </c>
      <c r="M22" s="37">
        <v>2</v>
      </c>
      <c r="N22" s="13">
        <v>29360</v>
      </c>
      <c r="O22" s="13">
        <v>0</v>
      </c>
      <c r="P22" s="15">
        <v>0</v>
      </c>
      <c r="Q22" s="37">
        <v>126</v>
      </c>
      <c r="R22" s="13">
        <v>3144099.5</v>
      </c>
      <c r="S22" s="13">
        <v>40</v>
      </c>
      <c r="T22" s="15">
        <v>1019761.25</v>
      </c>
      <c r="U22" s="37">
        <v>5</v>
      </c>
      <c r="V22" s="15">
        <v>85593</v>
      </c>
      <c r="W22" s="38">
        <f t="shared" ref="W22:X22" si="3">W19+W20+W21</f>
        <v>0</v>
      </c>
      <c r="X22" s="17">
        <f t="shared" si="3"/>
        <v>0</v>
      </c>
    </row>
    <row r="23" spans="1:24" ht="15.75" x14ac:dyDescent="0.25">
      <c r="A23" s="88">
        <v>4</v>
      </c>
      <c r="B23" s="89">
        <v>270115</v>
      </c>
      <c r="C23" s="81" t="s">
        <v>20</v>
      </c>
      <c r="D23" s="22" t="s">
        <v>13</v>
      </c>
      <c r="E23" s="29">
        <v>87</v>
      </c>
      <c r="F23" s="8">
        <v>2886248.5700000003</v>
      </c>
      <c r="G23" s="8">
        <v>0</v>
      </c>
      <c r="H23" s="16">
        <v>0</v>
      </c>
      <c r="I23" s="30">
        <v>67</v>
      </c>
      <c r="J23" s="9">
        <v>2228108.5700000003</v>
      </c>
      <c r="K23" s="9"/>
      <c r="L23" s="10"/>
      <c r="M23" s="30">
        <v>0</v>
      </c>
      <c r="N23" s="9">
        <v>0</v>
      </c>
      <c r="O23" s="9"/>
      <c r="P23" s="10"/>
      <c r="Q23" s="30">
        <v>8</v>
      </c>
      <c r="R23" s="9">
        <v>283714</v>
      </c>
      <c r="S23" s="9"/>
      <c r="T23" s="10"/>
      <c r="U23" s="30">
        <v>12</v>
      </c>
      <c r="V23" s="10">
        <v>374426</v>
      </c>
      <c r="W23" s="35"/>
      <c r="X23" s="36"/>
    </row>
    <row r="24" spans="1:24" ht="15.75" x14ac:dyDescent="0.25">
      <c r="A24" s="88"/>
      <c r="B24" s="89"/>
      <c r="C24" s="84"/>
      <c r="D24" s="66" t="s">
        <v>16</v>
      </c>
      <c r="E24" s="33">
        <v>74</v>
      </c>
      <c r="F24" s="14">
        <v>922805.81</v>
      </c>
      <c r="G24" s="14">
        <v>0</v>
      </c>
      <c r="H24" s="17">
        <v>0</v>
      </c>
      <c r="I24" s="34">
        <v>59</v>
      </c>
      <c r="J24" s="11">
        <v>736070.81</v>
      </c>
      <c r="K24" s="11"/>
      <c r="L24" s="12"/>
      <c r="M24" s="34">
        <v>2</v>
      </c>
      <c r="N24" s="11">
        <v>24898</v>
      </c>
      <c r="O24" s="11"/>
      <c r="P24" s="12"/>
      <c r="Q24" s="34">
        <v>7</v>
      </c>
      <c r="R24" s="11">
        <v>87143</v>
      </c>
      <c r="S24" s="11"/>
      <c r="T24" s="12"/>
      <c r="U24" s="34">
        <v>6</v>
      </c>
      <c r="V24" s="12">
        <v>74694</v>
      </c>
      <c r="W24" s="35"/>
      <c r="X24" s="36"/>
    </row>
    <row r="25" spans="1:24" ht="16.5" thickBot="1" x14ac:dyDescent="0.3">
      <c r="A25" s="88"/>
      <c r="B25" s="89"/>
      <c r="C25" s="86"/>
      <c r="D25" s="23" t="s">
        <v>28</v>
      </c>
      <c r="E25" s="37">
        <v>161</v>
      </c>
      <c r="F25" s="13">
        <v>3809054.3800000004</v>
      </c>
      <c r="G25" s="13">
        <v>0</v>
      </c>
      <c r="H25" s="15">
        <v>0</v>
      </c>
      <c r="I25" s="37">
        <v>126</v>
      </c>
      <c r="J25" s="13">
        <v>2964179.3800000004</v>
      </c>
      <c r="K25" s="13">
        <v>0</v>
      </c>
      <c r="L25" s="15">
        <v>0</v>
      </c>
      <c r="M25" s="37">
        <v>2</v>
      </c>
      <c r="N25" s="13">
        <v>24898</v>
      </c>
      <c r="O25" s="13">
        <v>0</v>
      </c>
      <c r="P25" s="15">
        <v>0</v>
      </c>
      <c r="Q25" s="37">
        <v>15</v>
      </c>
      <c r="R25" s="13">
        <v>370857</v>
      </c>
      <c r="S25" s="13">
        <v>0</v>
      </c>
      <c r="T25" s="15">
        <v>0</v>
      </c>
      <c r="U25" s="37">
        <v>18</v>
      </c>
      <c r="V25" s="15">
        <v>449120</v>
      </c>
      <c r="W25" s="38">
        <f t="shared" ref="W25:X25" si="4">W23+W24</f>
        <v>0</v>
      </c>
      <c r="X25" s="17">
        <f t="shared" si="4"/>
        <v>0</v>
      </c>
    </row>
    <row r="26" spans="1:24" s="24" customFormat="1" ht="15.75" x14ac:dyDescent="0.25">
      <c r="A26" s="88">
        <v>5</v>
      </c>
      <c r="B26" s="89">
        <v>270133</v>
      </c>
      <c r="C26" s="81" t="s">
        <v>21</v>
      </c>
      <c r="D26" s="22" t="s">
        <v>13</v>
      </c>
      <c r="E26" s="41">
        <v>30</v>
      </c>
      <c r="F26" s="67">
        <v>1149161</v>
      </c>
      <c r="G26" s="8">
        <v>15</v>
      </c>
      <c r="H26" s="16">
        <v>1439903.27</v>
      </c>
      <c r="I26" s="30">
        <v>16</v>
      </c>
      <c r="J26" s="9">
        <v>612891</v>
      </c>
      <c r="K26" s="9">
        <v>8</v>
      </c>
      <c r="L26" s="10">
        <v>672407.65</v>
      </c>
      <c r="M26" s="30">
        <v>1</v>
      </c>
      <c r="N26" s="9">
        <v>38305</v>
      </c>
      <c r="O26" s="9"/>
      <c r="P26" s="10"/>
      <c r="Q26" s="30">
        <v>11</v>
      </c>
      <c r="R26" s="9">
        <v>421355</v>
      </c>
      <c r="S26" s="9">
        <v>6</v>
      </c>
      <c r="T26" s="10">
        <v>651243.24</v>
      </c>
      <c r="U26" s="30">
        <v>2</v>
      </c>
      <c r="V26" s="10">
        <v>76610</v>
      </c>
      <c r="W26" s="42">
        <v>1</v>
      </c>
      <c r="X26" s="43">
        <v>116252.38</v>
      </c>
    </row>
    <row r="27" spans="1:24" s="24" customFormat="1" ht="16.5" thickBot="1" x14ac:dyDescent="0.3">
      <c r="A27" s="88"/>
      <c r="B27" s="89"/>
      <c r="C27" s="86"/>
      <c r="D27" s="23" t="s">
        <v>28</v>
      </c>
      <c r="E27" s="44">
        <v>30</v>
      </c>
      <c r="F27" s="45">
        <v>1149161</v>
      </c>
      <c r="G27" s="13">
        <v>15</v>
      </c>
      <c r="H27" s="15">
        <v>1439903.27</v>
      </c>
      <c r="I27" s="44">
        <v>16</v>
      </c>
      <c r="J27" s="45">
        <v>612891</v>
      </c>
      <c r="K27" s="45">
        <v>8</v>
      </c>
      <c r="L27" s="46">
        <v>672407.65</v>
      </c>
      <c r="M27" s="44">
        <v>1</v>
      </c>
      <c r="N27" s="45">
        <v>38305</v>
      </c>
      <c r="O27" s="45">
        <v>0</v>
      </c>
      <c r="P27" s="46">
        <v>0</v>
      </c>
      <c r="Q27" s="44">
        <v>11</v>
      </c>
      <c r="R27" s="45">
        <v>421355</v>
      </c>
      <c r="S27" s="45">
        <v>6</v>
      </c>
      <c r="T27" s="46">
        <v>651243.24</v>
      </c>
      <c r="U27" s="44">
        <v>2</v>
      </c>
      <c r="V27" s="46">
        <v>76610</v>
      </c>
      <c r="W27" s="47">
        <f t="shared" ref="W27:X27" si="5">W26</f>
        <v>1</v>
      </c>
      <c r="X27" s="48">
        <f t="shared" si="5"/>
        <v>116252.38</v>
      </c>
    </row>
    <row r="28" spans="1:24" s="24" customFormat="1" ht="15.75" x14ac:dyDescent="0.25">
      <c r="A28" s="88">
        <v>6</v>
      </c>
      <c r="B28" s="89"/>
      <c r="C28" s="81" t="s">
        <v>22</v>
      </c>
      <c r="D28" s="22" t="s">
        <v>15</v>
      </c>
      <c r="E28" s="41">
        <v>75</v>
      </c>
      <c r="F28" s="67">
        <v>931985.6</v>
      </c>
      <c r="G28" s="8">
        <v>13</v>
      </c>
      <c r="H28" s="16">
        <v>98047.040000000008</v>
      </c>
      <c r="I28" s="30">
        <v>49</v>
      </c>
      <c r="J28" s="9">
        <v>608909.6</v>
      </c>
      <c r="K28" s="9">
        <v>8</v>
      </c>
      <c r="L28" s="10">
        <v>60336.639999999999</v>
      </c>
      <c r="M28" s="30">
        <v>2</v>
      </c>
      <c r="N28" s="9">
        <v>24852</v>
      </c>
      <c r="O28" s="9">
        <v>1</v>
      </c>
      <c r="P28" s="10">
        <v>7542.08</v>
      </c>
      <c r="Q28" s="30">
        <v>18</v>
      </c>
      <c r="R28" s="9">
        <v>223668</v>
      </c>
      <c r="S28" s="9">
        <v>2</v>
      </c>
      <c r="T28" s="10">
        <v>15084.16</v>
      </c>
      <c r="U28" s="30">
        <v>6</v>
      </c>
      <c r="V28" s="10">
        <v>74556</v>
      </c>
      <c r="W28" s="42">
        <v>2</v>
      </c>
      <c r="X28" s="43">
        <v>15084.16</v>
      </c>
    </row>
    <row r="29" spans="1:24" ht="16.5" thickBot="1" x14ac:dyDescent="0.3">
      <c r="A29" s="88"/>
      <c r="B29" s="89"/>
      <c r="C29" s="86"/>
      <c r="D29" s="23" t="s">
        <v>28</v>
      </c>
      <c r="E29" s="37">
        <v>75</v>
      </c>
      <c r="F29" s="13">
        <v>931985.6</v>
      </c>
      <c r="G29" s="13">
        <v>13</v>
      </c>
      <c r="H29" s="15">
        <v>98047.040000000008</v>
      </c>
      <c r="I29" s="37">
        <v>49</v>
      </c>
      <c r="J29" s="13">
        <v>608909.6</v>
      </c>
      <c r="K29" s="13">
        <v>8</v>
      </c>
      <c r="L29" s="15">
        <v>60336.639999999999</v>
      </c>
      <c r="M29" s="37">
        <v>2</v>
      </c>
      <c r="N29" s="13">
        <v>24852</v>
      </c>
      <c r="O29" s="13">
        <v>1</v>
      </c>
      <c r="P29" s="15">
        <v>7542.08</v>
      </c>
      <c r="Q29" s="37">
        <v>18</v>
      </c>
      <c r="R29" s="13">
        <v>223668</v>
      </c>
      <c r="S29" s="13">
        <v>2</v>
      </c>
      <c r="T29" s="15">
        <v>15084.16</v>
      </c>
      <c r="U29" s="37">
        <v>6</v>
      </c>
      <c r="V29" s="15">
        <v>74556</v>
      </c>
      <c r="W29" s="38">
        <f t="shared" ref="W29:X29" si="6">W28</f>
        <v>2</v>
      </c>
      <c r="X29" s="17">
        <f t="shared" si="6"/>
        <v>15084.16</v>
      </c>
    </row>
    <row r="30" spans="1:24" s="24" customFormat="1" ht="15.75" x14ac:dyDescent="0.25">
      <c r="A30" s="75">
        <v>7</v>
      </c>
      <c r="B30" s="77"/>
      <c r="C30" s="79" t="s">
        <v>23</v>
      </c>
      <c r="D30" s="22" t="s">
        <v>15</v>
      </c>
      <c r="E30" s="49">
        <v>25</v>
      </c>
      <c r="F30" s="68">
        <v>329966</v>
      </c>
      <c r="G30" s="8">
        <v>25</v>
      </c>
      <c r="H30" s="16">
        <v>287541.8</v>
      </c>
      <c r="I30" s="50">
        <v>13</v>
      </c>
      <c r="J30" s="51">
        <v>171584</v>
      </c>
      <c r="K30" s="51">
        <v>7</v>
      </c>
      <c r="L30" s="52">
        <v>88888.8</v>
      </c>
      <c r="M30" s="50">
        <v>0</v>
      </c>
      <c r="N30" s="51">
        <v>0</v>
      </c>
      <c r="O30" s="51"/>
      <c r="P30" s="52"/>
      <c r="Q30" s="50">
        <v>12</v>
      </c>
      <c r="R30" s="51">
        <v>158382</v>
      </c>
      <c r="S30" s="51">
        <v>16</v>
      </c>
      <c r="T30" s="52">
        <v>180740.56</v>
      </c>
      <c r="U30" s="50">
        <v>0</v>
      </c>
      <c r="V30" s="52">
        <v>0</v>
      </c>
      <c r="W30" s="53">
        <v>2</v>
      </c>
      <c r="X30" s="54">
        <v>17912.439999999999</v>
      </c>
    </row>
    <row r="31" spans="1:24" s="24" customFormat="1" ht="16.5" thickBot="1" x14ac:dyDescent="0.3">
      <c r="A31" s="76"/>
      <c r="B31" s="78"/>
      <c r="C31" s="80"/>
      <c r="D31" s="23" t="s">
        <v>28</v>
      </c>
      <c r="E31" s="44">
        <v>25</v>
      </c>
      <c r="F31" s="45">
        <v>329966</v>
      </c>
      <c r="G31" s="13">
        <v>25</v>
      </c>
      <c r="H31" s="15">
        <v>287541.8</v>
      </c>
      <c r="I31" s="44">
        <v>13</v>
      </c>
      <c r="J31" s="45">
        <v>171584</v>
      </c>
      <c r="K31" s="45">
        <v>7</v>
      </c>
      <c r="L31" s="46">
        <v>88888.8</v>
      </c>
      <c r="M31" s="44">
        <v>0</v>
      </c>
      <c r="N31" s="45">
        <v>0</v>
      </c>
      <c r="O31" s="45">
        <v>0</v>
      </c>
      <c r="P31" s="46">
        <v>0</v>
      </c>
      <c r="Q31" s="44">
        <v>12</v>
      </c>
      <c r="R31" s="45">
        <v>158382</v>
      </c>
      <c r="S31" s="45">
        <v>16</v>
      </c>
      <c r="T31" s="46">
        <v>180740.56</v>
      </c>
      <c r="U31" s="44">
        <v>0</v>
      </c>
      <c r="V31" s="46">
        <v>0</v>
      </c>
      <c r="W31" s="55">
        <f t="shared" ref="W31:X31" si="7">W30</f>
        <v>2</v>
      </c>
      <c r="X31" s="56">
        <f t="shared" si="7"/>
        <v>17912.439999999999</v>
      </c>
    </row>
    <row r="32" spans="1:24" s="7" customFormat="1" ht="15.75" x14ac:dyDescent="0.25">
      <c r="A32" s="81" t="s">
        <v>11</v>
      </c>
      <c r="B32" s="82"/>
      <c r="C32" s="83"/>
      <c r="D32" s="25" t="s">
        <v>13</v>
      </c>
      <c r="E32" s="57">
        <f>I32+M32+Q32+U32</f>
        <v>3137</v>
      </c>
      <c r="F32" s="58">
        <f>F12+F15+F19+F23+F26</f>
        <v>110021641.89000002</v>
      </c>
      <c r="G32" s="58">
        <f t="shared" ref="G32:G36" si="8">K32+O32+S32+W32</f>
        <v>271</v>
      </c>
      <c r="H32" s="59">
        <f t="shared" ref="H32:H36" si="9">L32+P32+T32+X32</f>
        <v>11399210.039999999</v>
      </c>
      <c r="I32" s="57">
        <f>I12+I15+I19+I23+I26</f>
        <v>2022</v>
      </c>
      <c r="J32" s="58">
        <f>J12+J15+J19+J23+J26</f>
        <v>68881615.370000005</v>
      </c>
      <c r="K32" s="58">
        <f t="shared" ref="K32:L32" si="10">K12+K15+K19+K23+K26</f>
        <v>216</v>
      </c>
      <c r="L32" s="59">
        <f t="shared" si="10"/>
        <v>9007405.5299999993</v>
      </c>
      <c r="M32" s="57">
        <f>M12+M15+M19+M23+M26</f>
        <v>25</v>
      </c>
      <c r="N32" s="58">
        <f>N12+N15+N19+N23+N26</f>
        <v>1042813.3</v>
      </c>
      <c r="O32" s="58">
        <f t="shared" ref="O32:P32" si="11">O12+O15+O19+O23+O26</f>
        <v>2</v>
      </c>
      <c r="P32" s="59">
        <f t="shared" si="11"/>
        <v>54672.639999999999</v>
      </c>
      <c r="Q32" s="57">
        <f>Q12+Q15+Q19+Q23+Q26</f>
        <v>815</v>
      </c>
      <c r="R32" s="58">
        <f>R12+R15+R19+R23+R26</f>
        <v>29846195.219999999</v>
      </c>
      <c r="S32" s="58">
        <f t="shared" ref="S32:T32" si="12">S12+S15+S19+S23+S26</f>
        <v>41</v>
      </c>
      <c r="T32" s="59">
        <f t="shared" si="12"/>
        <v>1932184.53</v>
      </c>
      <c r="U32" s="57">
        <f>U12+U15+U19+U23+U26</f>
        <v>275</v>
      </c>
      <c r="V32" s="58">
        <f>V12+V15+V19+V23+V26</f>
        <v>10251018</v>
      </c>
      <c r="W32" s="60">
        <f t="shared" ref="W32:X32" si="13">W12+W15+W19+W23+W26</f>
        <v>12</v>
      </c>
      <c r="X32" s="61">
        <f t="shared" si="13"/>
        <v>404947.34</v>
      </c>
    </row>
    <row r="33" spans="1:24" s="7" customFormat="1" ht="15.75" x14ac:dyDescent="0.25">
      <c r="A33" s="84"/>
      <c r="B33" s="85"/>
      <c r="C33" s="85"/>
      <c r="D33" s="26" t="s">
        <v>14</v>
      </c>
      <c r="E33" s="33">
        <f>I33+M33+Q33+U33</f>
        <v>150</v>
      </c>
      <c r="F33" s="14">
        <f>F13+F16</f>
        <v>12532774</v>
      </c>
      <c r="G33" s="14">
        <f t="shared" si="8"/>
        <v>35</v>
      </c>
      <c r="H33" s="17">
        <f t="shared" si="9"/>
        <v>3232985.38</v>
      </c>
      <c r="I33" s="33">
        <f>I13+I16</f>
        <v>110</v>
      </c>
      <c r="J33" s="14">
        <f>J13+J16</f>
        <v>8886434</v>
      </c>
      <c r="K33" s="14">
        <f t="shared" ref="K33:L33" si="14">K13+K16</f>
        <v>27</v>
      </c>
      <c r="L33" s="17">
        <f t="shared" si="14"/>
        <v>2654201.54</v>
      </c>
      <c r="M33" s="33">
        <f>M13+M16</f>
        <v>4</v>
      </c>
      <c r="N33" s="14">
        <f>N13+N16</f>
        <v>401430</v>
      </c>
      <c r="O33" s="14">
        <f t="shared" ref="O33:P33" si="15">O13+O16</f>
        <v>1</v>
      </c>
      <c r="P33" s="17">
        <f t="shared" si="15"/>
        <v>72347.98</v>
      </c>
      <c r="Q33" s="33">
        <f>Q13+Q16</f>
        <v>29</v>
      </c>
      <c r="R33" s="14">
        <f>R13+R16</f>
        <v>2658282</v>
      </c>
      <c r="S33" s="14">
        <f t="shared" ref="S33:T33" si="16">S13+S16</f>
        <v>4</v>
      </c>
      <c r="T33" s="17">
        <f t="shared" si="16"/>
        <v>289391.92</v>
      </c>
      <c r="U33" s="33">
        <f>U13+U16</f>
        <v>7</v>
      </c>
      <c r="V33" s="14">
        <f>V13+V16</f>
        <v>586628</v>
      </c>
      <c r="W33" s="62">
        <f t="shared" ref="W33:X33" si="17">W13+W16</f>
        <v>3</v>
      </c>
      <c r="X33" s="63">
        <f t="shared" si="17"/>
        <v>217043.94</v>
      </c>
    </row>
    <row r="34" spans="1:24" s="7" customFormat="1" ht="15.75" x14ac:dyDescent="0.25">
      <c r="A34" s="84"/>
      <c r="B34" s="85"/>
      <c r="C34" s="85"/>
      <c r="D34" s="26" t="s">
        <v>16</v>
      </c>
      <c r="E34" s="33">
        <f>I34+M34+Q34+U34</f>
        <v>104</v>
      </c>
      <c r="F34" s="14">
        <f>F20+F24</f>
        <v>1363209.81</v>
      </c>
      <c r="G34" s="14">
        <f t="shared" si="8"/>
        <v>19</v>
      </c>
      <c r="H34" s="17">
        <f t="shared" si="9"/>
        <v>273939.12</v>
      </c>
      <c r="I34" s="33">
        <f>I20+I24</f>
        <v>78</v>
      </c>
      <c r="J34" s="14">
        <f>J20+J24</f>
        <v>1014994.81</v>
      </c>
      <c r="K34" s="14">
        <f t="shared" ref="K34:L34" si="18">K20+K24</f>
        <v>10</v>
      </c>
      <c r="L34" s="17">
        <f t="shared" si="18"/>
        <v>141414</v>
      </c>
      <c r="M34" s="33">
        <f>M20+M24</f>
        <v>4</v>
      </c>
      <c r="N34" s="14">
        <f>N20+N24</f>
        <v>54258</v>
      </c>
      <c r="O34" s="14">
        <f t="shared" ref="O34:P34" si="19">O20+O24</f>
        <v>0</v>
      </c>
      <c r="P34" s="17">
        <f t="shared" si="19"/>
        <v>0</v>
      </c>
      <c r="Q34" s="33">
        <f>Q20+Q24</f>
        <v>12</v>
      </c>
      <c r="R34" s="14">
        <f>R20+R24</f>
        <v>160543</v>
      </c>
      <c r="S34" s="14">
        <f t="shared" ref="S34:T34" si="20">S20+S24</f>
        <v>9</v>
      </c>
      <c r="T34" s="17">
        <f t="shared" si="20"/>
        <v>132525.12</v>
      </c>
      <c r="U34" s="33">
        <f>U20+U24</f>
        <v>10</v>
      </c>
      <c r="V34" s="14">
        <f>V20+V24</f>
        <v>133414</v>
      </c>
      <c r="W34" s="62">
        <f t="shared" ref="W34:X34" si="21">W20+W24</f>
        <v>0</v>
      </c>
      <c r="X34" s="63">
        <f t="shared" si="21"/>
        <v>0</v>
      </c>
    </row>
    <row r="35" spans="1:24" s="7" customFormat="1" ht="15.75" x14ac:dyDescent="0.25">
      <c r="A35" s="84"/>
      <c r="B35" s="85"/>
      <c r="C35" s="85"/>
      <c r="D35" s="26" t="s">
        <v>15</v>
      </c>
      <c r="E35" s="33">
        <f>I35+M35+Q35+U35</f>
        <v>798</v>
      </c>
      <c r="F35" s="14">
        <f>F17+F21+F28+F30</f>
        <v>11656729.359999999</v>
      </c>
      <c r="G35" s="14">
        <f t="shared" si="8"/>
        <v>337</v>
      </c>
      <c r="H35" s="17">
        <f t="shared" si="9"/>
        <v>4750453.1499999994</v>
      </c>
      <c r="I35" s="33">
        <f>I17+I21+I28+I30</f>
        <v>496</v>
      </c>
      <c r="J35" s="14">
        <f>J17+J21+J28+J30</f>
        <v>7319546.5599999996</v>
      </c>
      <c r="K35" s="14">
        <f t="shared" ref="K35:L35" si="22">K17+K21+K28+K30</f>
        <v>25</v>
      </c>
      <c r="L35" s="17">
        <f t="shared" si="22"/>
        <v>284982.88</v>
      </c>
      <c r="M35" s="33">
        <f>M17+M21+M28+M30</f>
        <v>18</v>
      </c>
      <c r="N35" s="14">
        <f>N17+N21+N28+N30</f>
        <v>251796</v>
      </c>
      <c r="O35" s="14">
        <f t="shared" ref="O35:P35" si="23">O17+O21+O28+O30</f>
        <v>1</v>
      </c>
      <c r="P35" s="17">
        <f t="shared" si="23"/>
        <v>7542.08</v>
      </c>
      <c r="Q35" s="33">
        <f>Q17+Q21+Q28+Q30</f>
        <v>248</v>
      </c>
      <c r="R35" s="14">
        <f>R17+R21+R28+R30</f>
        <v>3559568.1</v>
      </c>
      <c r="S35" s="14">
        <f t="shared" ref="S35:T35" si="24">S17+S21+S28+S30</f>
        <v>305</v>
      </c>
      <c r="T35" s="17">
        <f t="shared" si="24"/>
        <v>4399073.0299999993</v>
      </c>
      <c r="U35" s="33">
        <f>U17+U21+U28+U30</f>
        <v>36</v>
      </c>
      <c r="V35" s="14">
        <f>V17+V21+V28+V30</f>
        <v>525818.69999999995</v>
      </c>
      <c r="W35" s="62">
        <f t="shared" ref="W35:X35" si="25">W17+W21+W28+W30</f>
        <v>6</v>
      </c>
      <c r="X35" s="63">
        <f t="shared" si="25"/>
        <v>58855.16</v>
      </c>
    </row>
    <row r="36" spans="1:24" ht="16.5" thickBot="1" x14ac:dyDescent="0.3">
      <c r="A36" s="86"/>
      <c r="B36" s="87"/>
      <c r="C36" s="87"/>
      <c r="D36" s="23" t="s">
        <v>28</v>
      </c>
      <c r="E36" s="69">
        <f>E32+E33+E34+E35</f>
        <v>4189</v>
      </c>
      <c r="F36" s="70">
        <f t="shared" ref="F36:X36" si="26">F32+F33+F34+F35</f>
        <v>135574355.06</v>
      </c>
      <c r="G36" s="13">
        <f t="shared" si="8"/>
        <v>662</v>
      </c>
      <c r="H36" s="15">
        <f t="shared" si="9"/>
        <v>19656587.690000001</v>
      </c>
      <c r="I36" s="69">
        <f t="shared" si="26"/>
        <v>2706</v>
      </c>
      <c r="J36" s="70">
        <f t="shared" si="26"/>
        <v>86102590.74000001</v>
      </c>
      <c r="K36" s="70">
        <f t="shared" si="26"/>
        <v>278</v>
      </c>
      <c r="L36" s="71">
        <f t="shared" si="26"/>
        <v>12088003.950000001</v>
      </c>
      <c r="M36" s="69">
        <f t="shared" si="26"/>
        <v>51</v>
      </c>
      <c r="N36" s="70">
        <f t="shared" si="26"/>
        <v>1750297.3</v>
      </c>
      <c r="O36" s="70">
        <f t="shared" si="26"/>
        <v>4</v>
      </c>
      <c r="P36" s="71">
        <f t="shared" si="26"/>
        <v>134562.69999999998</v>
      </c>
      <c r="Q36" s="69">
        <f t="shared" si="26"/>
        <v>1104</v>
      </c>
      <c r="R36" s="70">
        <f t="shared" si="26"/>
        <v>36224588.32</v>
      </c>
      <c r="S36" s="70">
        <f t="shared" si="26"/>
        <v>359</v>
      </c>
      <c r="T36" s="71">
        <f t="shared" si="26"/>
        <v>6753174.5999999996</v>
      </c>
      <c r="U36" s="69">
        <f t="shared" si="26"/>
        <v>328</v>
      </c>
      <c r="V36" s="70">
        <f t="shared" si="26"/>
        <v>11496878.699999999</v>
      </c>
      <c r="W36" s="65">
        <f t="shared" si="26"/>
        <v>21</v>
      </c>
      <c r="X36" s="64">
        <f t="shared" si="26"/>
        <v>680846.44000000006</v>
      </c>
    </row>
    <row r="37" spans="1:24" ht="15.75" thickBot="1" x14ac:dyDescent="0.3">
      <c r="S37" s="27"/>
      <c r="T37" s="28"/>
    </row>
  </sheetData>
  <mergeCells count="44">
    <mergeCell ref="U1:X3"/>
    <mergeCell ref="A5:U5"/>
    <mergeCell ref="B6:R6"/>
    <mergeCell ref="A7:A10"/>
    <mergeCell ref="B7:B10"/>
    <mergeCell ref="C7:C10"/>
    <mergeCell ref="D7:D10"/>
    <mergeCell ref="E7:H7"/>
    <mergeCell ref="I7:L7"/>
    <mergeCell ref="M7:P7"/>
    <mergeCell ref="Q7:T7"/>
    <mergeCell ref="U7:X7"/>
    <mergeCell ref="A12:A14"/>
    <mergeCell ref="B12:B14"/>
    <mergeCell ref="C12:C14"/>
    <mergeCell ref="S8:T9"/>
    <mergeCell ref="U8:V9"/>
    <mergeCell ref="W8:X9"/>
    <mergeCell ref="K8:L9"/>
    <mergeCell ref="M8:N9"/>
    <mergeCell ref="A15:A18"/>
    <mergeCell ref="B15:B18"/>
    <mergeCell ref="C15:C18"/>
    <mergeCell ref="O8:P9"/>
    <mergeCell ref="Q8:R9"/>
    <mergeCell ref="E8:F9"/>
    <mergeCell ref="G8:H9"/>
    <mergeCell ref="I8:J9"/>
    <mergeCell ref="A19:A22"/>
    <mergeCell ref="B19:B22"/>
    <mergeCell ref="C19:C22"/>
    <mergeCell ref="A23:A25"/>
    <mergeCell ref="B23:B25"/>
    <mergeCell ref="C23:C25"/>
    <mergeCell ref="A30:A31"/>
    <mergeCell ref="B30:B31"/>
    <mergeCell ref="C30:C31"/>
    <mergeCell ref="A32:C36"/>
    <mergeCell ref="A26:A27"/>
    <mergeCell ref="B26:B27"/>
    <mergeCell ref="C26:C27"/>
    <mergeCell ref="A28:A29"/>
    <mergeCell ref="B28:B29"/>
    <mergeCell ref="C28:C29"/>
  </mergeCells>
  <pageMargins left="0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Комиссия_№13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2017-01-12T06:31:00Z</cp:lastPrinted>
  <dcterms:created xsi:type="dcterms:W3CDTF">2016-06-03T00:57:30Z</dcterms:created>
  <dcterms:modified xsi:type="dcterms:W3CDTF">2018-06-21T04:46:16Z</dcterms:modified>
</cp:coreProperties>
</file>