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920" yWindow="48" windowWidth="14376" windowHeight="12588"/>
  </bookViews>
  <sheets>
    <sheet name="Лист1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Лист1!$6:$7</definedName>
  </definedNames>
  <calcPr calcId="145621"/>
</workbook>
</file>

<file path=xl/calcChain.xml><?xml version="1.0" encoding="utf-8"?>
<calcChain xmlns="http://schemas.openxmlformats.org/spreadsheetml/2006/main">
  <c r="D9" i="1" l="1"/>
  <c r="G28" i="1" l="1"/>
  <c r="F28" i="1"/>
  <c r="E28" i="1"/>
  <c r="D28" i="1"/>
  <c r="G27" i="1"/>
  <c r="F27" i="1"/>
  <c r="E27" i="1"/>
  <c r="D27" i="1"/>
  <c r="G26" i="1"/>
  <c r="F26" i="1"/>
  <c r="E26" i="1"/>
  <c r="D26" i="1"/>
  <c r="G25" i="1"/>
  <c r="F25" i="1"/>
  <c r="E25" i="1"/>
  <c r="D25" i="1"/>
  <c r="G23" i="1"/>
  <c r="F23" i="1"/>
  <c r="E23" i="1"/>
  <c r="D23" i="1"/>
  <c r="G11" i="1" l="1"/>
  <c r="G60" i="1" l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33" i="1"/>
  <c r="C73" i="1" l="1"/>
  <c r="G73" i="1" s="1"/>
  <c r="C72" i="1"/>
  <c r="G72" i="1" s="1"/>
  <c r="C70" i="1"/>
  <c r="G70" i="1" s="1"/>
  <c r="C69" i="1"/>
  <c r="G69" i="1" s="1"/>
  <c r="C67" i="1"/>
  <c r="G67" i="1" s="1"/>
  <c r="C66" i="1"/>
  <c r="G66" i="1" s="1"/>
  <c r="C64" i="1"/>
  <c r="G64" i="1" s="1"/>
  <c r="C63" i="1"/>
  <c r="G63" i="1" s="1"/>
  <c r="E58" i="1"/>
  <c r="E56" i="1"/>
  <c r="E54" i="1"/>
  <c r="E52" i="1"/>
  <c r="E50" i="1"/>
  <c r="E48" i="1"/>
  <c r="E46" i="1"/>
  <c r="E44" i="1"/>
  <c r="E42" i="1"/>
  <c r="E40" i="1"/>
  <c r="E38" i="1"/>
  <c r="E36" i="1"/>
  <c r="E34" i="1"/>
  <c r="C31" i="1"/>
  <c r="G31" i="1" s="1"/>
  <c r="C30" i="1"/>
  <c r="G30" i="1" s="1"/>
  <c r="E31" i="1" l="1"/>
  <c r="F64" i="1"/>
  <c r="E64" i="1"/>
  <c r="F70" i="1"/>
  <c r="E70" i="1"/>
  <c r="F30" i="1"/>
  <c r="F33" i="1"/>
  <c r="F35" i="1"/>
  <c r="F37" i="1"/>
  <c r="F39" i="1"/>
  <c r="F41" i="1"/>
  <c r="F43" i="1"/>
  <c r="F45" i="1"/>
  <c r="F47" i="1"/>
  <c r="F49" i="1"/>
  <c r="F51" i="1"/>
  <c r="F53" i="1"/>
  <c r="F55" i="1"/>
  <c r="F57" i="1"/>
  <c r="F59" i="1"/>
  <c r="E59" i="1"/>
  <c r="F66" i="1"/>
  <c r="E66" i="1"/>
  <c r="F72" i="1"/>
  <c r="E72" i="1"/>
  <c r="E30" i="1"/>
  <c r="E33" i="1"/>
  <c r="E35" i="1"/>
  <c r="E37" i="1"/>
  <c r="E39" i="1"/>
  <c r="E41" i="1"/>
  <c r="E43" i="1"/>
  <c r="E45" i="1"/>
  <c r="E47" i="1"/>
  <c r="E49" i="1"/>
  <c r="E51" i="1"/>
  <c r="E53" i="1"/>
  <c r="E55" i="1"/>
  <c r="E57" i="1"/>
  <c r="F60" i="1"/>
  <c r="E60" i="1"/>
  <c r="F67" i="1"/>
  <c r="E67" i="1"/>
  <c r="F31" i="1"/>
  <c r="F34" i="1"/>
  <c r="F36" i="1"/>
  <c r="F38" i="1"/>
  <c r="F40" i="1"/>
  <c r="F42" i="1"/>
  <c r="F44" i="1"/>
  <c r="F46" i="1"/>
  <c r="F48" i="1"/>
  <c r="F50" i="1"/>
  <c r="F52" i="1"/>
  <c r="F54" i="1"/>
  <c r="F56" i="1"/>
  <c r="F58" i="1"/>
  <c r="F63" i="1"/>
  <c r="E63" i="1"/>
  <c r="F69" i="1"/>
  <c r="E69" i="1"/>
  <c r="E73" i="1"/>
  <c r="F73" i="1"/>
  <c r="G22" i="1" l="1"/>
  <c r="F22" i="1"/>
  <c r="E22" i="1"/>
  <c r="D22" i="1"/>
  <c r="G21" i="1"/>
  <c r="F21" i="1"/>
  <c r="E21" i="1"/>
  <c r="D21" i="1"/>
  <c r="G19" i="1"/>
  <c r="F19" i="1"/>
  <c r="E19" i="1"/>
  <c r="D19" i="1"/>
  <c r="G18" i="1"/>
  <c r="F18" i="1"/>
  <c r="E18" i="1"/>
  <c r="D18" i="1"/>
  <c r="G17" i="1"/>
  <c r="F17" i="1"/>
  <c r="E17" i="1"/>
  <c r="D17" i="1"/>
  <c r="G16" i="1"/>
  <c r="F16" i="1"/>
  <c r="E16" i="1"/>
  <c r="D16" i="1"/>
  <c r="G15" i="1"/>
  <c r="F15" i="1"/>
  <c r="E15" i="1"/>
  <c r="D15" i="1"/>
  <c r="G14" i="1"/>
  <c r="F14" i="1"/>
  <c r="E14" i="1"/>
  <c r="D14" i="1"/>
  <c r="G13" i="1"/>
  <c r="F13" i="1"/>
  <c r="E13" i="1"/>
  <c r="D13" i="1"/>
  <c r="G12" i="1"/>
  <c r="F12" i="1"/>
  <c r="E12" i="1"/>
  <c r="D12" i="1"/>
  <c r="F11" i="1"/>
  <c r="E11" i="1"/>
  <c r="D11" i="1"/>
  <c r="G9" i="1"/>
  <c r="F9" i="1"/>
  <c r="E9" i="1"/>
</calcChain>
</file>

<file path=xl/sharedStrings.xml><?xml version="1.0" encoding="utf-8"?>
<sst xmlns="http://schemas.openxmlformats.org/spreadsheetml/2006/main" count="80" uniqueCount="73">
  <si>
    <t>Тарифы на оплату законченных случаев диспансеризации и профилактических осмотров отдельных категорий граждан</t>
  </si>
  <si>
    <t>№ п/п</t>
  </si>
  <si>
    <t>Наименование</t>
  </si>
  <si>
    <t>Базовый тариф</t>
  </si>
  <si>
    <t xml:space="preserve"> 1 районная группа</t>
  </si>
  <si>
    <t xml:space="preserve"> 2 районная группа</t>
  </si>
  <si>
    <t xml:space="preserve"> 3 районная группа</t>
  </si>
  <si>
    <t xml:space="preserve"> 4 районная группа</t>
  </si>
  <si>
    <t xml:space="preserve">Законченный случай диспансеризации детей-сирот, детей, оставшихся без попечения родителей, в том числе усыновленных (удочеренных), принятых под опеку (попечительство), в приемную или патронатную семью, прибывающих в стационарных учреждениях детей-сирот и детей, находящихся в трудной жизненной ситуации: </t>
  </si>
  <si>
    <t>0-17</t>
  </si>
  <si>
    <t xml:space="preserve">Законченный случай I этапа диспансеризации определенных групп  взрослого населения: </t>
  </si>
  <si>
    <t>Мужчины 21,24,27,30,33</t>
  </si>
  <si>
    <t>Мужчины 78,84,90,96</t>
  </si>
  <si>
    <t>Мужчины 36,42</t>
  </si>
  <si>
    <t>Мужчины 39,45,81,87,93,99</t>
  </si>
  <si>
    <t xml:space="preserve"> Мужчины 51,57,63,69,75</t>
  </si>
  <si>
    <t>Женщины 21,24,27,30,33,36,78,84,90,96</t>
  </si>
  <si>
    <t>Женщины 51,57,63</t>
  </si>
  <si>
    <t>Законченный случай II этапа диспансеризации определенных групп  взрослого населения :</t>
  </si>
  <si>
    <t>Мужчины 21 – 42 года</t>
  </si>
  <si>
    <t>Мужчины 45 и старше</t>
  </si>
  <si>
    <t>Женщины 21 – 42 года</t>
  </si>
  <si>
    <t>Женщины 45 и старше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</si>
  <si>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 </t>
  </si>
  <si>
    <t xml:space="preserve"> 2.1</t>
  </si>
  <si>
    <t xml:space="preserve">Законченный случай I этапа диспансеризации определенных групп  взрослого населения (ранее выполненные  медицинские мероприятия  составляют более 15%  от объема диспансеризации): </t>
  </si>
  <si>
    <t>Законченный случай профилактических медицинских осмотров лиц старше 18 лет:</t>
  </si>
  <si>
    <t xml:space="preserve">Мужчины </t>
  </si>
  <si>
    <t xml:space="preserve">Женщины </t>
  </si>
  <si>
    <t>Законченный случай профилактических медицинских осмотров несовершеннолетних:</t>
  </si>
  <si>
    <t>Новорожденный, 2,4,5,7,8,9,10,11 месяцев,
1 год 3 месяца, 1 год 6 месяцев
1 год 9 месяцев, 
2 года 6 месяцев, 
8,9,13 лет, мальчики</t>
  </si>
  <si>
    <t>Новорожденный, 2,4,5,7,8,9,10,11 месяцев,
1 год 3 месяца, 1 год 6 месяцев,
1 год 9 месяцев, 
2 года 6 месяцев,
8,9,13 лет девочки</t>
  </si>
  <si>
    <t>Мальчики 1 месяц</t>
  </si>
  <si>
    <t>Девочки 1 месяц</t>
  </si>
  <si>
    <t>Мальчики 3 месяца,
6 месяцев</t>
  </si>
  <si>
    <t>Девочки 3 месяца, 
6 месяцев</t>
  </si>
  <si>
    <t>Мальчики 12 месяцев</t>
  </si>
  <si>
    <t>Девочки 12 месяцев</t>
  </si>
  <si>
    <t>Мальчики 2 года</t>
  </si>
  <si>
    <t>Девочки 2 года</t>
  </si>
  <si>
    <t>Мальчики 3 года</t>
  </si>
  <si>
    <t>Девочки 3 года</t>
  </si>
  <si>
    <t>Мальчики 4 года, 5 лет</t>
  </si>
  <si>
    <t>Девочки 4 года, 5 лет</t>
  </si>
  <si>
    <t>Мальчики 6 лет</t>
  </si>
  <si>
    <t>Девочки 6 лет</t>
  </si>
  <si>
    <t>Мальчики 7 лет</t>
  </si>
  <si>
    <t>Девочки 7 лет</t>
  </si>
  <si>
    <t>Мальчики 10 лет</t>
  </si>
  <si>
    <t>Девочки 10 лет</t>
  </si>
  <si>
    <t>Мальчики 11 лет</t>
  </si>
  <si>
    <t>Девочки 11 лет</t>
  </si>
  <si>
    <t>Мальчики 12 лет</t>
  </si>
  <si>
    <t>Девочки 12 лет</t>
  </si>
  <si>
    <t>Мальчики 14 лет</t>
  </si>
  <si>
    <t>Девочки 14 лет</t>
  </si>
  <si>
    <t>Мальчики 15,16,17 лет</t>
  </si>
  <si>
    <t>Девочки 15,16,17 лет</t>
  </si>
  <si>
    <t>Законченный случай предварительных медицинских осмотров несовершеннолетних:</t>
  </si>
  <si>
    <t>При поступлении в дошкольное образовательное учреждение</t>
  </si>
  <si>
    <t>Мальчики</t>
  </si>
  <si>
    <t>Девочки</t>
  </si>
  <si>
    <t>При поступлении в общеобразовательное (начального общего, среднего (полного) общего образования) образовательное учреждение</t>
  </si>
  <si>
    <t>При поступлении в образовательные учреждения начального при поступлении в образовательные учреждения начального профессионального, среднего профессионального, высшего профессионального образования, специальные образовательные учреждения, образовательные учреждения для детей-сирот</t>
  </si>
  <si>
    <t>Законченный случай периодических медицинских осмотров несовершеннолетних:</t>
  </si>
  <si>
    <t>нет в объемах</t>
  </si>
  <si>
    <t>(руб.)</t>
  </si>
  <si>
    <t xml:space="preserve">
к Соглашению о тарифах на оплату медицинской помощи по обязательному медицинскому страхованию на территории Хабаровского края на 2017 год
</t>
  </si>
  <si>
    <t>Приложение № 6</t>
  </si>
  <si>
    <t>Мужчины 48,54,60,66,72</t>
  </si>
  <si>
    <t>Женщины 39,45,69,75</t>
  </si>
  <si>
    <t>Женщины 42,72</t>
  </si>
  <si>
    <t>Женщины 48,54,60,66,81,87,93,99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</si>
</sst>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0" fontId="4" fillId="0" borderId="0"/>
    <xf numFmtId="0" fontId="2" fillId="0" borderId="0"/>
    <xf numFmtId="0" fontId="5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 applyFill="0" applyBorder="0" applyProtection="0">
      <alignment wrapText="1"/>
      <protection locked="0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64">
    <xf numFmtId="0" fontId="0" fillId="0" borderId="0" xfId="0"/>
    <xf numFmtId="0" fontId="10" fillId="0" borderId="0" xfId="1" applyFont="1" applyFill="1" applyBorder="1" applyAlignment="1">
      <alignment wrapText="1"/>
    </xf>
    <xf numFmtId="0" fontId="10" fillId="0" borderId="0" xfId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center" wrapText="1"/>
    </xf>
    <xf numFmtId="0" fontId="8" fillId="0" borderId="0" xfId="1" applyFont="1" applyFill="1" applyAlignment="1">
      <alignment horizontal="right" wrapText="1"/>
    </xf>
    <xf numFmtId="0" fontId="11" fillId="0" borderId="0" xfId="1" applyFont="1" applyFill="1" applyAlignment="1">
      <alignment horizontal="left" vertical="top" wrapText="1"/>
    </xf>
    <xf numFmtId="0" fontId="8" fillId="0" borderId="1" xfId="1" applyFont="1" applyFill="1" applyBorder="1" applyAlignment="1">
      <alignment horizontal="left" vertical="top" wrapText="1"/>
    </xf>
    <xf numFmtId="0" fontId="6" fillId="0" borderId="0" xfId="2" applyFont="1" applyFill="1" applyAlignment="1">
      <alignment horizontal="left" vertical="top" wrapText="1"/>
    </xf>
    <xf numFmtId="164" fontId="3" fillId="0" borderId="20" xfId="2" applyNumberFormat="1" applyFont="1" applyFill="1" applyBorder="1" applyAlignment="1">
      <alignment horizontal="center" vertical="center" wrapText="1"/>
    </xf>
    <xf numFmtId="164" fontId="3" fillId="0" borderId="10" xfId="2" applyNumberFormat="1" applyFont="1" applyFill="1" applyBorder="1" applyAlignment="1">
      <alignment horizontal="center" vertical="center" wrapText="1"/>
    </xf>
    <xf numFmtId="164" fontId="3" fillId="0" borderId="19" xfId="2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6" fillId="0" borderId="11" xfId="2" applyFont="1" applyFill="1" applyBorder="1" applyAlignment="1">
      <alignment horizontal="left" vertical="top" wrapText="1"/>
    </xf>
    <xf numFmtId="0" fontId="6" fillId="0" borderId="5" xfId="2" applyFont="1" applyFill="1" applyBorder="1" applyAlignment="1">
      <alignment horizontal="center" vertical="top" wrapText="1"/>
    </xf>
    <xf numFmtId="4" fontId="3" fillId="0" borderId="5" xfId="2" applyNumberFormat="1" applyFont="1" applyFill="1" applyBorder="1" applyAlignment="1">
      <alignment horizontal="left" vertical="top" wrapText="1"/>
    </xf>
    <xf numFmtId="4" fontId="3" fillId="0" borderId="6" xfId="2" applyNumberFormat="1" applyFont="1" applyFill="1" applyBorder="1" applyAlignment="1">
      <alignment horizontal="left" vertical="top" wrapText="1"/>
    </xf>
    <xf numFmtId="0" fontId="6" fillId="0" borderId="11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left" vertical="center"/>
    </xf>
    <xf numFmtId="0" fontId="3" fillId="0" borderId="5" xfId="1" applyFont="1" applyFill="1" applyBorder="1" applyAlignment="1">
      <alignment horizontal="center" vertical="center" wrapText="1"/>
    </xf>
    <xf numFmtId="4" fontId="3" fillId="0" borderId="5" xfId="1" applyNumberFormat="1" applyFont="1" applyFill="1" applyBorder="1" applyAlignment="1">
      <alignment horizontal="center" vertical="center" wrapText="1"/>
    </xf>
    <xf numFmtId="4" fontId="3" fillId="0" borderId="6" xfId="1" applyNumberFormat="1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/>
    </xf>
    <xf numFmtId="4" fontId="3" fillId="0" borderId="5" xfId="2" applyNumberFormat="1" applyFont="1" applyFill="1" applyBorder="1" applyAlignment="1">
      <alignment horizontal="center" vertical="center" wrapText="1"/>
    </xf>
    <xf numFmtId="4" fontId="3" fillId="0" borderId="6" xfId="2" applyNumberFormat="1" applyFont="1" applyFill="1" applyBorder="1" applyAlignment="1">
      <alignment horizontal="center" vertical="center" wrapText="1"/>
    </xf>
    <xf numFmtId="49" fontId="6" fillId="0" borderId="11" xfId="7" applyNumberFormat="1" applyFont="1" applyFill="1" applyBorder="1" applyAlignment="1">
      <alignment horizontal="center" vertical="center" wrapText="1"/>
    </xf>
    <xf numFmtId="0" fontId="3" fillId="0" borderId="7" xfId="7" applyFont="1" applyFill="1" applyBorder="1" applyAlignment="1">
      <alignment wrapText="1"/>
    </xf>
    <xf numFmtId="4" fontId="3" fillId="0" borderId="5" xfId="7" applyNumberFormat="1" applyFont="1" applyFill="1" applyBorder="1" applyAlignment="1">
      <alignment horizontal="center" vertical="center" wrapText="1"/>
    </xf>
    <xf numFmtId="4" fontId="3" fillId="0" borderId="6" xfId="7" applyNumberFormat="1" applyFont="1" applyFill="1" applyBorder="1" applyAlignment="1">
      <alignment horizontal="center" vertical="center" wrapText="1"/>
    </xf>
    <xf numFmtId="0" fontId="3" fillId="0" borderId="5" xfId="1" applyFont="1" applyFill="1" applyBorder="1"/>
    <xf numFmtId="0" fontId="6" fillId="0" borderId="12" xfId="1" applyFont="1" applyFill="1" applyBorder="1" applyAlignment="1">
      <alignment horizontal="center" vertical="center" wrapText="1"/>
    </xf>
    <xf numFmtId="0" fontId="3" fillId="0" borderId="3" xfId="1" applyFont="1" applyFill="1" applyBorder="1"/>
    <xf numFmtId="4" fontId="3" fillId="0" borderId="3" xfId="1" applyNumberFormat="1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11" xfId="2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left" vertical="center"/>
    </xf>
    <xf numFmtId="0" fontId="3" fillId="0" borderId="12" xfId="2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left" vertical="center"/>
    </xf>
    <xf numFmtId="4" fontId="3" fillId="0" borderId="3" xfId="2" applyNumberFormat="1" applyFont="1" applyFill="1" applyBorder="1" applyAlignment="1">
      <alignment horizontal="center" vertical="center" wrapText="1"/>
    </xf>
    <xf numFmtId="4" fontId="3" fillId="0" borderId="4" xfId="2" applyNumberFormat="1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left" vertical="center" wrapText="1"/>
    </xf>
    <xf numFmtId="0" fontId="3" fillId="0" borderId="3" xfId="2" applyFont="1" applyFill="1" applyBorder="1" applyAlignment="1">
      <alignment horizontal="left" vertical="center" wrapText="1"/>
    </xf>
    <xf numFmtId="0" fontId="10" fillId="0" borderId="0" xfId="2" applyFont="1" applyFill="1" applyAlignment="1">
      <alignment horizontal="left" vertical="top" wrapText="1"/>
    </xf>
    <xf numFmtId="0" fontId="10" fillId="0" borderId="2" xfId="2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right" vertical="center" wrapText="1"/>
    </xf>
    <xf numFmtId="0" fontId="9" fillId="0" borderId="0" xfId="0" applyFont="1" applyFill="1" applyAlignment="1">
      <alignment horizontal="right"/>
    </xf>
    <xf numFmtId="0" fontId="3" fillId="0" borderId="17" xfId="2" applyFont="1" applyFill="1" applyBorder="1" applyAlignment="1">
      <alignment horizontal="center" vertical="center" wrapText="1"/>
    </xf>
    <xf numFmtId="0" fontId="3" fillId="0" borderId="18" xfId="2" applyFont="1" applyFill="1" applyBorder="1" applyAlignment="1">
      <alignment horizontal="center" vertical="center" wrapText="1"/>
    </xf>
    <xf numFmtId="9" fontId="3" fillId="0" borderId="21" xfId="3" applyFont="1" applyFill="1" applyBorder="1" applyAlignment="1">
      <alignment horizontal="center" vertical="center" wrapText="1"/>
    </xf>
    <xf numFmtId="9" fontId="3" fillId="0" borderId="20" xfId="3" applyFont="1" applyFill="1" applyBorder="1" applyAlignment="1">
      <alignment horizontal="center" vertical="center" wrapText="1"/>
    </xf>
    <xf numFmtId="0" fontId="3" fillId="0" borderId="16" xfId="2" applyFont="1" applyFill="1" applyBorder="1" applyAlignment="1">
      <alignment horizontal="center" vertical="top" wrapText="1"/>
    </xf>
    <xf numFmtId="0" fontId="3" fillId="0" borderId="14" xfId="2" applyFont="1" applyFill="1" applyBorder="1" applyAlignment="1">
      <alignment horizontal="center" vertical="top" wrapText="1"/>
    </xf>
    <xf numFmtId="0" fontId="3" fillId="0" borderId="15" xfId="2" applyFont="1" applyFill="1" applyBorder="1" applyAlignment="1">
      <alignment horizontal="center" vertical="top" wrapText="1"/>
    </xf>
    <xf numFmtId="0" fontId="12" fillId="0" borderId="0" xfId="1" applyFont="1" applyFill="1" applyBorder="1" applyAlignment="1">
      <alignment horizontal="center" wrapText="1"/>
    </xf>
    <xf numFmtId="0" fontId="3" fillId="0" borderId="13" xfId="2" applyFont="1" applyFill="1" applyBorder="1" applyAlignment="1">
      <alignment horizontal="center" vertical="center" wrapText="1"/>
    </xf>
    <xf numFmtId="0" fontId="3" fillId="0" borderId="22" xfId="2" applyFont="1" applyFill="1" applyBorder="1" applyAlignment="1">
      <alignment horizontal="center" vertical="center" wrapText="1"/>
    </xf>
    <xf numFmtId="0" fontId="3" fillId="0" borderId="23" xfId="2" applyFont="1" applyFill="1" applyBorder="1" applyAlignment="1">
      <alignment horizontal="center" vertical="center" wrapText="1"/>
    </xf>
    <xf numFmtId="0" fontId="3" fillId="0" borderId="7" xfId="2" applyFont="1" applyFill="1" applyBorder="1" applyAlignment="1">
      <alignment horizontal="center" vertical="center" wrapText="1"/>
    </xf>
    <xf numFmtId="0" fontId="3" fillId="0" borderId="8" xfId="2" applyFont="1" applyFill="1" applyBorder="1" applyAlignment="1">
      <alignment horizontal="center" vertical="center" wrapText="1"/>
    </xf>
    <xf numFmtId="0" fontId="3" fillId="0" borderId="9" xfId="2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left" vertical="center" wrapText="1"/>
    </xf>
    <xf numFmtId="0" fontId="3" fillId="0" borderId="8" xfId="1" applyFont="1" applyFill="1" applyBorder="1" applyAlignment="1">
      <alignment horizontal="left" vertical="center" wrapText="1"/>
    </xf>
    <xf numFmtId="0" fontId="3" fillId="0" borderId="9" xfId="1" applyFont="1" applyFill="1" applyBorder="1" applyAlignment="1">
      <alignment horizontal="left" vertical="center" wrapText="1"/>
    </xf>
  </cellXfs>
  <cellStyles count="48">
    <cellStyle name="Обычный" xfId="0" builtinId="0"/>
    <cellStyle name="Обычный 2" xfId="4"/>
    <cellStyle name="Обычный 2 2" xfId="5"/>
    <cellStyle name="Обычный 2 3" xfId="6"/>
    <cellStyle name="Обычный 3" xfId="7"/>
    <cellStyle name="Обычный 3 2" xfId="8"/>
    <cellStyle name="Обычный 3 2 2" xfId="9"/>
    <cellStyle name="Обычный 3 3" xfId="10"/>
    <cellStyle name="Обычный 3 3 2" xfId="1"/>
    <cellStyle name="Обычный 3 4" xfId="2"/>
    <cellStyle name="Обычный 3 5" xfId="11"/>
    <cellStyle name="Обычный 4" xfId="12"/>
    <cellStyle name="Обычный 5" xfId="13"/>
    <cellStyle name="Обычный Лена" xfId="14"/>
    <cellStyle name="Процентный 2" xfId="3"/>
    <cellStyle name="Финансовый 10" xfId="15"/>
    <cellStyle name="Финансовый 11" xfId="16"/>
    <cellStyle name="Финансовый 12" xfId="17"/>
    <cellStyle name="Финансовый 13" xfId="18"/>
    <cellStyle name="Финансовый 14" xfId="19"/>
    <cellStyle name="Финансовый 15" xfId="20"/>
    <cellStyle name="Финансовый 16" xfId="21"/>
    <cellStyle name="Финансовый 17" xfId="22"/>
    <cellStyle name="Финансовый 18" xfId="23"/>
    <cellStyle name="Финансовый 19" xfId="24"/>
    <cellStyle name="Финансовый 2" xfId="25"/>
    <cellStyle name="Финансовый 20" xfId="26"/>
    <cellStyle name="Финансовый 21" xfId="27"/>
    <cellStyle name="Финансовый 22" xfId="28"/>
    <cellStyle name="Финансовый 23" xfId="29"/>
    <cellStyle name="Финансовый 24" xfId="30"/>
    <cellStyle name="Финансовый 25" xfId="31"/>
    <cellStyle name="Финансовый 26" xfId="32"/>
    <cellStyle name="Финансовый 27" xfId="33"/>
    <cellStyle name="Финансовый 28" xfId="34"/>
    <cellStyle name="Финансовый 29" xfId="35"/>
    <cellStyle name="Финансовый 3" xfId="36"/>
    <cellStyle name="Финансовый 3 2" xfId="37"/>
    <cellStyle name="Финансовый 30" xfId="38"/>
    <cellStyle name="Финансовый 31" xfId="39"/>
    <cellStyle name="Финансовый 32" xfId="40"/>
    <cellStyle name="Финансовый 33" xfId="41"/>
    <cellStyle name="Финансовый 4" xfId="42"/>
    <cellStyle name="Финансовый 5" xfId="43"/>
    <cellStyle name="Финансовый 6" xfId="44"/>
    <cellStyle name="Финансовый 7" xfId="45"/>
    <cellStyle name="Финансовый 8" xfId="46"/>
    <cellStyle name="Финансовый 9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9"/>
  <sheetViews>
    <sheetView tabSelected="1" topLeftCell="A37" zoomScaleNormal="100" zoomScaleSheetLayoutView="100" workbookViewId="0">
      <selection activeCell="I10" sqref="I10"/>
    </sheetView>
  </sheetViews>
  <sheetFormatPr defaultColWidth="9.109375" defaultRowHeight="14.4" x14ac:dyDescent="0.3"/>
  <cols>
    <col min="1" max="1" width="6.109375" style="11" customWidth="1"/>
    <col min="2" max="2" width="35.109375" style="11" customWidth="1"/>
    <col min="3" max="3" width="10" style="11" customWidth="1"/>
    <col min="4" max="4" width="11.5546875" style="11" customWidth="1"/>
    <col min="5" max="5" width="11" style="11" customWidth="1"/>
    <col min="6" max="6" width="11.88671875" style="11" customWidth="1"/>
    <col min="7" max="7" width="12.6640625" style="11" customWidth="1"/>
    <col min="8" max="16384" width="9.109375" style="11"/>
  </cols>
  <sheetData>
    <row r="1" spans="1:17" x14ac:dyDescent="0.3">
      <c r="E1" s="46" t="s">
        <v>68</v>
      </c>
      <c r="F1" s="46"/>
      <c r="G1" s="46"/>
    </row>
    <row r="2" spans="1:17" s="1" customFormat="1" ht="56.25" customHeight="1" x14ac:dyDescent="0.35">
      <c r="E2" s="45" t="s">
        <v>67</v>
      </c>
      <c r="F2" s="45"/>
      <c r="G2" s="45"/>
      <c r="L2" s="2"/>
      <c r="M2" s="2"/>
      <c r="N2" s="2"/>
      <c r="O2" s="2"/>
    </row>
    <row r="3" spans="1:17" s="1" customFormat="1" ht="29.4" customHeight="1" x14ac:dyDescent="0.35">
      <c r="B3" s="54" t="s">
        <v>23</v>
      </c>
      <c r="C3" s="54"/>
      <c r="D3" s="54"/>
      <c r="E3" s="54"/>
      <c r="F3" s="54"/>
      <c r="G3" s="54"/>
      <c r="N3" s="2"/>
      <c r="O3" s="2"/>
      <c r="P3" s="2"/>
      <c r="Q3" s="2"/>
    </row>
    <row r="4" spans="1:17" s="1" customFormat="1" ht="18.600000000000001" thickBot="1" x14ac:dyDescent="0.4">
      <c r="B4" s="3"/>
      <c r="C4" s="3"/>
      <c r="D4" s="3"/>
      <c r="E4" s="3"/>
      <c r="F4" s="3"/>
      <c r="G4" s="4" t="s">
        <v>66</v>
      </c>
      <c r="N4" s="2"/>
      <c r="O4" s="2"/>
      <c r="P4" s="2"/>
      <c r="Q4" s="2"/>
    </row>
    <row r="5" spans="1:17" s="5" customFormat="1" ht="25.95" hidden="1" customHeight="1" thickBot="1" x14ac:dyDescent="0.35">
      <c r="D5" s="6">
        <v>1.4</v>
      </c>
      <c r="E5" s="6">
        <v>1.68</v>
      </c>
      <c r="F5" s="6">
        <v>2.23</v>
      </c>
      <c r="G5" s="6">
        <v>2.57</v>
      </c>
    </row>
    <row r="6" spans="1:17" ht="46.5" customHeight="1" thickBot="1" x14ac:dyDescent="0.35">
      <c r="A6" s="47" t="s">
        <v>1</v>
      </c>
      <c r="B6" s="49" t="s">
        <v>2</v>
      </c>
      <c r="C6" s="47" t="s">
        <v>3</v>
      </c>
      <c r="D6" s="51" t="s">
        <v>0</v>
      </c>
      <c r="E6" s="52"/>
      <c r="F6" s="52"/>
      <c r="G6" s="53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ht="45" customHeight="1" thickBot="1" x14ac:dyDescent="0.35">
      <c r="A7" s="48"/>
      <c r="B7" s="50"/>
      <c r="C7" s="48"/>
      <c r="D7" s="8" t="s">
        <v>4</v>
      </c>
      <c r="E7" s="9" t="s">
        <v>5</v>
      </c>
      <c r="F7" s="9" t="s">
        <v>6</v>
      </c>
      <c r="G7" s="10" t="s">
        <v>7</v>
      </c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ht="65.25" customHeight="1" x14ac:dyDescent="0.3">
      <c r="A8" s="44">
        <v>1</v>
      </c>
      <c r="B8" s="55" t="s">
        <v>8</v>
      </c>
      <c r="C8" s="56"/>
      <c r="D8" s="56"/>
      <c r="E8" s="56"/>
      <c r="F8" s="56"/>
      <c r="G8" s="5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ht="15.6" x14ac:dyDescent="0.3">
      <c r="A9" s="12"/>
      <c r="B9" s="13" t="s">
        <v>9</v>
      </c>
      <c r="C9" s="14">
        <v>3906.1</v>
      </c>
      <c r="D9" s="14">
        <f>SUM($C9*$D$5)</f>
        <v>5468.54</v>
      </c>
      <c r="E9" s="14">
        <f>SUM($C9*$E$5)</f>
        <v>6562.2479999999996</v>
      </c>
      <c r="F9" s="14">
        <f>SUM($C9*$F$5)</f>
        <v>8710.6029999999992</v>
      </c>
      <c r="G9" s="15">
        <f>SUM($C9*$G$5)</f>
        <v>10038.677</v>
      </c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ht="22.95" customHeight="1" x14ac:dyDescent="0.3">
      <c r="A10" s="16">
        <v>2</v>
      </c>
      <c r="B10" s="17" t="s">
        <v>10</v>
      </c>
      <c r="C10" s="18"/>
      <c r="D10" s="19"/>
      <c r="E10" s="19"/>
      <c r="F10" s="19"/>
      <c r="G10" s="20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ht="19.5" customHeight="1" x14ac:dyDescent="0.3">
      <c r="A11" s="21"/>
      <c r="B11" s="22" t="s">
        <v>11</v>
      </c>
      <c r="C11" s="23">
        <v>1005.8</v>
      </c>
      <c r="D11" s="24">
        <f t="shared" ref="D11:D22" si="0">SUM($C11*$D$5)</f>
        <v>1408.12</v>
      </c>
      <c r="E11" s="24">
        <f t="shared" ref="E11:E22" si="1">SUM($C11*$E$5)</f>
        <v>1689.7439999999999</v>
      </c>
      <c r="F11" s="24">
        <f t="shared" ref="F11:F22" si="2">SUM($C11*$F$5)</f>
        <v>2242.9339999999997</v>
      </c>
      <c r="G11" s="25">
        <f>SUM($C11*$G$5)</f>
        <v>2584.9059999999999</v>
      </c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ht="19.5" customHeight="1" x14ac:dyDescent="0.3">
      <c r="A12" s="21"/>
      <c r="B12" s="22" t="s">
        <v>12</v>
      </c>
      <c r="C12" s="23">
        <v>1155.8</v>
      </c>
      <c r="D12" s="24">
        <f t="shared" si="0"/>
        <v>1618.12</v>
      </c>
      <c r="E12" s="24">
        <f t="shared" si="1"/>
        <v>1941.7439999999999</v>
      </c>
      <c r="F12" s="24">
        <f t="shared" si="2"/>
        <v>2577.4339999999997</v>
      </c>
      <c r="G12" s="25">
        <f t="shared" ref="G12:G22" si="3">SUM($C12*$G$5)</f>
        <v>2970.4059999999995</v>
      </c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ht="19.5" customHeight="1" x14ac:dyDescent="0.3">
      <c r="A13" s="21"/>
      <c r="B13" s="22" t="s">
        <v>13</v>
      </c>
      <c r="C13" s="23">
        <v>1206.0999999999999</v>
      </c>
      <c r="D13" s="24">
        <f t="shared" si="0"/>
        <v>1688.5399999999997</v>
      </c>
      <c r="E13" s="24">
        <f t="shared" si="1"/>
        <v>2026.2479999999998</v>
      </c>
      <c r="F13" s="24">
        <f t="shared" si="2"/>
        <v>2689.6029999999996</v>
      </c>
      <c r="G13" s="25">
        <f t="shared" si="3"/>
        <v>3099.6769999999997</v>
      </c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ht="19.5" customHeight="1" x14ac:dyDescent="0.3">
      <c r="A14" s="21"/>
      <c r="B14" s="22" t="s">
        <v>14</v>
      </c>
      <c r="C14" s="23">
        <v>1733.1</v>
      </c>
      <c r="D14" s="24">
        <f t="shared" si="0"/>
        <v>2426.3399999999997</v>
      </c>
      <c r="E14" s="24">
        <f t="shared" si="1"/>
        <v>2911.6079999999997</v>
      </c>
      <c r="F14" s="24">
        <f t="shared" si="2"/>
        <v>3864.8129999999996</v>
      </c>
      <c r="G14" s="25">
        <f t="shared" si="3"/>
        <v>4454.0669999999991</v>
      </c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ht="19.5" customHeight="1" x14ac:dyDescent="0.3">
      <c r="A15" s="21"/>
      <c r="B15" s="22" t="s">
        <v>15</v>
      </c>
      <c r="C15" s="23">
        <v>1897.8</v>
      </c>
      <c r="D15" s="24">
        <f t="shared" si="0"/>
        <v>2656.9199999999996</v>
      </c>
      <c r="E15" s="24">
        <f t="shared" si="1"/>
        <v>3188.3039999999996</v>
      </c>
      <c r="F15" s="24">
        <f t="shared" si="2"/>
        <v>4232.0940000000001</v>
      </c>
      <c r="G15" s="25">
        <f t="shared" si="3"/>
        <v>4877.3459999999995</v>
      </c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ht="19.5" customHeight="1" x14ac:dyDescent="0.3">
      <c r="A16" s="21"/>
      <c r="B16" s="22" t="s">
        <v>69</v>
      </c>
      <c r="C16" s="23">
        <v>1322</v>
      </c>
      <c r="D16" s="24">
        <f t="shared" si="0"/>
        <v>1850.8</v>
      </c>
      <c r="E16" s="24">
        <f t="shared" si="1"/>
        <v>2220.96</v>
      </c>
      <c r="F16" s="24">
        <f t="shared" si="2"/>
        <v>2948.06</v>
      </c>
      <c r="G16" s="25">
        <f t="shared" si="3"/>
        <v>3397.54</v>
      </c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ht="23.4" customHeight="1" x14ac:dyDescent="0.3">
      <c r="A17" s="21"/>
      <c r="B17" s="22" t="s">
        <v>16</v>
      </c>
      <c r="C17" s="23">
        <v>1121.2</v>
      </c>
      <c r="D17" s="24">
        <f t="shared" si="0"/>
        <v>1569.68</v>
      </c>
      <c r="E17" s="24">
        <f t="shared" si="1"/>
        <v>1883.616</v>
      </c>
      <c r="F17" s="24">
        <f t="shared" si="2"/>
        <v>2500.2760000000003</v>
      </c>
      <c r="G17" s="25">
        <f t="shared" si="3"/>
        <v>2881.4839999999999</v>
      </c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ht="23.4" customHeight="1" x14ac:dyDescent="0.3">
      <c r="A18" s="21"/>
      <c r="B18" s="22" t="s">
        <v>70</v>
      </c>
      <c r="C18" s="23">
        <v>2206.4</v>
      </c>
      <c r="D18" s="24">
        <f t="shared" si="0"/>
        <v>3088.96</v>
      </c>
      <c r="E18" s="24">
        <f t="shared" si="1"/>
        <v>3706.752</v>
      </c>
      <c r="F18" s="24">
        <f t="shared" si="2"/>
        <v>4920.2719999999999</v>
      </c>
      <c r="G18" s="25">
        <f t="shared" si="3"/>
        <v>5670.4480000000003</v>
      </c>
    </row>
    <row r="19" spans="1:17" ht="21" customHeight="1" x14ac:dyDescent="0.3">
      <c r="A19" s="21"/>
      <c r="B19" s="22" t="s">
        <v>71</v>
      </c>
      <c r="C19" s="23">
        <v>1532.8</v>
      </c>
      <c r="D19" s="24">
        <f t="shared" si="0"/>
        <v>2145.9199999999996</v>
      </c>
      <c r="E19" s="24">
        <f t="shared" si="1"/>
        <v>2575.1039999999998</v>
      </c>
      <c r="F19" s="24">
        <f t="shared" si="2"/>
        <v>3418.1439999999998</v>
      </c>
      <c r="G19" s="25">
        <f t="shared" si="3"/>
        <v>3939.2959999999998</v>
      </c>
    </row>
    <row r="20" spans="1:17" ht="19.5" hidden="1" customHeight="1" x14ac:dyDescent="0.3">
      <c r="A20" s="21"/>
      <c r="B20" s="22"/>
      <c r="C20" s="23"/>
      <c r="D20" s="24"/>
      <c r="E20" s="24"/>
      <c r="F20" s="24"/>
      <c r="G20" s="25"/>
    </row>
    <row r="21" spans="1:17" ht="19.5" customHeight="1" x14ac:dyDescent="0.3">
      <c r="A21" s="21"/>
      <c r="B21" s="22" t="s">
        <v>17</v>
      </c>
      <c r="C21" s="23">
        <v>2372.4</v>
      </c>
      <c r="D21" s="24">
        <f t="shared" si="0"/>
        <v>3321.36</v>
      </c>
      <c r="E21" s="24">
        <f t="shared" si="1"/>
        <v>3985.6320000000001</v>
      </c>
      <c r="F21" s="24">
        <f t="shared" si="2"/>
        <v>5290.4520000000002</v>
      </c>
      <c r="G21" s="25">
        <f t="shared" si="3"/>
        <v>6097.0680000000002</v>
      </c>
    </row>
    <row r="22" spans="1:17" ht="19.5" customHeight="1" x14ac:dyDescent="0.3">
      <c r="A22" s="21"/>
      <c r="B22" s="22" t="s">
        <v>72</v>
      </c>
      <c r="C22" s="23">
        <v>1742.4</v>
      </c>
      <c r="D22" s="24">
        <f t="shared" si="0"/>
        <v>2439.36</v>
      </c>
      <c r="E22" s="24">
        <f t="shared" si="1"/>
        <v>2927.232</v>
      </c>
      <c r="F22" s="24">
        <f t="shared" si="2"/>
        <v>3885.5520000000001</v>
      </c>
      <c r="G22" s="25">
        <f t="shared" si="3"/>
        <v>4477.9679999999998</v>
      </c>
    </row>
    <row r="23" spans="1:17" ht="83.4" x14ac:dyDescent="0.3">
      <c r="A23" s="26" t="s">
        <v>24</v>
      </c>
      <c r="B23" s="27" t="s">
        <v>25</v>
      </c>
      <c r="C23" s="28">
        <v>735.7</v>
      </c>
      <c r="D23" s="28">
        <f>$C$23*D5</f>
        <v>1029.98</v>
      </c>
      <c r="E23" s="28">
        <f>$C$23*E5</f>
        <v>1235.9760000000001</v>
      </c>
      <c r="F23" s="28">
        <f>$C$23*F5</f>
        <v>1640.6110000000001</v>
      </c>
      <c r="G23" s="29">
        <f>$C$23*G5</f>
        <v>1890.749</v>
      </c>
    </row>
    <row r="24" spans="1:17" ht="26.25" customHeight="1" x14ac:dyDescent="0.3">
      <c r="A24" s="16">
        <v>3</v>
      </c>
      <c r="B24" s="61" t="s">
        <v>18</v>
      </c>
      <c r="C24" s="62"/>
      <c r="D24" s="62"/>
      <c r="E24" s="62"/>
      <c r="F24" s="62"/>
      <c r="G24" s="63"/>
    </row>
    <row r="25" spans="1:17" ht="23.4" customHeight="1" x14ac:dyDescent="0.3">
      <c r="A25" s="16"/>
      <c r="B25" s="30" t="s">
        <v>19</v>
      </c>
      <c r="C25" s="19">
        <v>885.37142857142862</v>
      </c>
      <c r="D25" s="19">
        <f>ROUND(C25*$D$5,2)</f>
        <v>1239.52</v>
      </c>
      <c r="E25" s="19">
        <f>ROUND(C25*$E$5,2)</f>
        <v>1487.42</v>
      </c>
      <c r="F25" s="19">
        <f>ROUND(C25*$F$5,2)</f>
        <v>1974.38</v>
      </c>
      <c r="G25" s="20">
        <f>ROUND(C25*$G$5,2)</f>
        <v>2275.4</v>
      </c>
    </row>
    <row r="26" spans="1:17" ht="23.4" customHeight="1" x14ac:dyDescent="0.3">
      <c r="A26" s="16"/>
      <c r="B26" s="30" t="s">
        <v>20</v>
      </c>
      <c r="C26" s="19">
        <v>1282.3680000000002</v>
      </c>
      <c r="D26" s="19">
        <f>ROUND(C26*$D$5,2)</f>
        <v>1795.32</v>
      </c>
      <c r="E26" s="19">
        <f>ROUND(C26*$E$5,2)</f>
        <v>2154.38</v>
      </c>
      <c r="F26" s="19">
        <f>ROUND(C26*$F$5,2)</f>
        <v>2859.68</v>
      </c>
      <c r="G26" s="20">
        <f>ROUND(C26*$G$5,2)</f>
        <v>3295.69</v>
      </c>
    </row>
    <row r="27" spans="1:17" ht="23.4" customHeight="1" x14ac:dyDescent="0.3">
      <c r="A27" s="16"/>
      <c r="B27" s="30" t="s">
        <v>21</v>
      </c>
      <c r="C27" s="19">
        <v>869.85542857142843</v>
      </c>
      <c r="D27" s="19">
        <f>ROUND(C27*$D$5,2)</f>
        <v>1217.8</v>
      </c>
      <c r="E27" s="19">
        <f>ROUND(C27*$E$5,2)</f>
        <v>1461.36</v>
      </c>
      <c r="F27" s="19">
        <f>ROUND(C27*$F$5,2)</f>
        <v>1939.78</v>
      </c>
      <c r="G27" s="20">
        <f>ROUND(C27*$G$5,2)</f>
        <v>2235.5300000000002</v>
      </c>
    </row>
    <row r="28" spans="1:17" ht="23.4" customHeight="1" thickBot="1" x14ac:dyDescent="0.35">
      <c r="A28" s="31"/>
      <c r="B28" s="32" t="s">
        <v>22</v>
      </c>
      <c r="C28" s="33">
        <v>1070.2919999999999</v>
      </c>
      <c r="D28" s="33">
        <f>ROUND(C28*$D$5,2)</f>
        <v>1498.41</v>
      </c>
      <c r="E28" s="33">
        <f>ROUND(C28*$E$5,2)</f>
        <v>1798.09</v>
      </c>
      <c r="F28" s="33">
        <f>ROUND(C28*$F$5,2)</f>
        <v>2386.75</v>
      </c>
      <c r="G28" s="20">
        <f>ROUND(C28*$G$5,2)</f>
        <v>2750.65</v>
      </c>
    </row>
    <row r="29" spans="1:17" ht="26.25" customHeight="1" x14ac:dyDescent="0.3">
      <c r="A29" s="34">
        <v>4</v>
      </c>
      <c r="B29" s="55" t="s">
        <v>26</v>
      </c>
      <c r="C29" s="56"/>
      <c r="D29" s="56"/>
      <c r="E29" s="56"/>
      <c r="F29" s="56"/>
      <c r="G29" s="57"/>
    </row>
    <row r="30" spans="1:17" ht="19.5" customHeight="1" x14ac:dyDescent="0.3">
      <c r="A30" s="35"/>
      <c r="B30" s="36" t="s">
        <v>27</v>
      </c>
      <c r="C30" s="24">
        <f>ROUND(D30/1.4,2)</f>
        <v>957.63</v>
      </c>
      <c r="D30" s="24">
        <v>1340.6799999999998</v>
      </c>
      <c r="E30" s="24">
        <f>ROUND(C30*1.68,2)</f>
        <v>1608.82</v>
      </c>
      <c r="F30" s="24">
        <f>ROUND(C30*2.23,2)</f>
        <v>2135.5100000000002</v>
      </c>
      <c r="G30" s="25">
        <f>ROUND(C30*2.57,2)</f>
        <v>2461.11</v>
      </c>
    </row>
    <row r="31" spans="1:17" ht="19.5" customHeight="1" thickBot="1" x14ac:dyDescent="0.35">
      <c r="A31" s="37"/>
      <c r="B31" s="38" t="s">
        <v>28</v>
      </c>
      <c r="C31" s="39">
        <f>ROUND(D31/1.4,2)</f>
        <v>1103.21</v>
      </c>
      <c r="D31" s="39">
        <v>1544.5</v>
      </c>
      <c r="E31" s="39">
        <f>ROUND(C31*1.68,2)</f>
        <v>1853.39</v>
      </c>
      <c r="F31" s="39">
        <f>ROUND(C31*2.23,2)</f>
        <v>2460.16</v>
      </c>
      <c r="G31" s="40">
        <f>ROUND(C31*2.57,2)</f>
        <v>2835.25</v>
      </c>
    </row>
    <row r="32" spans="1:17" ht="19.5" customHeight="1" x14ac:dyDescent="0.3">
      <c r="A32" s="34">
        <v>5</v>
      </c>
      <c r="B32" s="55" t="s">
        <v>29</v>
      </c>
      <c r="C32" s="56"/>
      <c r="D32" s="56"/>
      <c r="E32" s="56"/>
      <c r="F32" s="56"/>
      <c r="G32" s="57"/>
    </row>
    <row r="33" spans="1:7" ht="82.8" x14ac:dyDescent="0.3">
      <c r="A33" s="35"/>
      <c r="B33" s="41" t="s">
        <v>30</v>
      </c>
      <c r="C33" s="24">
        <v>452.79</v>
      </c>
      <c r="D33" s="24">
        <v>633.91</v>
      </c>
      <c r="E33" s="24">
        <f t="shared" ref="E33:E60" si="4">ROUND(C33*1.68,2)</f>
        <v>760.69</v>
      </c>
      <c r="F33" s="24">
        <f t="shared" ref="F33:F60" si="5">ROUND(C33*2.23,2)</f>
        <v>1009.72</v>
      </c>
      <c r="G33" s="25">
        <f t="shared" ref="G33:G60" si="6">SUM($C33*$G$5)</f>
        <v>1163.6703</v>
      </c>
    </row>
    <row r="34" spans="1:7" ht="82.8" x14ac:dyDescent="0.3">
      <c r="A34" s="35"/>
      <c r="B34" s="41" t="s">
        <v>31</v>
      </c>
      <c r="C34" s="24">
        <v>452.79</v>
      </c>
      <c r="D34" s="24">
        <v>633.91</v>
      </c>
      <c r="E34" s="24">
        <f t="shared" si="4"/>
        <v>760.69</v>
      </c>
      <c r="F34" s="24">
        <f t="shared" si="5"/>
        <v>1009.72</v>
      </c>
      <c r="G34" s="25">
        <f t="shared" si="6"/>
        <v>1163.6703</v>
      </c>
    </row>
    <row r="35" spans="1:7" x14ac:dyDescent="0.3">
      <c r="A35" s="35"/>
      <c r="B35" s="36" t="s">
        <v>32</v>
      </c>
      <c r="C35" s="24">
        <v>1342.54</v>
      </c>
      <c r="D35" s="24">
        <v>1879.55</v>
      </c>
      <c r="E35" s="24">
        <f t="shared" si="4"/>
        <v>2255.4699999999998</v>
      </c>
      <c r="F35" s="24">
        <f t="shared" si="5"/>
        <v>2993.86</v>
      </c>
      <c r="G35" s="25">
        <f t="shared" si="6"/>
        <v>3450.3277999999996</v>
      </c>
    </row>
    <row r="36" spans="1:7" x14ac:dyDescent="0.3">
      <c r="A36" s="35"/>
      <c r="B36" s="36" t="s">
        <v>33</v>
      </c>
      <c r="C36" s="24">
        <v>1342.54</v>
      </c>
      <c r="D36" s="24">
        <v>1879.55</v>
      </c>
      <c r="E36" s="24">
        <f t="shared" si="4"/>
        <v>2255.4699999999998</v>
      </c>
      <c r="F36" s="24">
        <f t="shared" si="5"/>
        <v>2993.86</v>
      </c>
      <c r="G36" s="25">
        <f t="shared" si="6"/>
        <v>3450.3277999999996</v>
      </c>
    </row>
    <row r="37" spans="1:7" ht="27.6" x14ac:dyDescent="0.3">
      <c r="A37" s="35"/>
      <c r="B37" s="41" t="s">
        <v>34</v>
      </c>
      <c r="C37" s="24">
        <v>1128.8499999999999</v>
      </c>
      <c r="D37" s="24">
        <v>1580.3899999999999</v>
      </c>
      <c r="E37" s="24">
        <f t="shared" si="4"/>
        <v>1896.47</v>
      </c>
      <c r="F37" s="24">
        <f t="shared" si="5"/>
        <v>2517.34</v>
      </c>
      <c r="G37" s="25">
        <f t="shared" si="6"/>
        <v>2901.1444999999994</v>
      </c>
    </row>
    <row r="38" spans="1:7" ht="27.6" x14ac:dyDescent="0.3">
      <c r="A38" s="35"/>
      <c r="B38" s="41" t="s">
        <v>35</v>
      </c>
      <c r="C38" s="24">
        <v>1128.8499999999999</v>
      </c>
      <c r="D38" s="24">
        <v>1580.3899999999999</v>
      </c>
      <c r="E38" s="24">
        <f t="shared" si="4"/>
        <v>1896.47</v>
      </c>
      <c r="F38" s="24">
        <f t="shared" si="5"/>
        <v>2517.34</v>
      </c>
      <c r="G38" s="25">
        <f t="shared" si="6"/>
        <v>2901.1444999999994</v>
      </c>
    </row>
    <row r="39" spans="1:7" x14ac:dyDescent="0.3">
      <c r="A39" s="35"/>
      <c r="B39" s="36" t="s">
        <v>36</v>
      </c>
      <c r="C39" s="24">
        <v>1871.9</v>
      </c>
      <c r="D39" s="24">
        <v>2620.66</v>
      </c>
      <c r="E39" s="24">
        <f t="shared" si="4"/>
        <v>3144.79</v>
      </c>
      <c r="F39" s="24">
        <f t="shared" si="5"/>
        <v>4174.34</v>
      </c>
      <c r="G39" s="25">
        <f t="shared" si="6"/>
        <v>4810.7830000000004</v>
      </c>
    </row>
    <row r="40" spans="1:7" x14ac:dyDescent="0.3">
      <c r="A40" s="35"/>
      <c r="B40" s="36" t="s">
        <v>37</v>
      </c>
      <c r="C40" s="24">
        <v>1871.9</v>
      </c>
      <c r="D40" s="24">
        <v>2620.66</v>
      </c>
      <c r="E40" s="24">
        <f t="shared" si="4"/>
        <v>3144.79</v>
      </c>
      <c r="F40" s="24">
        <f t="shared" si="5"/>
        <v>4174.34</v>
      </c>
      <c r="G40" s="25">
        <f t="shared" si="6"/>
        <v>4810.7830000000004</v>
      </c>
    </row>
    <row r="41" spans="1:7" x14ac:dyDescent="0.3">
      <c r="A41" s="35"/>
      <c r="B41" s="36" t="s">
        <v>38</v>
      </c>
      <c r="C41" s="24">
        <v>732.88</v>
      </c>
      <c r="D41" s="24">
        <v>1026.03</v>
      </c>
      <c r="E41" s="24">
        <f t="shared" si="4"/>
        <v>1231.24</v>
      </c>
      <c r="F41" s="24">
        <f t="shared" si="5"/>
        <v>1634.32</v>
      </c>
      <c r="G41" s="25">
        <f t="shared" si="6"/>
        <v>1883.5015999999998</v>
      </c>
    </row>
    <row r="42" spans="1:7" x14ac:dyDescent="0.3">
      <c r="A42" s="35"/>
      <c r="B42" s="36" t="s">
        <v>39</v>
      </c>
      <c r="C42" s="24">
        <v>732.88</v>
      </c>
      <c r="D42" s="24">
        <v>1026.03</v>
      </c>
      <c r="E42" s="24">
        <f t="shared" si="4"/>
        <v>1231.24</v>
      </c>
      <c r="F42" s="24">
        <f t="shared" si="5"/>
        <v>1634.32</v>
      </c>
      <c r="G42" s="25">
        <f t="shared" si="6"/>
        <v>1883.5015999999998</v>
      </c>
    </row>
    <row r="43" spans="1:7" x14ac:dyDescent="0.3">
      <c r="A43" s="35"/>
      <c r="B43" s="36" t="s">
        <v>40</v>
      </c>
      <c r="C43" s="24">
        <v>2130.73</v>
      </c>
      <c r="D43" s="24">
        <v>2983.02</v>
      </c>
      <c r="E43" s="24">
        <f t="shared" si="4"/>
        <v>3579.63</v>
      </c>
      <c r="F43" s="24">
        <f t="shared" si="5"/>
        <v>4751.53</v>
      </c>
      <c r="G43" s="25">
        <f t="shared" si="6"/>
        <v>5475.9760999999999</v>
      </c>
    </row>
    <row r="44" spans="1:7" x14ac:dyDescent="0.3">
      <c r="A44" s="35"/>
      <c r="B44" s="36" t="s">
        <v>41</v>
      </c>
      <c r="C44" s="24">
        <v>2291.0300000000002</v>
      </c>
      <c r="D44" s="24">
        <v>3207.4399999999996</v>
      </c>
      <c r="E44" s="24">
        <f t="shared" si="4"/>
        <v>3848.93</v>
      </c>
      <c r="F44" s="24">
        <f t="shared" si="5"/>
        <v>5109</v>
      </c>
      <c r="G44" s="25">
        <f t="shared" si="6"/>
        <v>5887.9471000000003</v>
      </c>
    </row>
    <row r="45" spans="1:7" x14ac:dyDescent="0.3">
      <c r="A45" s="35"/>
      <c r="B45" s="36" t="s">
        <v>42</v>
      </c>
      <c r="C45" s="24">
        <v>772.66</v>
      </c>
      <c r="D45" s="24">
        <v>1081.72</v>
      </c>
      <c r="E45" s="24">
        <f t="shared" si="4"/>
        <v>1298.07</v>
      </c>
      <c r="F45" s="24">
        <f t="shared" si="5"/>
        <v>1723.03</v>
      </c>
      <c r="G45" s="25">
        <f t="shared" si="6"/>
        <v>1985.7361999999998</v>
      </c>
    </row>
    <row r="46" spans="1:7" x14ac:dyDescent="0.3">
      <c r="A46" s="35"/>
      <c r="B46" s="36" t="s">
        <v>43</v>
      </c>
      <c r="C46" s="24">
        <v>772.66</v>
      </c>
      <c r="D46" s="24">
        <v>1081.72</v>
      </c>
      <c r="E46" s="24">
        <f t="shared" si="4"/>
        <v>1298.07</v>
      </c>
      <c r="F46" s="24">
        <f t="shared" si="5"/>
        <v>1723.03</v>
      </c>
      <c r="G46" s="25">
        <f t="shared" si="6"/>
        <v>1985.7361999999998</v>
      </c>
    </row>
    <row r="47" spans="1:7" x14ac:dyDescent="0.3">
      <c r="A47" s="35"/>
      <c r="B47" s="36" t="s">
        <v>44</v>
      </c>
      <c r="C47" s="24">
        <v>1302.76</v>
      </c>
      <c r="D47" s="24">
        <v>1823.8600000000001</v>
      </c>
      <c r="E47" s="24">
        <f t="shared" si="4"/>
        <v>2188.64</v>
      </c>
      <c r="F47" s="24">
        <f t="shared" si="5"/>
        <v>2905.15</v>
      </c>
      <c r="G47" s="25">
        <f t="shared" si="6"/>
        <v>3348.0931999999998</v>
      </c>
    </row>
    <row r="48" spans="1:7" x14ac:dyDescent="0.3">
      <c r="A48" s="35"/>
      <c r="B48" s="36" t="s">
        <v>45</v>
      </c>
      <c r="C48" s="24">
        <v>1302.76</v>
      </c>
      <c r="D48" s="24">
        <v>1823.8600000000001</v>
      </c>
      <c r="E48" s="24">
        <f t="shared" si="4"/>
        <v>2188.64</v>
      </c>
      <c r="F48" s="24">
        <f t="shared" si="5"/>
        <v>2905.15</v>
      </c>
      <c r="G48" s="25">
        <f t="shared" si="6"/>
        <v>3348.0931999999998</v>
      </c>
    </row>
    <row r="49" spans="1:8" x14ac:dyDescent="0.3">
      <c r="A49" s="35"/>
      <c r="B49" s="36" t="s">
        <v>46</v>
      </c>
      <c r="C49" s="24">
        <v>2450.59</v>
      </c>
      <c r="D49" s="24">
        <v>3430.8299999999995</v>
      </c>
      <c r="E49" s="24">
        <f t="shared" si="4"/>
        <v>4116.99</v>
      </c>
      <c r="F49" s="24">
        <f t="shared" si="5"/>
        <v>5464.82</v>
      </c>
      <c r="G49" s="25">
        <f t="shared" si="6"/>
        <v>6298.0163000000002</v>
      </c>
    </row>
    <row r="50" spans="1:8" x14ac:dyDescent="0.3">
      <c r="A50" s="35"/>
      <c r="B50" s="36" t="s">
        <v>47</v>
      </c>
      <c r="C50" s="24">
        <v>2610.89</v>
      </c>
      <c r="D50" s="24">
        <v>3655.2499999999991</v>
      </c>
      <c r="E50" s="24">
        <f t="shared" si="4"/>
        <v>4386.3</v>
      </c>
      <c r="F50" s="24">
        <f t="shared" si="5"/>
        <v>5822.28</v>
      </c>
      <c r="G50" s="25">
        <f t="shared" si="6"/>
        <v>6709.9872999999989</v>
      </c>
    </row>
    <row r="51" spans="1:8" x14ac:dyDescent="0.3">
      <c r="A51" s="35"/>
      <c r="B51" s="36" t="s">
        <v>48</v>
      </c>
      <c r="C51" s="24">
        <v>2809.46</v>
      </c>
      <c r="D51" s="24">
        <v>3933.24</v>
      </c>
      <c r="E51" s="24">
        <f t="shared" si="4"/>
        <v>4719.8900000000003</v>
      </c>
      <c r="F51" s="24">
        <f t="shared" si="5"/>
        <v>6265.1</v>
      </c>
      <c r="G51" s="25">
        <f t="shared" si="6"/>
        <v>7220.3121999999994</v>
      </c>
    </row>
    <row r="52" spans="1:8" x14ac:dyDescent="0.3">
      <c r="A52" s="35"/>
      <c r="B52" s="36" t="s">
        <v>49</v>
      </c>
      <c r="C52" s="24">
        <v>2809.46</v>
      </c>
      <c r="D52" s="24">
        <v>3933.24</v>
      </c>
      <c r="E52" s="24">
        <f t="shared" si="4"/>
        <v>4719.8900000000003</v>
      </c>
      <c r="F52" s="24">
        <f t="shared" si="5"/>
        <v>6265.1</v>
      </c>
      <c r="G52" s="25">
        <f t="shared" si="6"/>
        <v>7220.3121999999994</v>
      </c>
    </row>
    <row r="53" spans="1:8" x14ac:dyDescent="0.3">
      <c r="A53" s="35"/>
      <c r="B53" s="36" t="s">
        <v>50</v>
      </c>
      <c r="C53" s="24">
        <v>986.34</v>
      </c>
      <c r="D53" s="24">
        <v>1380.88</v>
      </c>
      <c r="E53" s="24">
        <f t="shared" si="4"/>
        <v>1657.05</v>
      </c>
      <c r="F53" s="24">
        <f t="shared" si="5"/>
        <v>2199.54</v>
      </c>
      <c r="G53" s="25">
        <f t="shared" si="6"/>
        <v>2534.8937999999998</v>
      </c>
    </row>
    <row r="54" spans="1:8" x14ac:dyDescent="0.3">
      <c r="A54" s="35"/>
      <c r="B54" s="36" t="s">
        <v>51</v>
      </c>
      <c r="C54" s="24">
        <v>986.34</v>
      </c>
      <c r="D54" s="24">
        <v>1380.88</v>
      </c>
      <c r="E54" s="24">
        <f t="shared" si="4"/>
        <v>1657.05</v>
      </c>
      <c r="F54" s="24">
        <f t="shared" si="5"/>
        <v>2199.54</v>
      </c>
      <c r="G54" s="25">
        <f t="shared" si="6"/>
        <v>2534.8937999999998</v>
      </c>
    </row>
    <row r="55" spans="1:8" x14ac:dyDescent="0.3">
      <c r="A55" s="35"/>
      <c r="B55" s="36" t="s">
        <v>52</v>
      </c>
      <c r="C55" s="24">
        <v>711.62</v>
      </c>
      <c r="D55" s="24">
        <v>996.27</v>
      </c>
      <c r="E55" s="24">
        <f t="shared" si="4"/>
        <v>1195.52</v>
      </c>
      <c r="F55" s="24">
        <f t="shared" si="5"/>
        <v>1586.91</v>
      </c>
      <c r="G55" s="25">
        <f t="shared" si="6"/>
        <v>1828.8634</v>
      </c>
    </row>
    <row r="56" spans="1:8" x14ac:dyDescent="0.3">
      <c r="A56" s="35"/>
      <c r="B56" s="36" t="s">
        <v>53</v>
      </c>
      <c r="C56" s="24">
        <v>871.92</v>
      </c>
      <c r="D56" s="24">
        <v>1220.69</v>
      </c>
      <c r="E56" s="24">
        <f t="shared" si="4"/>
        <v>1464.83</v>
      </c>
      <c r="F56" s="24">
        <f t="shared" si="5"/>
        <v>1944.38</v>
      </c>
      <c r="G56" s="25">
        <f t="shared" si="6"/>
        <v>2240.8343999999997</v>
      </c>
    </row>
    <row r="57" spans="1:8" x14ac:dyDescent="0.3">
      <c r="A57" s="35"/>
      <c r="B57" s="36" t="s">
        <v>54</v>
      </c>
      <c r="C57" s="24">
        <v>2428.56</v>
      </c>
      <c r="D57" s="24">
        <v>3399.98</v>
      </c>
      <c r="E57" s="24">
        <f t="shared" si="4"/>
        <v>4079.98</v>
      </c>
      <c r="F57" s="24">
        <f t="shared" si="5"/>
        <v>5415.69</v>
      </c>
      <c r="G57" s="25">
        <f t="shared" si="6"/>
        <v>6241.3991999999998</v>
      </c>
    </row>
    <row r="58" spans="1:8" x14ac:dyDescent="0.3">
      <c r="A58" s="35"/>
      <c r="B58" s="36" t="s">
        <v>55</v>
      </c>
      <c r="C58" s="24">
        <v>2588.86</v>
      </c>
      <c r="D58" s="24">
        <v>3624.3999999999996</v>
      </c>
      <c r="E58" s="24">
        <f t="shared" si="4"/>
        <v>4349.28</v>
      </c>
      <c r="F58" s="24">
        <f t="shared" si="5"/>
        <v>5773.16</v>
      </c>
      <c r="G58" s="25">
        <f t="shared" si="6"/>
        <v>6653.3702000000003</v>
      </c>
    </row>
    <row r="59" spans="1:8" x14ac:dyDescent="0.3">
      <c r="A59" s="35"/>
      <c r="B59" s="36" t="s">
        <v>56</v>
      </c>
      <c r="C59" s="24">
        <v>3068.29</v>
      </c>
      <c r="D59" s="24">
        <v>4295.5999999999995</v>
      </c>
      <c r="E59" s="24">
        <f t="shared" si="4"/>
        <v>5154.7299999999996</v>
      </c>
      <c r="F59" s="24">
        <f t="shared" si="5"/>
        <v>6842.29</v>
      </c>
      <c r="G59" s="25">
        <f t="shared" si="6"/>
        <v>7885.5052999999998</v>
      </c>
    </row>
    <row r="60" spans="1:8" ht="15" thickBot="1" x14ac:dyDescent="0.35">
      <c r="A60" s="37"/>
      <c r="B60" s="38" t="s">
        <v>57</v>
      </c>
      <c r="C60" s="39">
        <v>3228.59</v>
      </c>
      <c r="D60" s="39">
        <v>4520.0199999999995</v>
      </c>
      <c r="E60" s="39">
        <f t="shared" si="4"/>
        <v>5424.03</v>
      </c>
      <c r="F60" s="39">
        <f t="shared" si="5"/>
        <v>7199.76</v>
      </c>
      <c r="G60" s="40">
        <f t="shared" si="6"/>
        <v>8297.4763000000003</v>
      </c>
    </row>
    <row r="61" spans="1:8" hidden="1" x14ac:dyDescent="0.3">
      <c r="A61" s="34">
        <v>6</v>
      </c>
      <c r="B61" s="55" t="s">
        <v>58</v>
      </c>
      <c r="C61" s="56"/>
      <c r="D61" s="56"/>
      <c r="E61" s="56"/>
      <c r="F61" s="56"/>
      <c r="G61" s="57"/>
      <c r="H61" s="11" t="s">
        <v>65</v>
      </c>
    </row>
    <row r="62" spans="1:8" ht="27.6" hidden="1" x14ac:dyDescent="0.3">
      <c r="A62" s="35"/>
      <c r="B62" s="41" t="s">
        <v>59</v>
      </c>
      <c r="C62" s="24"/>
      <c r="D62" s="24"/>
      <c r="E62" s="24"/>
      <c r="F62" s="24"/>
      <c r="G62" s="25"/>
    </row>
    <row r="63" spans="1:8" hidden="1" x14ac:dyDescent="0.3">
      <c r="A63" s="35"/>
      <c r="B63" s="41" t="s">
        <v>60</v>
      </c>
      <c r="C63" s="24">
        <f>ROUND(D63/1.4,2)</f>
        <v>2130.73</v>
      </c>
      <c r="D63" s="24">
        <v>2983.02</v>
      </c>
      <c r="E63" s="24">
        <f>ROUND(C63*1.68,2)</f>
        <v>3579.63</v>
      </c>
      <c r="F63" s="24">
        <f>ROUND(C63*2.23,2)</f>
        <v>4751.53</v>
      </c>
      <c r="G63" s="25">
        <f t="shared" ref="G63:G73" si="7">SUM($C63*$G$5)</f>
        <v>5475.9760999999999</v>
      </c>
    </row>
    <row r="64" spans="1:8" hidden="1" x14ac:dyDescent="0.3">
      <c r="A64" s="35"/>
      <c r="B64" s="41" t="s">
        <v>61</v>
      </c>
      <c r="C64" s="24">
        <f>ROUND(D64/1.4,2)</f>
        <v>2291.0300000000002</v>
      </c>
      <c r="D64" s="24">
        <v>3207.4399999999996</v>
      </c>
      <c r="E64" s="24">
        <f>ROUND(C64*1.68,2)</f>
        <v>3848.93</v>
      </c>
      <c r="F64" s="24">
        <f>ROUND(C64*2.23,2)</f>
        <v>5109</v>
      </c>
      <c r="G64" s="25">
        <f t="shared" si="7"/>
        <v>5887.9471000000003</v>
      </c>
    </row>
    <row r="65" spans="1:8" ht="69" hidden="1" x14ac:dyDescent="0.3">
      <c r="A65" s="35"/>
      <c r="B65" s="41" t="s">
        <v>62</v>
      </c>
      <c r="C65" s="24"/>
      <c r="D65" s="24"/>
      <c r="E65" s="24"/>
      <c r="F65" s="24"/>
      <c r="G65" s="25"/>
    </row>
    <row r="66" spans="1:8" hidden="1" x14ac:dyDescent="0.3">
      <c r="A66" s="35"/>
      <c r="B66" s="41" t="s">
        <v>60</v>
      </c>
      <c r="C66" s="24">
        <f>ROUND(D66/1.4,2)</f>
        <v>2450.59</v>
      </c>
      <c r="D66" s="24">
        <v>3430.8299999999995</v>
      </c>
      <c r="E66" s="24">
        <f>ROUND(C66*1.68,2)</f>
        <v>4116.99</v>
      </c>
      <c r="F66" s="24">
        <f>ROUND(C66*2.23,2)</f>
        <v>5464.82</v>
      </c>
      <c r="G66" s="25">
        <f t="shared" si="7"/>
        <v>6298.0163000000002</v>
      </c>
    </row>
    <row r="67" spans="1:8" hidden="1" x14ac:dyDescent="0.3">
      <c r="A67" s="35"/>
      <c r="B67" s="41" t="s">
        <v>61</v>
      </c>
      <c r="C67" s="24">
        <f>ROUND(D67/1.4,2)</f>
        <v>2610.89</v>
      </c>
      <c r="D67" s="24">
        <v>3655.2499999999991</v>
      </c>
      <c r="E67" s="24">
        <f>ROUND(C67*1.68,2)</f>
        <v>4386.3</v>
      </c>
      <c r="F67" s="24">
        <f>ROUND(C67*2.23,2)</f>
        <v>5822.28</v>
      </c>
      <c r="G67" s="25">
        <f t="shared" si="7"/>
        <v>6709.9872999999989</v>
      </c>
    </row>
    <row r="68" spans="1:8" ht="138" hidden="1" x14ac:dyDescent="0.3">
      <c r="A68" s="35"/>
      <c r="B68" s="41" t="s">
        <v>63</v>
      </c>
      <c r="C68" s="24"/>
      <c r="D68" s="24"/>
      <c r="E68" s="24"/>
      <c r="F68" s="24"/>
      <c r="G68" s="25"/>
    </row>
    <row r="69" spans="1:8" hidden="1" x14ac:dyDescent="0.3">
      <c r="A69" s="35"/>
      <c r="B69" s="41" t="s">
        <v>60</v>
      </c>
      <c r="C69" s="24">
        <f>ROUND(D69/1.4,2)</f>
        <v>3068.29</v>
      </c>
      <c r="D69" s="24">
        <v>4295.5999999999995</v>
      </c>
      <c r="E69" s="24">
        <f>ROUND(C69*1.68,2)</f>
        <v>5154.7299999999996</v>
      </c>
      <c r="F69" s="24">
        <f>ROUND(C69*2.23,2)</f>
        <v>6842.29</v>
      </c>
      <c r="G69" s="25">
        <f t="shared" si="7"/>
        <v>7885.5052999999998</v>
      </c>
    </row>
    <row r="70" spans="1:8" hidden="1" x14ac:dyDescent="0.3">
      <c r="A70" s="35"/>
      <c r="B70" s="41" t="s">
        <v>61</v>
      </c>
      <c r="C70" s="24">
        <f>ROUND(D70/1.4,2)</f>
        <v>3228.59</v>
      </c>
      <c r="D70" s="24">
        <v>4520.0199999999995</v>
      </c>
      <c r="E70" s="24">
        <f>ROUND(C70*1.68,2)</f>
        <v>5424.03</v>
      </c>
      <c r="F70" s="24">
        <f>ROUND(C70*2.23,2)</f>
        <v>7199.76</v>
      </c>
      <c r="G70" s="25">
        <f t="shared" si="7"/>
        <v>8297.4763000000003</v>
      </c>
    </row>
    <row r="71" spans="1:8" hidden="1" x14ac:dyDescent="0.3">
      <c r="A71" s="35">
        <v>7</v>
      </c>
      <c r="B71" s="58" t="s">
        <v>64</v>
      </c>
      <c r="C71" s="59"/>
      <c r="D71" s="59"/>
      <c r="E71" s="59"/>
      <c r="F71" s="59"/>
      <c r="G71" s="60"/>
      <c r="H71" s="11" t="s">
        <v>65</v>
      </c>
    </row>
    <row r="72" spans="1:8" hidden="1" x14ac:dyDescent="0.3">
      <c r="A72" s="35"/>
      <c r="B72" s="41" t="s">
        <v>60</v>
      </c>
      <c r="C72" s="24">
        <f>ROUND(D72/1.4,2)</f>
        <v>452.79</v>
      </c>
      <c r="D72" s="24">
        <v>633.91</v>
      </c>
      <c r="E72" s="24">
        <f>ROUND(C72*1.68,2)</f>
        <v>760.69</v>
      </c>
      <c r="F72" s="24">
        <f>ROUND(C72*2.23,2)</f>
        <v>1009.72</v>
      </c>
      <c r="G72" s="25">
        <f t="shared" si="7"/>
        <v>1163.6703</v>
      </c>
    </row>
    <row r="73" spans="1:8" ht="15" hidden="1" thickBot="1" x14ac:dyDescent="0.35">
      <c r="A73" s="37"/>
      <c r="B73" s="42" t="s">
        <v>61</v>
      </c>
      <c r="C73" s="39">
        <f>ROUND(D73/1.4,2)</f>
        <v>452.79</v>
      </c>
      <c r="D73" s="39">
        <v>633.91</v>
      </c>
      <c r="E73" s="39">
        <f>ROUND(C73*1.68,2)</f>
        <v>760.69</v>
      </c>
      <c r="F73" s="39">
        <f>ROUND(C73*2.23,2)</f>
        <v>1009.72</v>
      </c>
      <c r="G73" s="25">
        <f t="shared" si="7"/>
        <v>1163.6703</v>
      </c>
    </row>
    <row r="74" spans="1:8" ht="18" x14ac:dyDescent="0.3">
      <c r="A74" s="43"/>
    </row>
    <row r="75" spans="1:8" ht="18" x14ac:dyDescent="0.3">
      <c r="A75" s="43"/>
    </row>
    <row r="76" spans="1:8" ht="18.75" customHeight="1" x14ac:dyDescent="0.3">
      <c r="A76" s="43"/>
    </row>
    <row r="77" spans="1:8" ht="18" x14ac:dyDescent="0.3">
      <c r="A77" s="43"/>
    </row>
    <row r="78" spans="1:8" ht="18" x14ac:dyDescent="0.3">
      <c r="A78" s="43"/>
    </row>
    <row r="79" spans="1:8" ht="15.6" x14ac:dyDescent="0.3">
      <c r="A79" s="7"/>
    </row>
  </sheetData>
  <mergeCells count="13">
    <mergeCell ref="B29:G29"/>
    <mergeCell ref="B32:G32"/>
    <mergeCell ref="B61:G61"/>
    <mergeCell ref="B71:G71"/>
    <mergeCell ref="B8:G8"/>
    <mergeCell ref="B24:G24"/>
    <mergeCell ref="E2:G2"/>
    <mergeCell ref="E1:G1"/>
    <mergeCell ref="A6:A7"/>
    <mergeCell ref="B6:B7"/>
    <mergeCell ref="C6:C7"/>
    <mergeCell ref="D6:G6"/>
    <mergeCell ref="B3:G3"/>
  </mergeCells>
  <pageMargins left="0.70866141732283472" right="0.11811023622047245" top="0.55118110236220474" bottom="0.43307086614173229" header="0.11811023622047245" footer="0.11811023622047245"/>
  <pageSetup paperSize="9" scale="93" orientation="portrait" r:id="rId1"/>
  <headerFooter differentFirst="1">
    <oddHeader>&amp;C&amp;P</oddHeader>
  </headerFooter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Максименко Ирина Николаевна</cp:lastModifiedBy>
  <cp:lastPrinted>2017-01-12T01:11:48Z</cp:lastPrinted>
  <dcterms:created xsi:type="dcterms:W3CDTF">2015-12-26T02:29:55Z</dcterms:created>
  <dcterms:modified xsi:type="dcterms:W3CDTF">2017-01-16T23:25:04Z</dcterms:modified>
</cp:coreProperties>
</file>