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75" yWindow="735" windowWidth="15555" windowHeight="8460"/>
  </bookViews>
  <sheets>
    <sheet name="СМП 2017" sheetId="1" r:id="rId1"/>
  </sheets>
  <externalReferences>
    <externalReference r:id="rId2"/>
  </externalReferences>
  <definedNames>
    <definedName name="_xlnm._FilterDatabase" localSheetId="0" hidden="1">'СМП 2017'!$A$9:$M$28</definedName>
    <definedName name="ASur_Cost">[1]Параметры!$C$39</definedName>
    <definedName name="DayH_Cost">[1]Параметры!$C$37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Print_Titles" localSheetId="0">'СМП 2017'!$B:$C,'СМП 2017'!$6:$8</definedName>
  </definedNames>
  <calcPr calcId="145621"/>
</workbook>
</file>

<file path=xl/calcChain.xml><?xml version="1.0" encoding="utf-8"?>
<calcChain xmlns="http://schemas.openxmlformats.org/spreadsheetml/2006/main">
  <c r="F29" i="1" l="1"/>
  <c r="M28" i="1"/>
  <c r="K28" i="1"/>
  <c r="M27" i="1"/>
  <c r="K27" i="1"/>
  <c r="M26" i="1"/>
  <c r="K26" i="1"/>
  <c r="M25" i="1"/>
  <c r="K25" i="1"/>
  <c r="M24" i="1"/>
  <c r="K24" i="1"/>
  <c r="M23" i="1"/>
  <c r="K23" i="1"/>
  <c r="M22" i="1"/>
  <c r="K22" i="1"/>
  <c r="M21" i="1"/>
  <c r="K21" i="1"/>
  <c r="M20" i="1"/>
  <c r="K20" i="1"/>
  <c r="M19" i="1"/>
  <c r="K19" i="1"/>
  <c r="M18" i="1"/>
  <c r="K18" i="1"/>
  <c r="M17" i="1"/>
  <c r="K17" i="1"/>
  <c r="M16" i="1"/>
  <c r="K16" i="1"/>
  <c r="M15" i="1"/>
  <c r="K15" i="1"/>
  <c r="M14" i="1"/>
  <c r="K14" i="1"/>
  <c r="M13" i="1"/>
  <c r="K13" i="1"/>
  <c r="M12" i="1"/>
  <c r="K12" i="1"/>
  <c r="M11" i="1"/>
  <c r="K11" i="1"/>
  <c r="M10" i="1"/>
  <c r="K10" i="1"/>
  <c r="M29" i="1" l="1"/>
</calcChain>
</file>

<file path=xl/sharedStrings.xml><?xml version="1.0" encoding="utf-8"?>
<sst xmlns="http://schemas.openxmlformats.org/spreadsheetml/2006/main" count="42" uniqueCount="42">
  <si>
    <t>к Соглашению о тарифах на оплату медицинской помощи по обязательному медицинскому страхованию на территории Хабаровского края на 2017 год</t>
  </si>
  <si>
    <t>№ п.п.</t>
  </si>
  <si>
    <t>Наименование МО</t>
  </si>
  <si>
    <t>Объемы по нормативу ТПОМС (0,327)</t>
  </si>
  <si>
    <t>Подушевой норматив финасирования 
СМП без учета инокраевых и тромболизиса</t>
  </si>
  <si>
    <t>Численность обслуживаемых, застрахованных лиц  на 01.12.16 (чел.)</t>
  </si>
  <si>
    <t>Коэффициенты дифференциации</t>
  </si>
  <si>
    <t>Интегрированный коэф-т</t>
  </si>
  <si>
    <t>Средневзвешенное значение Кдинт</t>
  </si>
  <si>
    <t>Объем финансового обеспечения по подушевому финансированию</t>
  </si>
  <si>
    <t>По половозрастной структуре</t>
  </si>
  <si>
    <t>по пост. №462</t>
  </si>
  <si>
    <t>по уровню расходов на содержание имущества</t>
  </si>
  <si>
    <t>по плотности населения</t>
  </si>
  <si>
    <t>К пвс</t>
  </si>
  <si>
    <t>КД суб</t>
  </si>
  <si>
    <t>Кдси</t>
  </si>
  <si>
    <t>Кпн</t>
  </si>
  <si>
    <t>Кдинт</t>
  </si>
  <si>
    <t>СКД инт</t>
  </si>
  <si>
    <t>КГБУЗ "Бикинская центральная районная больница" министерства здравоохранения Хабаровского края</t>
  </si>
  <si>
    <t>КГБУЗ "Князе-Волконская  районная больница" министерства здравоохранения Хабаровского края</t>
  </si>
  <si>
    <t>КГБУЗ "Хабаровская  районная больница" министерства здравоохранения Хабаровского края</t>
  </si>
  <si>
    <t xml:space="preserve">КГБУЗ "Районная больница района им. Лазо" министерства здравоохранения Хабаровского края </t>
  </si>
  <si>
    <t xml:space="preserve">КГБУЗ "Вяземская районная больница" министерства здравоохранения Хабаровского края </t>
  </si>
  <si>
    <t>КГБУЗ "Комсомольская межрайонная больница" министерства здравоохранения Хабаровского края</t>
  </si>
  <si>
    <t>КГБУЗ "Троицкая центральная районная больница" министерства здравоохранения Хабаровского края</t>
  </si>
  <si>
    <t>КГБУЗ "Николаевская-на-Амуре центральная районная больница" министерства здравоохранения Хабаровского края</t>
  </si>
  <si>
    <t>КГБУЗ "Ванинская центральная районная больница"  министерства здравоохранения Хабаровского края</t>
  </si>
  <si>
    <t>КГБУЗ "Советско-Гаванская районная больница" министерства здравоохранения Хабаровского края</t>
  </si>
  <si>
    <t>КГБУЗ "Амурская центральная районная больница"  министерства здравоохранения Хабаровского края</t>
  </si>
  <si>
    <t xml:space="preserve">КГБУЗ "Ульчская районная больница" министерства здравоохранения Хабаровского края </t>
  </si>
  <si>
    <t>КГБУЗ " Верхнебуреинская центральная районная больница" министерства здравоохранения Хабаровского края</t>
  </si>
  <si>
    <t xml:space="preserve">КГБУЗ "Солнечная районная больница" министерства здравоохранения Хабаровского края </t>
  </si>
  <si>
    <t>КГБУЗ "Тугуро-Чумиканская центральная районная больница" министерства здравоохранения Хабаровского края</t>
  </si>
  <si>
    <t>КГБУЗ "Аяно-Майская центральная районная больница" министерства здравоохранения Хабаровского края</t>
  </si>
  <si>
    <t>КГБУЗ "Станция скорой медицинской помощи г. Хабаровска" министерства здравоохранения Хабаровского края</t>
  </si>
  <si>
    <t>КГБУЗ "Охотская центральная районная больница" министерства здравоохранения Хабаровского края</t>
  </si>
  <si>
    <t>КГБУЗ "Станция скорой медицинской помощи г. Комсомольска-на-Амуре" министерства здравоохранения Хабаровского края</t>
  </si>
  <si>
    <t>ИТОГО Хабаровский край</t>
  </si>
  <si>
    <t>Приложение 24</t>
  </si>
  <si>
    <t>Объем финансового обеспечения  медицинских организаций, оказывающих скорую медицинскую помощь, на 2017 год в рамках подушевого финансирования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</si>
</sst>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р_._-;\-* #,##0.00_р_._-;_-* &quot;-&quot;??_р_._-;_-@_-"/>
    <numFmt numFmtId="164" formatCode="_-* #,##0_р_._-;\-* #,##0_р_._-;_-* &quot;-&quot;??_р_._-;_-@_-"/>
    <numFmt numFmtId="165" formatCode="#,##0.000"/>
    <numFmt numFmtId="166" formatCode="#,##0.0000"/>
  </numFmts>
  <fonts count="1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.5"/>
      <color theme="1"/>
      <name val="Times New Roman"/>
      <family val="1"/>
      <charset val="204"/>
    </font>
    <font>
      <b/>
      <sz val="14.5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2"/>
      <charset val="204"/>
    </font>
    <font>
      <sz val="10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9">
    <xf numFmtId="0" fontId="0" fillId="0" borderId="0"/>
    <xf numFmtId="43" fontId="1" fillId="0" borderId="0" applyFont="0" applyFill="0" applyBorder="0" applyAlignment="0" applyProtection="0"/>
    <xf numFmtId="0" fontId="12" fillId="0" borderId="0"/>
    <xf numFmtId="0" fontId="13" fillId="0" borderId="0"/>
    <xf numFmtId="0" fontId="13" fillId="0" borderId="0"/>
    <xf numFmtId="0" fontId="13" fillId="0" borderId="0"/>
    <xf numFmtId="9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</cellStyleXfs>
  <cellXfs count="54">
    <xf numFmtId="0" fontId="0" fillId="0" borderId="0" xfId="0"/>
    <xf numFmtId="0" fontId="2" fillId="2" borderId="0" xfId="0" applyFont="1" applyFill="1" applyAlignment="1">
      <alignment wrapText="1"/>
    </xf>
    <xf numFmtId="0" fontId="5" fillId="2" borderId="0" xfId="0" applyFont="1" applyFill="1" applyAlignment="1">
      <alignment horizontal="center" wrapText="1"/>
    </xf>
    <xf numFmtId="0" fontId="6" fillId="2" borderId="0" xfId="0" applyFont="1" applyFill="1" applyAlignment="1">
      <alignment horizontal="center" wrapText="1"/>
    </xf>
    <xf numFmtId="0" fontId="2" fillId="2" borderId="1" xfId="0" applyFont="1" applyFill="1" applyBorder="1" applyAlignment="1">
      <alignment horizontal="center" wrapText="1"/>
    </xf>
    <xf numFmtId="0" fontId="2" fillId="2" borderId="0" xfId="0" applyFont="1" applyFill="1" applyBorder="1" applyAlignment="1">
      <alignment horizontal="center" wrapText="1"/>
    </xf>
    <xf numFmtId="0" fontId="2" fillId="2" borderId="0" xfId="0" applyFont="1" applyFill="1" applyAlignment="1">
      <alignment horizontal="center" wrapText="1"/>
    </xf>
    <xf numFmtId="3" fontId="7" fillId="2" borderId="4" xfId="0" applyNumberFormat="1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center" wrapText="1"/>
    </xf>
    <xf numFmtId="3" fontId="7" fillId="2" borderId="5" xfId="0" applyNumberFormat="1" applyFont="1" applyFill="1" applyBorder="1" applyAlignment="1">
      <alignment vertical="center" wrapText="1"/>
    </xf>
    <xf numFmtId="3" fontId="7" fillId="2" borderId="5" xfId="0" applyNumberFormat="1" applyFont="1" applyFill="1" applyBorder="1" applyAlignment="1">
      <alignment horizontal="center" vertical="center" wrapText="1"/>
    </xf>
    <xf numFmtId="0" fontId="7" fillId="2" borderId="0" xfId="0" applyFont="1" applyFill="1" applyAlignment="1">
      <alignment wrapText="1"/>
    </xf>
    <xf numFmtId="3" fontId="7" fillId="2" borderId="7" xfId="0" applyNumberFormat="1" applyFont="1" applyFill="1" applyBorder="1" applyAlignment="1">
      <alignment horizontal="center" vertical="center" wrapText="1"/>
    </xf>
    <xf numFmtId="1" fontId="7" fillId="2" borderId="5" xfId="0" applyNumberFormat="1" applyFont="1" applyFill="1" applyBorder="1" applyAlignment="1">
      <alignment horizontal="center" vertical="center" wrapText="1"/>
    </xf>
    <xf numFmtId="1" fontId="8" fillId="2" borderId="5" xfId="0" applyNumberFormat="1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1" fontId="7" fillId="2" borderId="7" xfId="0" applyNumberFormat="1" applyFont="1" applyFill="1" applyBorder="1" applyAlignment="1">
      <alignment horizontal="center" vertical="center" wrapText="1"/>
    </xf>
    <xf numFmtId="1" fontId="8" fillId="2" borderId="7" xfId="0" applyNumberFormat="1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wrapText="1"/>
    </xf>
    <xf numFmtId="0" fontId="2" fillId="2" borderId="5" xfId="0" applyFont="1" applyFill="1" applyBorder="1" applyAlignment="1">
      <alignment wrapText="1"/>
    </xf>
    <xf numFmtId="164" fontId="9" fillId="2" borderId="7" xfId="1" applyNumberFormat="1" applyFont="1" applyFill="1" applyBorder="1" applyAlignment="1">
      <alignment wrapText="1"/>
    </xf>
    <xf numFmtId="4" fontId="9" fillId="2" borderId="7" xfId="1" applyNumberFormat="1" applyFont="1" applyFill="1" applyBorder="1" applyAlignment="1">
      <alignment horizontal="center" wrapText="1"/>
    </xf>
    <xf numFmtId="165" fontId="9" fillId="2" borderId="7" xfId="1" applyNumberFormat="1" applyFont="1" applyFill="1" applyBorder="1" applyAlignment="1">
      <alignment horizontal="center" wrapText="1"/>
    </xf>
    <xf numFmtId="4" fontId="10" fillId="2" borderId="7" xfId="1" applyNumberFormat="1" applyFont="1" applyFill="1" applyBorder="1" applyAlignment="1">
      <alignment horizontal="center" wrapText="1"/>
    </xf>
    <xf numFmtId="166" fontId="9" fillId="2" borderId="7" xfId="1" applyNumberFormat="1" applyFont="1" applyFill="1" applyBorder="1" applyAlignment="1">
      <alignment horizontal="center" wrapText="1"/>
    </xf>
    <xf numFmtId="0" fontId="11" fillId="2" borderId="0" xfId="0" applyFont="1" applyFill="1" applyAlignment="1">
      <alignment wrapText="1"/>
    </xf>
    <xf numFmtId="0" fontId="11" fillId="2" borderId="5" xfId="0" applyFont="1" applyFill="1" applyBorder="1" applyAlignment="1">
      <alignment horizontal="center" vertical="center" wrapText="1"/>
    </xf>
    <xf numFmtId="0" fontId="11" fillId="2" borderId="5" xfId="0" applyFont="1" applyFill="1" applyBorder="1" applyAlignment="1">
      <alignment wrapText="1"/>
    </xf>
    <xf numFmtId="164" fontId="10" fillId="2" borderId="7" xfId="1" applyNumberFormat="1" applyFont="1" applyFill="1" applyBorder="1" applyAlignment="1">
      <alignment wrapText="1"/>
    </xf>
    <xf numFmtId="43" fontId="10" fillId="2" borderId="5" xfId="1" applyFont="1" applyFill="1" applyBorder="1" applyAlignment="1">
      <alignment wrapText="1"/>
    </xf>
    <xf numFmtId="164" fontId="10" fillId="2" borderId="5" xfId="1" applyNumberFormat="1" applyFont="1" applyFill="1" applyBorder="1" applyAlignment="1">
      <alignment wrapText="1"/>
    </xf>
    <xf numFmtId="43" fontId="10" fillId="2" borderId="7" xfId="1" applyNumberFormat="1" applyFont="1" applyFill="1" applyBorder="1" applyAlignment="1">
      <alignment wrapText="1"/>
    </xf>
    <xf numFmtId="0" fontId="2" fillId="2" borderId="0" xfId="0" applyFont="1" applyFill="1" applyBorder="1" applyAlignment="1">
      <alignment horizontal="left" wrapText="1"/>
    </xf>
    <xf numFmtId="43" fontId="2" fillId="2" borderId="0" xfId="1" applyFont="1" applyFill="1" applyAlignment="1">
      <alignment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3" fillId="3" borderId="0" xfId="0" applyFont="1" applyFill="1" applyAlignment="1">
      <alignment horizontal="right" wrapText="1"/>
    </xf>
    <xf numFmtId="0" fontId="4" fillId="2" borderId="0" xfId="0" applyFont="1" applyFill="1" applyAlignment="1">
      <alignment horizontal="right" wrapText="1"/>
    </xf>
    <xf numFmtId="0" fontId="5" fillId="2" borderId="0" xfId="0" applyFont="1" applyFill="1" applyAlignment="1">
      <alignment horizontal="center" wrapText="1"/>
    </xf>
    <xf numFmtId="0" fontId="2" fillId="2" borderId="4" xfId="0" applyFont="1" applyFill="1" applyBorder="1" applyAlignment="1">
      <alignment horizontal="left" wrapText="1"/>
    </xf>
    <xf numFmtId="3" fontId="7" fillId="2" borderId="3" xfId="0" applyNumberFormat="1" applyFont="1" applyFill="1" applyBorder="1" applyAlignment="1">
      <alignment horizontal="center" vertical="center" wrapText="1"/>
    </xf>
    <xf numFmtId="3" fontId="7" fillId="2" borderId="4" xfId="0" applyNumberFormat="1" applyFont="1" applyFill="1" applyBorder="1" applyAlignment="1">
      <alignment horizontal="center" vertical="center" wrapText="1"/>
    </xf>
    <xf numFmtId="3" fontId="7" fillId="2" borderId="2" xfId="0" applyNumberFormat="1" applyFont="1" applyFill="1" applyBorder="1" applyAlignment="1">
      <alignment horizontal="center" vertical="center" wrapText="1"/>
    </xf>
    <xf numFmtId="3" fontId="7" fillId="2" borderId="7" xfId="0" applyNumberFormat="1" applyFont="1" applyFill="1" applyBorder="1" applyAlignment="1">
      <alignment horizontal="center" vertical="center" wrapText="1"/>
    </xf>
    <xf numFmtId="3" fontId="8" fillId="2" borderId="2" xfId="0" applyNumberFormat="1" applyFont="1" applyFill="1" applyBorder="1" applyAlignment="1">
      <alignment horizontal="center" vertical="center" wrapText="1"/>
    </xf>
    <xf numFmtId="3" fontId="8" fillId="2" borderId="7" xfId="0" applyNumberFormat="1" applyFont="1" applyFill="1" applyBorder="1" applyAlignment="1">
      <alignment horizontal="center" vertical="center" wrapText="1"/>
    </xf>
    <xf numFmtId="165" fontId="9" fillId="2" borderId="2" xfId="1" applyNumberFormat="1" applyFont="1" applyFill="1" applyBorder="1" applyAlignment="1">
      <alignment horizontal="center" vertical="center" wrapText="1"/>
    </xf>
    <xf numFmtId="165" fontId="9" fillId="2" borderId="6" xfId="1" applyNumberFormat="1" applyFont="1" applyFill="1" applyBorder="1" applyAlignment="1">
      <alignment horizontal="center" vertical="center" wrapText="1"/>
    </xf>
    <xf numFmtId="165" fontId="9" fillId="2" borderId="7" xfId="1" applyNumberFormat="1" applyFont="1" applyFill="1" applyBorder="1" applyAlignment="1">
      <alignment horizontal="center" vertical="center" wrapText="1"/>
    </xf>
  </cellXfs>
  <cellStyles count="39">
    <cellStyle name="Обычный" xfId="0" builtinId="0"/>
    <cellStyle name="Обычный 2" xfId="2"/>
    <cellStyle name="Обычный 2 2" xfId="3"/>
    <cellStyle name="Обычный 3" xfId="4"/>
    <cellStyle name="Обычный 3 2" xfId="5"/>
    <cellStyle name="Процентный 2" xfId="6"/>
    <cellStyle name="Финансовый" xfId="1" builtinId="3"/>
    <cellStyle name="Финансовый 10" xfId="7"/>
    <cellStyle name="Финансовый 11" xfId="8"/>
    <cellStyle name="Финансовый 12" xfId="9"/>
    <cellStyle name="Финансовый 13" xfId="10"/>
    <cellStyle name="Финансовый 14" xfId="11"/>
    <cellStyle name="Финансовый 15" xfId="12"/>
    <cellStyle name="Финансовый 16" xfId="13"/>
    <cellStyle name="Финансовый 17" xfId="14"/>
    <cellStyle name="Финансовый 18" xfId="15"/>
    <cellStyle name="Финансовый 19" xfId="16"/>
    <cellStyle name="Финансовый 2" xfId="17"/>
    <cellStyle name="Финансовый 20" xfId="18"/>
    <cellStyle name="Финансовый 21" xfId="19"/>
    <cellStyle name="Финансовый 22" xfId="20"/>
    <cellStyle name="Финансовый 23" xfId="21"/>
    <cellStyle name="Финансовый 24" xfId="22"/>
    <cellStyle name="Финансовый 25" xfId="23"/>
    <cellStyle name="Финансовый 26" xfId="24"/>
    <cellStyle name="Финансовый 27" xfId="25"/>
    <cellStyle name="Финансовый 28" xfId="26"/>
    <cellStyle name="Финансовый 29" xfId="27"/>
    <cellStyle name="Финансовый 3" xfId="28"/>
    <cellStyle name="Финансовый 30" xfId="29"/>
    <cellStyle name="Финансовый 31" xfId="30"/>
    <cellStyle name="Финансовый 32" xfId="31"/>
    <cellStyle name="Финансовый 33" xfId="32"/>
    <cellStyle name="Финансовый 4" xfId="33"/>
    <cellStyle name="Финансовый 5" xfId="34"/>
    <cellStyle name="Финансовый 6" xfId="35"/>
    <cellStyle name="Финансовый 7" xfId="36"/>
    <cellStyle name="Финансовый 8" xfId="37"/>
    <cellStyle name="Финансовый 9" xfId="3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-0.249977111117893"/>
  </sheetPr>
  <dimension ref="A1:M36"/>
  <sheetViews>
    <sheetView tabSelected="1" view="pageBreakPreview" zoomScale="43" zoomScaleNormal="53" zoomScaleSheetLayoutView="43" workbookViewId="0">
      <pane xSplit="3" ySplit="8" topLeftCell="D9" activePane="bottomRight" state="frozen"/>
      <selection activeCell="C1" sqref="C1"/>
      <selection pane="topRight" activeCell="D1" sqref="D1"/>
      <selection pane="bottomLeft" activeCell="C8" sqref="C8"/>
      <selection pane="bottomRight" activeCell="M6" sqref="M6:M7"/>
    </sheetView>
  </sheetViews>
  <sheetFormatPr defaultColWidth="9.140625" defaultRowHeight="18.75" x14ac:dyDescent="0.3"/>
  <cols>
    <col min="1" max="1" width="13.85546875" style="1" hidden="1" customWidth="1"/>
    <col min="2" max="2" width="6.42578125" style="1" customWidth="1"/>
    <col min="3" max="3" width="51" style="1" customWidth="1"/>
    <col min="4" max="4" width="16.28515625" style="1" customWidth="1"/>
    <col min="5" max="5" width="17.5703125" style="1" customWidth="1"/>
    <col min="6" max="6" width="19.85546875" style="1" customWidth="1"/>
    <col min="7" max="7" width="12.5703125" style="1" customWidth="1"/>
    <col min="8" max="8" width="11.5703125" style="1" customWidth="1"/>
    <col min="9" max="10" width="15.28515625" style="1" customWidth="1"/>
    <col min="11" max="12" width="13" style="1" customWidth="1"/>
    <col min="13" max="13" width="25" style="1" customWidth="1"/>
    <col min="14" max="16384" width="9.140625" style="1"/>
  </cols>
  <sheetData>
    <row r="1" spans="1:13" ht="18" customHeight="1" x14ac:dyDescent="0.3">
      <c r="L1" s="41" t="s">
        <v>40</v>
      </c>
      <c r="M1" s="41"/>
    </row>
    <row r="2" spans="1:13" ht="78" customHeight="1" x14ac:dyDescent="0.3">
      <c r="L2" s="42" t="s">
        <v>0</v>
      </c>
      <c r="M2" s="42"/>
    </row>
    <row r="3" spans="1:13" ht="70.150000000000006" customHeight="1" x14ac:dyDescent="0.3">
      <c r="C3" s="43" t="s">
        <v>41</v>
      </c>
      <c r="D3" s="43"/>
      <c r="E3" s="43"/>
      <c r="F3" s="43"/>
      <c r="G3" s="43"/>
      <c r="H3" s="43"/>
      <c r="I3" s="43"/>
      <c r="J3" s="43"/>
      <c r="K3" s="43"/>
      <c r="L3" s="43"/>
      <c r="M3" s="2"/>
    </row>
    <row r="4" spans="1:13" ht="24.6" hidden="1" customHeight="1" x14ac:dyDescent="0.35">
      <c r="C4" s="3">
        <v>1</v>
      </c>
      <c r="D4" s="3">
        <v>2</v>
      </c>
      <c r="E4" s="3">
        <v>3</v>
      </c>
      <c r="F4" s="3">
        <v>4</v>
      </c>
      <c r="G4" s="3">
        <v>6</v>
      </c>
      <c r="H4" s="3">
        <v>7</v>
      </c>
      <c r="I4" s="3">
        <v>8</v>
      </c>
      <c r="J4" s="3"/>
      <c r="K4" s="3">
        <v>9</v>
      </c>
      <c r="L4" s="3"/>
      <c r="M4" s="3"/>
    </row>
    <row r="5" spans="1:13" ht="26.45" hidden="1" customHeight="1" x14ac:dyDescent="0.35">
      <c r="C5" s="4"/>
      <c r="D5" s="5"/>
      <c r="M5" s="1">
        <v>29.12</v>
      </c>
    </row>
    <row r="6" spans="1:13" s="6" customFormat="1" ht="43.9" customHeight="1" x14ac:dyDescent="0.3">
      <c r="B6" s="35" t="s">
        <v>1</v>
      </c>
      <c r="C6" s="35" t="s">
        <v>2</v>
      </c>
      <c r="D6" s="35" t="s">
        <v>3</v>
      </c>
      <c r="E6" s="38" t="s">
        <v>4</v>
      </c>
      <c r="F6" s="38" t="s">
        <v>5</v>
      </c>
      <c r="G6" s="45" t="s">
        <v>6</v>
      </c>
      <c r="H6" s="46"/>
      <c r="I6" s="46"/>
      <c r="J6" s="7"/>
      <c r="K6" s="47" t="s">
        <v>7</v>
      </c>
      <c r="L6" s="49" t="s">
        <v>8</v>
      </c>
      <c r="M6" s="49" t="s">
        <v>9</v>
      </c>
    </row>
    <row r="7" spans="1:13" s="8" customFormat="1" ht="76.150000000000006" customHeight="1" x14ac:dyDescent="0.3">
      <c r="B7" s="36"/>
      <c r="C7" s="36"/>
      <c r="D7" s="36"/>
      <c r="E7" s="39"/>
      <c r="F7" s="39"/>
      <c r="G7" s="9" t="s">
        <v>10</v>
      </c>
      <c r="H7" s="10" t="s">
        <v>11</v>
      </c>
      <c r="I7" s="10" t="s">
        <v>12</v>
      </c>
      <c r="J7" s="10" t="s">
        <v>13</v>
      </c>
      <c r="K7" s="48"/>
      <c r="L7" s="50"/>
      <c r="M7" s="50"/>
    </row>
    <row r="8" spans="1:13" s="11" customFormat="1" ht="70.900000000000006" customHeight="1" x14ac:dyDescent="0.3">
      <c r="B8" s="37"/>
      <c r="C8" s="37"/>
      <c r="D8" s="37"/>
      <c r="E8" s="40"/>
      <c r="F8" s="40"/>
      <c r="G8" s="12" t="s">
        <v>14</v>
      </c>
      <c r="H8" s="12" t="s">
        <v>15</v>
      </c>
      <c r="I8" s="13" t="s">
        <v>16</v>
      </c>
      <c r="J8" s="13" t="s">
        <v>17</v>
      </c>
      <c r="K8" s="13" t="s">
        <v>18</v>
      </c>
      <c r="L8" s="14" t="s">
        <v>19</v>
      </c>
      <c r="M8" s="14">
        <v>2017</v>
      </c>
    </row>
    <row r="9" spans="1:13" s="11" customFormat="1" ht="25.15" customHeight="1" x14ac:dyDescent="0.35">
      <c r="B9" s="15"/>
      <c r="C9" s="15">
        <v>1</v>
      </c>
      <c r="D9" s="15"/>
      <c r="E9" s="16">
        <v>2</v>
      </c>
      <c r="F9" s="16">
        <v>3</v>
      </c>
      <c r="G9" s="12">
        <v>4</v>
      </c>
      <c r="H9" s="12">
        <v>5</v>
      </c>
      <c r="I9" s="17">
        <v>6</v>
      </c>
      <c r="J9" s="17">
        <v>7</v>
      </c>
      <c r="K9" s="17">
        <v>8</v>
      </c>
      <c r="L9" s="17">
        <v>9</v>
      </c>
      <c r="M9" s="18">
        <v>10</v>
      </c>
    </row>
    <row r="10" spans="1:13" ht="56.45" customHeight="1" x14ac:dyDescent="0.3">
      <c r="A10" s="1">
        <v>1343001</v>
      </c>
      <c r="B10" s="15">
        <v>1</v>
      </c>
      <c r="C10" s="19" t="s">
        <v>20</v>
      </c>
      <c r="D10" s="19">
        <v>6765</v>
      </c>
      <c r="E10" s="20">
        <v>519.27</v>
      </c>
      <c r="F10" s="21">
        <v>23220</v>
      </c>
      <c r="G10" s="22">
        <v>0.99</v>
      </c>
      <c r="H10" s="22">
        <v>1.4</v>
      </c>
      <c r="I10" s="23">
        <v>0.62</v>
      </c>
      <c r="J10" s="23">
        <v>1.1000000000000001</v>
      </c>
      <c r="K10" s="23">
        <f t="shared" ref="K10:K28" si="0">ROUND(G10*H10*I10*J10,3)</f>
        <v>0.94499999999999995</v>
      </c>
      <c r="L10" s="51">
        <v>0.94599999999999995</v>
      </c>
      <c r="M10" s="24">
        <f>ROUND(E10*F10*$L$10,2)</f>
        <v>11406347.130000001</v>
      </c>
    </row>
    <row r="11" spans="1:13" ht="65.45" customHeight="1" x14ac:dyDescent="0.3">
      <c r="A11" s="1">
        <v>1343005</v>
      </c>
      <c r="B11" s="15">
        <v>2</v>
      </c>
      <c r="C11" s="20" t="s">
        <v>21</v>
      </c>
      <c r="D11" s="19">
        <v>5000</v>
      </c>
      <c r="E11" s="20">
        <v>519.27</v>
      </c>
      <c r="F11" s="21">
        <v>13968</v>
      </c>
      <c r="G11" s="22">
        <v>0.99</v>
      </c>
      <c r="H11" s="22">
        <v>1.4</v>
      </c>
      <c r="I11" s="23">
        <v>0.62</v>
      </c>
      <c r="J11" s="23">
        <v>1.1000000000000001</v>
      </c>
      <c r="K11" s="23">
        <f t="shared" si="0"/>
        <v>0.94499999999999995</v>
      </c>
      <c r="L11" s="52"/>
      <c r="M11" s="24">
        <f t="shared" ref="M11:M14" si="1">ROUND(E11*F11*$L$10,2)</f>
        <v>6861492.54</v>
      </c>
    </row>
    <row r="12" spans="1:13" ht="57.6" customHeight="1" x14ac:dyDescent="0.3">
      <c r="A12" s="1">
        <v>1340004</v>
      </c>
      <c r="B12" s="15">
        <v>3</v>
      </c>
      <c r="C12" s="20" t="s">
        <v>22</v>
      </c>
      <c r="D12" s="19">
        <v>13300</v>
      </c>
      <c r="E12" s="20">
        <v>519.27</v>
      </c>
      <c r="F12" s="21">
        <v>59547</v>
      </c>
      <c r="G12" s="22">
        <v>0.99</v>
      </c>
      <c r="H12" s="22">
        <v>1.4</v>
      </c>
      <c r="I12" s="23">
        <v>0.62</v>
      </c>
      <c r="J12" s="23">
        <v>1.1000000000000001</v>
      </c>
      <c r="K12" s="23">
        <f t="shared" si="0"/>
        <v>0.94499999999999995</v>
      </c>
      <c r="L12" s="52"/>
      <c r="M12" s="24">
        <f t="shared" si="1"/>
        <v>29251238.27</v>
      </c>
    </row>
    <row r="13" spans="1:13" ht="57" customHeight="1" x14ac:dyDescent="0.3">
      <c r="B13" s="15">
        <v>4</v>
      </c>
      <c r="C13" s="20" t="s">
        <v>23</v>
      </c>
      <c r="D13" s="19">
        <v>14000</v>
      </c>
      <c r="E13" s="20">
        <v>519.27</v>
      </c>
      <c r="F13" s="21">
        <v>52020</v>
      </c>
      <c r="G13" s="22">
        <v>0.99</v>
      </c>
      <c r="H13" s="22">
        <v>1.4</v>
      </c>
      <c r="I13" s="23">
        <v>0.62</v>
      </c>
      <c r="J13" s="23">
        <v>1.1000000000000001</v>
      </c>
      <c r="K13" s="23">
        <f t="shared" si="0"/>
        <v>0.94499999999999995</v>
      </c>
      <c r="L13" s="52"/>
      <c r="M13" s="24">
        <f t="shared" si="1"/>
        <v>25553754.43</v>
      </c>
    </row>
    <row r="14" spans="1:13" ht="52.9" customHeight="1" x14ac:dyDescent="0.3">
      <c r="B14" s="15">
        <v>5</v>
      </c>
      <c r="C14" s="20" t="s">
        <v>24</v>
      </c>
      <c r="D14" s="19">
        <v>7000</v>
      </c>
      <c r="E14" s="20">
        <v>519.27</v>
      </c>
      <c r="F14" s="21">
        <v>25061</v>
      </c>
      <c r="G14" s="22">
        <v>1</v>
      </c>
      <c r="H14" s="22">
        <v>1.4</v>
      </c>
      <c r="I14" s="23">
        <v>0.62</v>
      </c>
      <c r="J14" s="23">
        <v>1.1000000000000001</v>
      </c>
      <c r="K14" s="23">
        <f t="shared" si="0"/>
        <v>0.95499999999999996</v>
      </c>
      <c r="L14" s="53"/>
      <c r="M14" s="24">
        <f t="shared" si="1"/>
        <v>12310700.49</v>
      </c>
    </row>
    <row r="15" spans="1:13" ht="52.15" customHeight="1" x14ac:dyDescent="0.3">
      <c r="A15" s="1">
        <v>1340013</v>
      </c>
      <c r="B15" s="15">
        <v>6</v>
      </c>
      <c r="C15" s="19" t="s">
        <v>25</v>
      </c>
      <c r="D15" s="19">
        <v>7700</v>
      </c>
      <c r="E15" s="19">
        <v>519.27</v>
      </c>
      <c r="F15" s="21">
        <v>30952</v>
      </c>
      <c r="G15" s="22">
        <v>0.97</v>
      </c>
      <c r="H15" s="22">
        <v>1.68</v>
      </c>
      <c r="I15" s="23">
        <v>0.62</v>
      </c>
      <c r="J15" s="23">
        <v>1.1000000000000001</v>
      </c>
      <c r="K15" s="23">
        <f t="shared" si="0"/>
        <v>1.111</v>
      </c>
      <c r="L15" s="51">
        <v>1.131</v>
      </c>
      <c r="M15" s="24">
        <f t="shared" ref="M15:M20" si="2">ROUND(E15*F15*$L$15,2)</f>
        <v>18177935.34</v>
      </c>
    </row>
    <row r="16" spans="1:13" ht="52.9" customHeight="1" x14ac:dyDescent="0.3">
      <c r="A16" s="1">
        <v>1340011</v>
      </c>
      <c r="B16" s="15">
        <v>7</v>
      </c>
      <c r="C16" s="20" t="s">
        <v>26</v>
      </c>
      <c r="D16" s="19">
        <v>6000</v>
      </c>
      <c r="E16" s="20">
        <v>519.27</v>
      </c>
      <c r="F16" s="21">
        <v>18762</v>
      </c>
      <c r="G16" s="22">
        <v>0.99</v>
      </c>
      <c r="H16" s="22">
        <v>1.4</v>
      </c>
      <c r="I16" s="23">
        <v>0.62</v>
      </c>
      <c r="J16" s="23">
        <v>1.3</v>
      </c>
      <c r="K16" s="23">
        <f t="shared" si="0"/>
        <v>1.117</v>
      </c>
      <c r="L16" s="52"/>
      <c r="M16" s="24">
        <f t="shared" si="2"/>
        <v>11018816.970000001</v>
      </c>
    </row>
    <row r="17" spans="1:13" ht="55.15" customHeight="1" x14ac:dyDescent="0.3">
      <c r="A17" s="1">
        <v>1340010</v>
      </c>
      <c r="B17" s="15">
        <v>8</v>
      </c>
      <c r="C17" s="20" t="s">
        <v>27</v>
      </c>
      <c r="D17" s="19">
        <v>10000</v>
      </c>
      <c r="E17" s="20">
        <v>519.27</v>
      </c>
      <c r="F17" s="21">
        <v>35088</v>
      </c>
      <c r="G17" s="22">
        <v>0.98</v>
      </c>
      <c r="H17" s="22">
        <v>1.68</v>
      </c>
      <c r="I17" s="23">
        <v>0.62</v>
      </c>
      <c r="J17" s="23">
        <v>1.1000000000000001</v>
      </c>
      <c r="K17" s="23">
        <f t="shared" si="0"/>
        <v>1.123</v>
      </c>
      <c r="L17" s="52"/>
      <c r="M17" s="24">
        <f t="shared" si="2"/>
        <v>20606984.850000001</v>
      </c>
    </row>
    <row r="18" spans="1:13" ht="63.6" customHeight="1" x14ac:dyDescent="0.3">
      <c r="A18" s="1">
        <v>1340006</v>
      </c>
      <c r="B18" s="15">
        <v>9</v>
      </c>
      <c r="C18" s="20" t="s">
        <v>28</v>
      </c>
      <c r="D18" s="19">
        <v>9000</v>
      </c>
      <c r="E18" s="20">
        <v>519.27</v>
      </c>
      <c r="F18" s="21">
        <v>34999</v>
      </c>
      <c r="G18" s="22">
        <v>0.99</v>
      </c>
      <c r="H18" s="22">
        <v>1.68</v>
      </c>
      <c r="I18" s="23">
        <v>0.62</v>
      </c>
      <c r="J18" s="23">
        <v>1.1000000000000001</v>
      </c>
      <c r="K18" s="23">
        <f t="shared" si="0"/>
        <v>1.1339999999999999</v>
      </c>
      <c r="L18" s="52"/>
      <c r="M18" s="24">
        <f t="shared" si="2"/>
        <v>20554715.66</v>
      </c>
    </row>
    <row r="19" spans="1:13" ht="63" customHeight="1" x14ac:dyDescent="0.3">
      <c r="A19" s="1">
        <v>1340007</v>
      </c>
      <c r="B19" s="15">
        <v>10</v>
      </c>
      <c r="C19" s="20" t="s">
        <v>29</v>
      </c>
      <c r="D19" s="19">
        <v>13000</v>
      </c>
      <c r="E19" s="20">
        <v>519.27</v>
      </c>
      <c r="F19" s="21">
        <v>41585</v>
      </c>
      <c r="G19" s="22">
        <v>0.99</v>
      </c>
      <c r="H19" s="22">
        <v>1.68</v>
      </c>
      <c r="I19" s="23">
        <v>0.62</v>
      </c>
      <c r="J19" s="23">
        <v>1.1000000000000001</v>
      </c>
      <c r="K19" s="23">
        <f t="shared" si="0"/>
        <v>1.1339999999999999</v>
      </c>
      <c r="L19" s="52"/>
      <c r="M19" s="24">
        <f t="shared" si="2"/>
        <v>24422636.379999999</v>
      </c>
    </row>
    <row r="20" spans="1:13" ht="55.9" customHeight="1" x14ac:dyDescent="0.3">
      <c r="A20" s="1">
        <v>1340014</v>
      </c>
      <c r="B20" s="15">
        <v>11</v>
      </c>
      <c r="C20" s="20" t="s">
        <v>30</v>
      </c>
      <c r="D20" s="19">
        <v>20230</v>
      </c>
      <c r="E20" s="20">
        <v>519.27</v>
      </c>
      <c r="F20" s="21">
        <v>68195</v>
      </c>
      <c r="G20" s="22">
        <v>1</v>
      </c>
      <c r="H20" s="22">
        <v>1.68</v>
      </c>
      <c r="I20" s="23">
        <v>0.62</v>
      </c>
      <c r="J20" s="23">
        <v>1.1000000000000001</v>
      </c>
      <c r="K20" s="23">
        <f t="shared" si="0"/>
        <v>1.1459999999999999</v>
      </c>
      <c r="L20" s="53"/>
      <c r="M20" s="24">
        <f t="shared" si="2"/>
        <v>40050539.560000002</v>
      </c>
    </row>
    <row r="21" spans="1:13" ht="52.9" customHeight="1" x14ac:dyDescent="0.3">
      <c r="B21" s="15">
        <v>12</v>
      </c>
      <c r="C21" s="19" t="s">
        <v>31</v>
      </c>
      <c r="D21" s="19">
        <v>5400</v>
      </c>
      <c r="E21" s="19">
        <v>519.27</v>
      </c>
      <c r="F21" s="21">
        <v>20178</v>
      </c>
      <c r="G21" s="22">
        <v>0.96</v>
      </c>
      <c r="H21" s="22">
        <v>1.68</v>
      </c>
      <c r="I21" s="23">
        <v>0.62</v>
      </c>
      <c r="J21" s="23">
        <v>1.3</v>
      </c>
      <c r="K21" s="23">
        <f t="shared" si="0"/>
        <v>1.3</v>
      </c>
      <c r="L21" s="51">
        <v>1.32</v>
      </c>
      <c r="M21" s="24">
        <f>ROUND(E21*F21*$L$21,2)</f>
        <v>13830735.68</v>
      </c>
    </row>
    <row r="22" spans="1:13" ht="63" customHeight="1" x14ac:dyDescent="0.3">
      <c r="A22" s="1">
        <v>1343008</v>
      </c>
      <c r="B22" s="15">
        <v>13</v>
      </c>
      <c r="C22" s="20" t="s">
        <v>32</v>
      </c>
      <c r="D22" s="19">
        <v>7900</v>
      </c>
      <c r="E22" s="20">
        <v>519.27</v>
      </c>
      <c r="F22" s="21">
        <v>30260</v>
      </c>
      <c r="G22" s="22">
        <v>0.97</v>
      </c>
      <c r="H22" s="22">
        <v>1.68</v>
      </c>
      <c r="I22" s="23">
        <v>0.62</v>
      </c>
      <c r="J22" s="23">
        <v>1.3</v>
      </c>
      <c r="K22" s="23">
        <f t="shared" si="0"/>
        <v>1.3129999999999999</v>
      </c>
      <c r="L22" s="52"/>
      <c r="M22" s="24">
        <f t="shared" ref="M22:M24" si="3">ROUND(E22*F22*$L$21,2)</f>
        <v>20741305.460000001</v>
      </c>
    </row>
    <row r="23" spans="1:13" ht="61.9" customHeight="1" x14ac:dyDescent="0.3">
      <c r="B23" s="15">
        <v>14</v>
      </c>
      <c r="C23" s="20" t="s">
        <v>33</v>
      </c>
      <c r="D23" s="19">
        <v>10000</v>
      </c>
      <c r="E23" s="20">
        <v>519.27</v>
      </c>
      <c r="F23" s="21">
        <v>32914</v>
      </c>
      <c r="G23" s="22">
        <v>0.98</v>
      </c>
      <c r="H23" s="22">
        <v>1.68</v>
      </c>
      <c r="I23" s="23">
        <v>0.62</v>
      </c>
      <c r="J23" s="23">
        <v>1.3</v>
      </c>
      <c r="K23" s="23">
        <f t="shared" si="0"/>
        <v>1.327</v>
      </c>
      <c r="L23" s="52"/>
      <c r="M23" s="24">
        <f t="shared" si="3"/>
        <v>22560453.670000002</v>
      </c>
    </row>
    <row r="24" spans="1:13" ht="63.6" customHeight="1" x14ac:dyDescent="0.3">
      <c r="A24" s="1">
        <v>1340003</v>
      </c>
      <c r="B24" s="15">
        <v>15</v>
      </c>
      <c r="C24" s="20" t="s">
        <v>34</v>
      </c>
      <c r="D24" s="19">
        <v>860</v>
      </c>
      <c r="E24" s="20">
        <v>519.27</v>
      </c>
      <c r="F24" s="21">
        <v>2353</v>
      </c>
      <c r="G24" s="22">
        <v>0.95</v>
      </c>
      <c r="H24" s="22">
        <v>1.68</v>
      </c>
      <c r="I24" s="23">
        <v>0.62</v>
      </c>
      <c r="J24" s="23">
        <v>1.5</v>
      </c>
      <c r="K24" s="23">
        <f t="shared" si="0"/>
        <v>1.484</v>
      </c>
      <c r="L24" s="53"/>
      <c r="M24" s="24">
        <f t="shared" si="3"/>
        <v>1612831.85</v>
      </c>
    </row>
    <row r="25" spans="1:13" ht="66" customHeight="1" x14ac:dyDescent="0.3">
      <c r="A25" s="1">
        <v>1340001</v>
      </c>
      <c r="B25" s="15">
        <v>16</v>
      </c>
      <c r="C25" s="20" t="s">
        <v>35</v>
      </c>
      <c r="D25" s="19">
        <v>2000</v>
      </c>
      <c r="E25" s="20">
        <v>519.27</v>
      </c>
      <c r="F25" s="21">
        <v>2553</v>
      </c>
      <c r="G25" s="22">
        <v>0.93</v>
      </c>
      <c r="H25" s="22">
        <v>2.23</v>
      </c>
      <c r="I25" s="23">
        <v>0.62</v>
      </c>
      <c r="J25" s="23">
        <v>1.5</v>
      </c>
      <c r="K25" s="23">
        <f t="shared" si="0"/>
        <v>1.929</v>
      </c>
      <c r="L25" s="51">
        <v>1.952</v>
      </c>
      <c r="M25" s="24">
        <f>ROUND(E25*F25*$L$25,2)</f>
        <v>2587759.2000000002</v>
      </c>
    </row>
    <row r="26" spans="1:13" ht="63" customHeight="1" x14ac:dyDescent="0.3">
      <c r="A26" s="1">
        <v>2310001</v>
      </c>
      <c r="B26" s="15">
        <v>17</v>
      </c>
      <c r="C26" s="20" t="s">
        <v>36</v>
      </c>
      <c r="D26" s="19">
        <v>209858</v>
      </c>
      <c r="E26" s="20">
        <v>519.27</v>
      </c>
      <c r="F26" s="21">
        <v>599538</v>
      </c>
      <c r="G26" s="22">
        <v>1.02</v>
      </c>
      <c r="H26" s="22">
        <v>1.4</v>
      </c>
      <c r="I26" s="25">
        <v>1.367</v>
      </c>
      <c r="J26" s="22">
        <v>1</v>
      </c>
      <c r="K26" s="23">
        <f t="shared" si="0"/>
        <v>1.952</v>
      </c>
      <c r="L26" s="53"/>
      <c r="M26" s="24">
        <f>ROUND(E26*F26*$L$25,2)</f>
        <v>607700733.85000002</v>
      </c>
    </row>
    <row r="27" spans="1:13" ht="58.15" customHeight="1" x14ac:dyDescent="0.3">
      <c r="A27" s="1">
        <v>1340012</v>
      </c>
      <c r="B27" s="15">
        <v>18</v>
      </c>
      <c r="C27" s="20" t="s">
        <v>37</v>
      </c>
      <c r="D27" s="19">
        <v>2200</v>
      </c>
      <c r="E27" s="20">
        <v>519.27</v>
      </c>
      <c r="F27" s="21">
        <v>8504</v>
      </c>
      <c r="G27" s="22">
        <v>0.95</v>
      </c>
      <c r="H27" s="22">
        <v>2.57</v>
      </c>
      <c r="I27" s="23">
        <v>0.62</v>
      </c>
      <c r="J27" s="23">
        <v>1.5</v>
      </c>
      <c r="K27" s="23">
        <f t="shared" si="0"/>
        <v>2.2709999999999999</v>
      </c>
      <c r="L27" s="51">
        <v>2.661</v>
      </c>
      <c r="M27" s="24">
        <f>ROUND(E27*F27*$L$27,2)</f>
        <v>11750635.6</v>
      </c>
    </row>
    <row r="28" spans="1:13" ht="76.900000000000006" customHeight="1" x14ac:dyDescent="0.3">
      <c r="A28" s="1">
        <v>3310001</v>
      </c>
      <c r="B28" s="15">
        <v>19</v>
      </c>
      <c r="C28" s="20" t="s">
        <v>38</v>
      </c>
      <c r="D28" s="19">
        <v>92000</v>
      </c>
      <c r="E28" s="20">
        <v>519.27</v>
      </c>
      <c r="F28" s="21">
        <v>254336</v>
      </c>
      <c r="G28" s="22">
        <v>1.01</v>
      </c>
      <c r="H28" s="22">
        <v>1.68</v>
      </c>
      <c r="I28" s="25">
        <v>1.5760000000000001</v>
      </c>
      <c r="J28" s="22">
        <v>1</v>
      </c>
      <c r="K28" s="23">
        <f t="shared" si="0"/>
        <v>2.6739999999999999</v>
      </c>
      <c r="L28" s="53"/>
      <c r="M28" s="24">
        <f>ROUND(E28*F28*$L$27,2)</f>
        <v>351435754.61000001</v>
      </c>
    </row>
    <row r="29" spans="1:13" s="26" customFormat="1" ht="31.5" customHeight="1" x14ac:dyDescent="0.3">
      <c r="B29" s="27"/>
      <c r="C29" s="28" t="s">
        <v>39</v>
      </c>
      <c r="D29" s="29">
        <v>443213</v>
      </c>
      <c r="E29" s="30"/>
      <c r="F29" s="29">
        <f>SUM(F10:F28)</f>
        <v>1354033</v>
      </c>
      <c r="G29" s="22"/>
      <c r="H29" s="22"/>
      <c r="I29" s="31"/>
      <c r="J29" s="29"/>
      <c r="K29" s="29"/>
      <c r="L29" s="29"/>
      <c r="M29" s="32">
        <f>SUM(M10:M28)</f>
        <v>1252435371.54</v>
      </c>
    </row>
    <row r="30" spans="1:13" ht="60" customHeight="1" x14ac:dyDescent="0.35">
      <c r="C30" s="44"/>
      <c r="D30" s="44"/>
      <c r="E30" s="44"/>
      <c r="F30" s="44"/>
      <c r="G30" s="44"/>
      <c r="H30" s="44"/>
      <c r="I30" s="44"/>
      <c r="J30" s="33"/>
      <c r="K30" s="33"/>
      <c r="L30" s="33"/>
      <c r="M30" s="34"/>
    </row>
    <row r="31" spans="1:13" ht="18" x14ac:dyDescent="0.35">
      <c r="M31" s="34"/>
    </row>
    <row r="32" spans="1:13" ht="18" x14ac:dyDescent="0.35">
      <c r="M32" s="34"/>
    </row>
    <row r="36" ht="18" hidden="1" x14ac:dyDescent="0.35"/>
  </sheetData>
  <autoFilter ref="A9:M28">
    <sortState ref="A10:O29">
      <sortCondition ref="K9:K28"/>
    </sortState>
  </autoFilter>
  <mergeCells count="18">
    <mergeCell ref="L1:M1"/>
    <mergeCell ref="L2:M2"/>
    <mergeCell ref="C3:L3"/>
    <mergeCell ref="C30:I30"/>
    <mergeCell ref="G6:I6"/>
    <mergeCell ref="K6:K7"/>
    <mergeCell ref="L6:L7"/>
    <mergeCell ref="M6:M7"/>
    <mergeCell ref="L10:L14"/>
    <mergeCell ref="L15:L20"/>
    <mergeCell ref="L21:L24"/>
    <mergeCell ref="L25:L26"/>
    <mergeCell ref="L27:L28"/>
    <mergeCell ref="B6:B8"/>
    <mergeCell ref="C6:C8"/>
    <mergeCell ref="D6:D8"/>
    <mergeCell ref="E6:E8"/>
    <mergeCell ref="F6:F8"/>
  </mergeCells>
  <pageMargins left="0.15748031496062992" right="0.15748031496062992" top="0.15748031496062992" bottom="0.19685039370078741" header="0.15748031496062992" footer="0.15748031496062992"/>
  <pageSetup paperSize="9" scale="4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СМП 2017</vt:lpstr>
      <vt:lpstr>'СМП 2017'!Заголовки_для_печати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Бугаева Евгения Евгеньевна</dc:creator>
  <cp:lastModifiedBy>Дедух Ирина Владимировна</cp:lastModifiedBy>
  <cp:lastPrinted>2017-01-11T07:12:33Z</cp:lastPrinted>
  <dcterms:created xsi:type="dcterms:W3CDTF">2016-12-26T07:20:24Z</dcterms:created>
  <dcterms:modified xsi:type="dcterms:W3CDTF">2017-01-21T04:24:02Z</dcterms:modified>
</cp:coreProperties>
</file>