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2030" windowHeight="9285" tabRatio="855"/>
  </bookViews>
  <sheets>
    <sheet name="Тарифы АПП " sheetId="1" r:id="rId1"/>
    <sheet name=" Исслед" sheetId="2" r:id="rId2"/>
    <sheet name="отд.тарифы " sheetId="7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>#REF!</definedName>
    <definedName name="блок" localSheetId="2">'[2]1D_Gorin'!#REF!</definedName>
    <definedName name="блок">'[2]1D_Gorin'!#REF!</definedName>
    <definedName name="_xlnm.Print_Titles" localSheetId="1">' Исслед'!$5:$6</definedName>
    <definedName name="_xlnm.Print_Titles" localSheetId="0">'Тарифы АПП '!$6:$7</definedName>
  </definedNames>
  <calcPr calcId="145621"/>
</workbook>
</file>

<file path=xl/calcChain.xml><?xml version="1.0" encoding="utf-8"?>
<calcChain xmlns="http://schemas.openxmlformats.org/spreadsheetml/2006/main">
  <c r="G45" i="2" l="1"/>
  <c r="F45" i="2"/>
  <c r="E45" i="2"/>
  <c r="D45" i="2"/>
  <c r="G40" i="2"/>
  <c r="F40" i="2"/>
  <c r="E40" i="2"/>
  <c r="D40" i="2"/>
  <c r="G23" i="2"/>
  <c r="F23" i="2"/>
  <c r="E23" i="2"/>
  <c r="D23" i="2"/>
  <c r="G22" i="2"/>
  <c r="F22" i="2"/>
  <c r="E22" i="2"/>
  <c r="D22" i="2"/>
  <c r="G21" i="2"/>
  <c r="F21" i="2"/>
  <c r="E21" i="2"/>
  <c r="D21" i="2"/>
  <c r="D17" i="2"/>
  <c r="E17" i="2"/>
  <c r="F17" i="2"/>
  <c r="G17" i="2"/>
  <c r="G16" i="2"/>
  <c r="F16" i="2"/>
  <c r="E16" i="2"/>
  <c r="D16" i="2"/>
  <c r="E33" i="2" l="1"/>
  <c r="D33" i="2"/>
  <c r="E32" i="2"/>
  <c r="D32" i="2"/>
  <c r="E31" i="2"/>
  <c r="D31" i="2"/>
  <c r="E18" i="2"/>
  <c r="D18" i="2"/>
  <c r="E11" i="2"/>
  <c r="D11" i="2"/>
  <c r="E8" i="2"/>
  <c r="D8" i="2"/>
  <c r="E7" i="2"/>
  <c r="D7" i="2"/>
  <c r="E21" i="1" l="1"/>
  <c r="D21" i="1"/>
  <c r="E20" i="1"/>
  <c r="D20" i="1"/>
  <c r="G18" i="1" l="1"/>
  <c r="F18" i="1"/>
  <c r="E18" i="1"/>
  <c r="D18" i="1"/>
  <c r="G16" i="1" l="1"/>
  <c r="G15" i="1"/>
  <c r="G14" i="1"/>
  <c r="G13" i="1"/>
  <c r="G12" i="1"/>
  <c r="G10" i="1"/>
  <c r="G8" i="1"/>
  <c r="D55" i="2" l="1"/>
  <c r="E55" i="2"/>
  <c r="D24" i="1" l="1"/>
  <c r="E23" i="1"/>
  <c r="D22" i="1"/>
  <c r="E22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D9" i="1"/>
  <c r="F8" i="1"/>
  <c r="E8" i="1"/>
  <c r="D8" i="1"/>
  <c r="E11" i="1"/>
  <c r="D11" i="1"/>
  <c r="F10" i="1"/>
  <c r="E10" i="1"/>
  <c r="D10" i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54" i="2" s="1"/>
  <c r="A55" i="2" s="1"/>
</calcChain>
</file>

<file path=xl/sharedStrings.xml><?xml version="1.0" encoding="utf-8"?>
<sst xmlns="http://schemas.openxmlformats.org/spreadsheetml/2006/main" count="212" uniqueCount="95">
  <si>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</si>
  <si>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</si>
  <si>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</si>
  <si>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</si>
  <si>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</si>
  <si>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</si>
  <si>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</si>
  <si>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Дородовый патронаж беременной, выполняемый врачом-педиатром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</si>
  <si>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</si>
  <si>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</si>
  <si>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</si>
  <si>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Гистологические исследования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</si>
  <si>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</si>
  <si>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</si>
  <si>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</si>
  <si>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</si>
  <si>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</si>
  <si>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</si>
  <si>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</si>
  <si>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</si>
  <si>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</si>
  <si>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</si>
  <si>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</si>
  <si>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</si>
  <si>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</si>
  <si>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</si>
  <si>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</si>
  <si>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</si>
  <si>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</si>
  <si>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</si>
  <si>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</si>
  <si>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</si>
  <si>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</si>
  <si>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</si>
  <si>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</si>
  <si>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 диагностика (доплерография)</t>
  </si>
  <si>
    <t>УЗИ-диагностика</t>
  </si>
  <si>
    <t>Ультразвуковая эндоскопия</t>
  </si>
  <si>
    <t>Флюорография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</si>
  <si>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</si>
  <si>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</si>
  <si>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</si>
  <si>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</si>
  <si>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</si>
  <si>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</si>
  <si>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</si>
  <si>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</si>
  <si>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</si>
  <si>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</si>
  <si>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</si>
  <si>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</si>
  <si>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</si>
  <si>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Амбулаторная дистанционная гамма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</si>
  <si>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</si>
  <si>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</si>
  <si>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</si>
  <si>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руб.</t>
  </si>
  <si>
    <t>Виды диагностических услуг</t>
  </si>
  <si>
    <t>Тарифы по диагностическим услугам</t>
  </si>
  <si>
    <t>Тарифы на медицинские услуги при оказании амбулаторно-поликлинической помощи</t>
  </si>
  <si>
    <t>Наименование</t>
  </si>
  <si>
    <t xml:space="preserve">Тарифы на оплату единицы объема амбулаторной помощи </t>
  </si>
  <si>
    <t>Посещения, выполненные выездной бригадой "Теплохода здоровья"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</si>
  <si>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</si>
  <si>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</si>
  <si>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</si>
  <si>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</si>
  <si>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</si>
  <si>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с профилактической целью</t>
  </si>
  <si>
    <t>Посещение в связи с оказанием неотложной медицинской помощи</t>
  </si>
  <si>
    <t>Обращение в связи с заболеванием</t>
  </si>
  <si>
    <t>Посещения, выполненные выездной бригадой ПКДЦ "Терапевт Матвей Мудров"</t>
  </si>
  <si>
    <t>Посещения, выполненные мобильными выездными бригадами (выезды в районы края)</t>
  </si>
  <si>
    <t>Позитронно-эмиссионная компьютерная томография</t>
  </si>
  <si>
    <t>Магнитно-резонансная томография</t>
  </si>
  <si>
    <t>Магнитно-резонансная томография с контрастным исследованием</t>
  </si>
  <si>
    <t>тариф за законченный случай лечения в медицинских организациях 1 группы</t>
  </si>
  <si>
    <t>тариф за законченный случай лечения в медицинских организациях 2 группы</t>
  </si>
  <si>
    <t>тариф за законченный случай лечения в медицинских организациях 3 группы</t>
  </si>
  <si>
    <t>тариф за законченный случай лечения в медицинских организациях 4 группы</t>
  </si>
  <si>
    <t xml:space="preserve">Тарифы на отдельные медицинские услуги </t>
  </si>
  <si>
    <t xml:space="preserve">Таблица № 1 
к Приложению № 5
</t>
  </si>
  <si>
    <t>Выезд реанимационной бригады перинатальных центров</t>
  </si>
  <si>
    <t xml:space="preserve">Приложение № 5
к Соглашению о тарифах на оплату медицинской помощи по обязательному медицинскому страхованию на территории Хабаровского края на 2017 год
</t>
  </si>
  <si>
    <t>Комплексная услуга медицинской реабилитации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</si>
  <si>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</si>
  <si>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 xml:space="preserve">Позитронно-эмиссионная компьютерная томография  о с контрастным усилением </t>
  </si>
  <si>
    <t>Радионуклидные исследования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</si>
  <si>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(ультравист).</t>
  </si>
  <si>
    <t xml:space="preserve">
к Приложению № 5 к Соглашению о тарифах на 2017 год
</t>
  </si>
  <si>
    <t xml:space="preserve">Таблица № 2 </t>
  </si>
  <si>
    <t xml:space="preserve">Таблица № 3 </t>
  </si>
  <si>
    <t>посещение с профилактической целью</t>
  </si>
  <si>
    <t>обращение в связи с заболеванием</t>
  </si>
  <si>
    <t>Амбулаторно-поликлиническая помощь в консультативно-диагностических центрах: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</si>
</sst>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8" applyFont="1" applyFill="1" applyBorder="1" applyAlignment="1">
      <alignment wrapText="1"/>
    </xf>
    <xf numFmtId="0" fontId="6" fillId="0" borderId="0" xfId="8" applyFont="1" applyFill="1" applyBorder="1" applyAlignment="1">
      <alignment horizontal="right" wrapText="1"/>
    </xf>
    <xf numFmtId="0" fontId="7" fillId="0" borderId="0" xfId="3" applyFont="1" applyFill="1" applyAlignment="1">
      <alignment horizontal="left" vertical="top" wrapText="1"/>
    </xf>
    <xf numFmtId="0" fontId="8" fillId="0" borderId="1" xfId="3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9" fontId="7" fillId="0" borderId="0" xfId="2" applyFont="1" applyFill="1" applyAlignment="1">
      <alignment horizontal="left" vertical="top" wrapText="1"/>
    </xf>
    <xf numFmtId="0" fontId="7" fillId="0" borderId="0" xfId="3" applyFont="1" applyFill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9" fillId="0" borderId="0" xfId="8" applyFont="1" applyFill="1" applyBorder="1" applyAlignment="1">
      <alignment horizontal="right" wrapText="1"/>
    </xf>
    <xf numFmtId="0" fontId="10" fillId="0" borderId="0" xfId="3" applyFont="1" applyFill="1" applyAlignment="1">
      <alignment horizontal="left" vertical="top" wrapText="1"/>
    </xf>
    <xf numFmtId="0" fontId="9" fillId="0" borderId="0" xfId="1" applyFont="1" applyFill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9" fontId="9" fillId="0" borderId="1" xfId="2" applyFont="1" applyFill="1" applyBorder="1" applyAlignment="1">
      <alignment horizontal="left" vertical="center" wrapText="1"/>
    </xf>
    <xf numFmtId="0" fontId="10" fillId="0" borderId="0" xfId="3" applyFont="1" applyFill="1" applyAlignment="1">
      <alignment horizontal="right" wrapText="1"/>
    </xf>
    <xf numFmtId="0" fontId="7" fillId="0" borderId="0" xfId="3" applyFont="1" applyFill="1" applyAlignment="1">
      <alignment horizontal="right" wrapText="1"/>
    </xf>
    <xf numFmtId="0" fontId="9" fillId="0" borderId="0" xfId="8" applyFont="1" applyFill="1" applyBorder="1" applyAlignment="1">
      <alignment horizontal="center" wrapText="1"/>
    </xf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center" vertical="center" wrapText="1"/>
    </xf>
    <xf numFmtId="0" fontId="8" fillId="0" borderId="10" xfId="3" applyFont="1" applyBorder="1" applyAlignment="1">
      <alignment vertical="center" wrapText="1"/>
    </xf>
    <xf numFmtId="4" fontId="8" fillId="0" borderId="11" xfId="3" applyNumberFormat="1" applyFont="1" applyBorder="1" applyAlignment="1">
      <alignment horizontal="center" vertical="center"/>
    </xf>
    <xf numFmtId="0" fontId="8" fillId="0" borderId="12" xfId="3" applyFont="1" applyBorder="1" applyAlignment="1">
      <alignment vertical="center" wrapText="1"/>
    </xf>
    <xf numFmtId="4" fontId="8" fillId="0" borderId="13" xfId="3" applyNumberFormat="1" applyFont="1" applyBorder="1" applyAlignment="1">
      <alignment horizontal="center" vertical="center"/>
    </xf>
    <xf numFmtId="4" fontId="8" fillId="0" borderId="14" xfId="3" applyNumberFormat="1" applyFont="1" applyBorder="1" applyAlignment="1">
      <alignment horizontal="center" vertical="center"/>
    </xf>
    <xf numFmtId="0" fontId="8" fillId="0" borderId="0" xfId="3" applyNumberFormat="1" applyFont="1" applyBorder="1" applyAlignment="1">
      <alignment horizontal="center" vertical="center" wrapText="1"/>
    </xf>
    <xf numFmtId="0" fontId="11" fillId="0" borderId="0" xfId="3" applyFont="1" applyFill="1" applyAlignment="1">
      <alignment horizontal="left" vertical="top" wrapText="1"/>
    </xf>
    <xf numFmtId="0" fontId="11" fillId="0" borderId="0" xfId="3" applyFont="1" applyFill="1" applyAlignment="1">
      <alignment horizontal="right" wrapText="1"/>
    </xf>
    <xf numFmtId="165" fontId="13" fillId="0" borderId="13" xfId="1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wrapText="1"/>
    </xf>
    <xf numFmtId="9" fontId="11" fillId="0" borderId="0" xfId="2" applyFont="1" applyFill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5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9" fontId="3" fillId="0" borderId="13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8" fillId="0" borderId="10" xfId="3" applyFont="1" applyBorder="1" applyAlignment="1">
      <alignment horizontal="center" vertical="center" wrapText="1"/>
    </xf>
    <xf numFmtId="165" fontId="13" fillId="0" borderId="14" xfId="1" applyNumberFormat="1" applyFont="1" applyFill="1" applyBorder="1" applyAlignment="1">
      <alignment horizontal="center" vertical="center" wrapText="1"/>
    </xf>
    <xf numFmtId="4" fontId="13" fillId="0" borderId="16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0" fontId="13" fillId="0" borderId="14" xfId="1" applyFont="1" applyFill="1" applyBorder="1" applyAlignment="1">
      <alignment horizontal="center" vertical="center" wrapText="1"/>
    </xf>
    <xf numFmtId="4" fontId="13" fillId="0" borderId="13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wrapText="1"/>
    </xf>
    <xf numFmtId="0" fontId="16" fillId="0" borderId="0" xfId="3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9" fontId="17" fillId="0" borderId="1" xfId="2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2" fillId="0" borderId="0" xfId="8" applyFont="1" applyFill="1" applyBorder="1" applyAlignment="1">
      <alignment horizontal="right" vertical="top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9" fontId="13" fillId="0" borderId="8" xfId="2" applyFont="1" applyFill="1" applyBorder="1" applyAlignment="1">
      <alignment horizontal="center" vertical="center" wrapText="1"/>
    </xf>
    <xf numFmtId="9" fontId="13" fillId="0" borderId="13" xfId="2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wrapText="1"/>
    </xf>
    <xf numFmtId="0" fontId="13" fillId="0" borderId="0" xfId="8" applyFont="1" applyFill="1" applyBorder="1" applyAlignment="1">
      <alignment horizontal="right" vertical="top" wrapText="1"/>
    </xf>
    <xf numFmtId="0" fontId="3" fillId="0" borderId="0" xfId="8" applyFont="1" applyFill="1" applyBorder="1" applyAlignment="1">
      <alignment horizontal="center" wrapText="1"/>
    </xf>
    <xf numFmtId="0" fontId="16" fillId="0" borderId="0" xfId="0" applyFont="1" applyAlignment="1">
      <alignment horizontal="right" vertical="top" wrapText="1"/>
    </xf>
    <xf numFmtId="0" fontId="16" fillId="0" borderId="0" xfId="3" applyFont="1" applyFill="1" applyAlignment="1">
      <alignment horizontal="right" vertical="top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3" xfId="3" applyNumberFormat="1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0" fontId="8" fillId="0" borderId="0" xfId="3" applyNumberFormat="1" applyFont="1" applyBorder="1" applyAlignment="1">
      <alignment horizontal="center" vertical="center" wrapText="1"/>
    </xf>
  </cellXfs>
  <cellStyles count="48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24"/>
  <sheetViews>
    <sheetView tabSelected="1" zoomScale="115" zoomScaleNormal="115" zoomScaleSheetLayoutView="100" workbookViewId="0">
      <pane xSplit="2" ySplit="7" topLeftCell="C19" activePane="bottomRight" state="frozen"/>
      <selection pane="topRight" activeCell="C1" sqref="C1"/>
      <selection pane="bottomLeft" activeCell="A9" sqref="A9"/>
      <selection pane="bottomRight" activeCell="E1" sqref="E1:G1"/>
    </sheetView>
  </sheetViews>
  <sheetFormatPr defaultColWidth="9.140625" defaultRowHeight="18.75" x14ac:dyDescent="0.25"/>
  <cols>
    <col min="1" max="1" width="5.28515625" style="13" customWidth="1"/>
    <col min="2" max="2" width="42.140625" style="13" customWidth="1"/>
    <col min="3" max="7" width="12.42578125" style="13" customWidth="1"/>
    <col min="8" max="8" width="6.42578125" style="13" customWidth="1"/>
    <col min="9" max="16384" width="9.140625" style="13"/>
  </cols>
  <sheetData>
    <row r="1" spans="1:23" ht="69" customHeight="1" x14ac:dyDescent="0.25">
      <c r="E1" s="62" t="s">
        <v>83</v>
      </c>
      <c r="F1" s="62"/>
      <c r="G1" s="62"/>
    </row>
    <row r="2" spans="1:23" s="10" customFormat="1" ht="12.75" customHeight="1" x14ac:dyDescent="0.3">
      <c r="A2" s="38"/>
      <c r="B2" s="70" t="s">
        <v>61</v>
      </c>
      <c r="C2" s="70"/>
      <c r="D2" s="70"/>
      <c r="E2" s="70"/>
      <c r="F2" s="70"/>
      <c r="G2" s="70"/>
      <c r="R2" s="23"/>
      <c r="S2" s="23"/>
      <c r="T2" s="23"/>
      <c r="U2" s="23"/>
    </row>
    <row r="3" spans="1:23" s="10" customFormat="1" ht="27.75" customHeight="1" x14ac:dyDescent="0.3">
      <c r="A3" s="38"/>
      <c r="B3" s="55"/>
      <c r="C3" s="55"/>
      <c r="D3" s="55"/>
      <c r="E3" s="55"/>
      <c r="F3" s="71" t="s">
        <v>81</v>
      </c>
      <c r="G3" s="71"/>
      <c r="R3" s="23"/>
      <c r="S3" s="23"/>
      <c r="T3" s="23"/>
      <c r="U3" s="23"/>
    </row>
    <row r="4" spans="1:23" s="10" customFormat="1" ht="13.5" customHeight="1" x14ac:dyDescent="0.35">
      <c r="A4" s="38"/>
      <c r="B4" s="72"/>
      <c r="C4" s="72"/>
      <c r="D4" s="72"/>
      <c r="E4" s="72"/>
      <c r="F4" s="72"/>
      <c r="G4" s="72"/>
      <c r="H4" s="23"/>
      <c r="I4" s="11"/>
      <c r="J4" s="11"/>
      <c r="T4" s="23"/>
      <c r="U4" s="23"/>
      <c r="V4" s="23"/>
      <c r="W4" s="23"/>
    </row>
    <row r="5" spans="1:23" s="12" customFormat="1" ht="14.25" customHeight="1" thickBot="1" x14ac:dyDescent="0.3">
      <c r="A5" s="33"/>
      <c r="B5" s="39"/>
      <c r="C5" s="40"/>
      <c r="D5" s="33"/>
      <c r="E5" s="33"/>
      <c r="F5" s="33"/>
      <c r="G5" s="34" t="s">
        <v>56</v>
      </c>
    </row>
    <row r="6" spans="1:23" ht="31.15" customHeight="1" x14ac:dyDescent="0.25">
      <c r="A6" s="63" t="s">
        <v>0</v>
      </c>
      <c r="B6" s="65" t="s">
        <v>60</v>
      </c>
      <c r="C6" s="67" t="s">
        <v>1</v>
      </c>
      <c r="D6" s="67" t="s">
        <v>59</v>
      </c>
      <c r="E6" s="67"/>
      <c r="F6" s="67"/>
      <c r="G6" s="69"/>
    </row>
    <row r="7" spans="1:23" ht="30.75" thickBot="1" x14ac:dyDescent="0.3">
      <c r="A7" s="64"/>
      <c r="B7" s="66"/>
      <c r="C7" s="68"/>
      <c r="D7" s="35" t="s">
        <v>2</v>
      </c>
      <c r="E7" s="35" t="s">
        <v>3</v>
      </c>
      <c r="F7" s="35" t="s">
        <v>4</v>
      </c>
      <c r="G7" s="49" t="s">
        <v>5</v>
      </c>
    </row>
    <row r="8" spans="1:23" ht="31.5" x14ac:dyDescent="0.25">
      <c r="A8" s="42">
        <v>1</v>
      </c>
      <c r="B8" s="41" t="s">
        <v>65</v>
      </c>
      <c r="C8" s="36">
        <v>140.04</v>
      </c>
      <c r="D8" s="36">
        <f t="shared" ref="D8:D17" si="0">ROUND(C8*1.4,2)</f>
        <v>196.06</v>
      </c>
      <c r="E8" s="36">
        <f>ROUND(C8*1.68,2)</f>
        <v>235.27</v>
      </c>
      <c r="F8" s="36">
        <f>ROUND(C8*2.23,2)</f>
        <v>312.29000000000002</v>
      </c>
      <c r="G8" s="50">
        <f>ROUND(C8*2.57,2)</f>
        <v>359.9</v>
      </c>
    </row>
    <row r="9" spans="1:23" ht="31.5" x14ac:dyDescent="0.25">
      <c r="A9" s="44">
        <v>2</v>
      </c>
      <c r="B9" s="43" t="s">
        <v>84</v>
      </c>
      <c r="C9" s="36">
        <v>9467.19</v>
      </c>
      <c r="D9" s="36">
        <f t="shared" si="0"/>
        <v>13254.07</v>
      </c>
      <c r="E9" s="36" t="s">
        <v>63</v>
      </c>
      <c r="F9" s="36" t="s">
        <v>63</v>
      </c>
      <c r="G9" s="50" t="s">
        <v>63</v>
      </c>
    </row>
    <row r="10" spans="1:23" x14ac:dyDescent="0.25">
      <c r="A10" s="44">
        <v>3</v>
      </c>
      <c r="B10" s="43" t="s">
        <v>68</v>
      </c>
      <c r="C10" s="37">
        <v>351</v>
      </c>
      <c r="D10" s="37">
        <f t="shared" si="0"/>
        <v>491.4</v>
      </c>
      <c r="E10" s="37">
        <f t="shared" ref="E10:E17" si="1">ROUND(C10*1.68,2)</f>
        <v>589.67999999999995</v>
      </c>
      <c r="F10" s="37">
        <f>ROUND(C10*2.23,2)</f>
        <v>782.73</v>
      </c>
      <c r="G10" s="51">
        <f>ROUND(C10*2.57,2)</f>
        <v>902.07</v>
      </c>
    </row>
    <row r="11" spans="1:23" ht="31.5" x14ac:dyDescent="0.25">
      <c r="A11" s="44">
        <v>4</v>
      </c>
      <c r="B11" s="43" t="s">
        <v>67</v>
      </c>
      <c r="C11" s="37">
        <v>1139.8499999999999</v>
      </c>
      <c r="D11" s="37">
        <f t="shared" si="0"/>
        <v>1595.79</v>
      </c>
      <c r="E11" s="37">
        <f t="shared" si="1"/>
        <v>1914.95</v>
      </c>
      <c r="F11" s="37" t="s">
        <v>63</v>
      </c>
      <c r="G11" s="51" t="s">
        <v>63</v>
      </c>
    </row>
    <row r="12" spans="1:23" ht="31.5" x14ac:dyDescent="0.25">
      <c r="A12" s="44">
        <v>5</v>
      </c>
      <c r="B12" s="43" t="s">
        <v>66</v>
      </c>
      <c r="C12" s="37">
        <v>351</v>
      </c>
      <c r="D12" s="37">
        <f t="shared" si="0"/>
        <v>491.4</v>
      </c>
      <c r="E12" s="37">
        <f t="shared" si="1"/>
        <v>589.67999999999995</v>
      </c>
      <c r="F12" s="37">
        <f>ROUND(C12*2.23,2)</f>
        <v>782.73</v>
      </c>
      <c r="G12" s="51">
        <f>ROUND(C12*2.57,2)</f>
        <v>902.07</v>
      </c>
    </row>
    <row r="13" spans="1:23" ht="31.5" x14ac:dyDescent="0.25">
      <c r="A13" s="44">
        <v>6</v>
      </c>
      <c r="B13" s="43" t="s">
        <v>6</v>
      </c>
      <c r="C13" s="37">
        <v>351</v>
      </c>
      <c r="D13" s="37">
        <f t="shared" si="0"/>
        <v>491.4</v>
      </c>
      <c r="E13" s="37">
        <f t="shared" si="1"/>
        <v>589.67999999999995</v>
      </c>
      <c r="F13" s="37">
        <f>ROUND(C13*2.23,2)</f>
        <v>782.73</v>
      </c>
      <c r="G13" s="51">
        <f>ROUND(C13*2.57,2)</f>
        <v>902.07</v>
      </c>
    </row>
    <row r="14" spans="1:23" ht="31.5" x14ac:dyDescent="0.25">
      <c r="A14" s="44">
        <v>7</v>
      </c>
      <c r="B14" s="43" t="s">
        <v>7</v>
      </c>
      <c r="C14" s="37">
        <v>452.79</v>
      </c>
      <c r="D14" s="37">
        <f t="shared" si="0"/>
        <v>633.91</v>
      </c>
      <c r="E14" s="37">
        <f t="shared" si="1"/>
        <v>760.69</v>
      </c>
      <c r="F14" s="37">
        <f>ROUND(C14*2.23,2)</f>
        <v>1009.72</v>
      </c>
      <c r="G14" s="51">
        <f>ROUND(C14*2.57,2)</f>
        <v>1163.67</v>
      </c>
    </row>
    <row r="15" spans="1:23" x14ac:dyDescent="0.25">
      <c r="A15" s="44">
        <v>8</v>
      </c>
      <c r="B15" s="43" t="s">
        <v>70</v>
      </c>
      <c r="C15" s="37">
        <v>983.4</v>
      </c>
      <c r="D15" s="37">
        <f t="shared" si="0"/>
        <v>1376.76</v>
      </c>
      <c r="E15" s="37">
        <f t="shared" si="1"/>
        <v>1652.11</v>
      </c>
      <c r="F15" s="37">
        <f>ROUND(C15*2.23,2)</f>
        <v>2192.98</v>
      </c>
      <c r="G15" s="51">
        <f>ROUND(C15*2.57,2)</f>
        <v>2527.34</v>
      </c>
    </row>
    <row r="16" spans="1:23" ht="31.5" x14ac:dyDescent="0.25">
      <c r="A16" s="44">
        <v>9</v>
      </c>
      <c r="B16" s="43" t="s">
        <v>69</v>
      </c>
      <c r="C16" s="37">
        <v>481.6</v>
      </c>
      <c r="D16" s="37">
        <f t="shared" si="0"/>
        <v>674.24</v>
      </c>
      <c r="E16" s="37">
        <f t="shared" si="1"/>
        <v>809.09</v>
      </c>
      <c r="F16" s="37">
        <f>ROUND(C16*2.23,2)</f>
        <v>1073.97</v>
      </c>
      <c r="G16" s="51">
        <f>ROUND(C16*2.57,2)</f>
        <v>1237.71</v>
      </c>
    </row>
    <row r="17" spans="1:7" ht="31.5" x14ac:dyDescent="0.25">
      <c r="A17" s="44">
        <v>10</v>
      </c>
      <c r="B17" s="43" t="s">
        <v>64</v>
      </c>
      <c r="C17" s="37">
        <v>481.6</v>
      </c>
      <c r="D17" s="37">
        <f t="shared" si="0"/>
        <v>674.24</v>
      </c>
      <c r="E17" s="37">
        <f t="shared" si="1"/>
        <v>809.09</v>
      </c>
      <c r="F17" s="37" t="s">
        <v>63</v>
      </c>
      <c r="G17" s="51" t="s">
        <v>63</v>
      </c>
    </row>
    <row r="18" spans="1:7" ht="63" x14ac:dyDescent="0.25">
      <c r="A18" s="44">
        <v>11</v>
      </c>
      <c r="B18" s="43" t="s">
        <v>85</v>
      </c>
      <c r="C18" s="37">
        <v>481.6</v>
      </c>
      <c r="D18" s="37">
        <f t="shared" ref="D18" si="2">ROUND(C18*1.4,2)</f>
        <v>674.24</v>
      </c>
      <c r="E18" s="37">
        <f t="shared" ref="E18" si="3">ROUND(C18*1.68,2)</f>
        <v>809.09</v>
      </c>
      <c r="F18" s="37">
        <f>ROUND(C18*2.23,2)</f>
        <v>1073.97</v>
      </c>
      <c r="G18" s="51">
        <f>ROUND(C18*2.57,2)</f>
        <v>1237.71</v>
      </c>
    </row>
    <row r="19" spans="1:7" ht="42.75" x14ac:dyDescent="0.25">
      <c r="A19" s="44">
        <v>12</v>
      </c>
      <c r="B19" s="58" t="s">
        <v>94</v>
      </c>
      <c r="C19" s="59"/>
      <c r="D19" s="59"/>
      <c r="E19" s="59"/>
      <c r="F19" s="59"/>
      <c r="G19" s="60"/>
    </row>
    <row r="20" spans="1:7" x14ac:dyDescent="0.25">
      <c r="A20" s="44"/>
      <c r="B20" s="43" t="s">
        <v>92</v>
      </c>
      <c r="C20" s="61">
        <v>256.23</v>
      </c>
      <c r="D20" s="37">
        <f>ROUND(C20*1.4,2)</f>
        <v>358.72</v>
      </c>
      <c r="E20" s="37">
        <f>ROUND(C20*1.68,2)</f>
        <v>430.47</v>
      </c>
      <c r="F20" s="37" t="s">
        <v>63</v>
      </c>
      <c r="G20" s="51" t="s">
        <v>63</v>
      </c>
    </row>
    <row r="21" spans="1:7" x14ac:dyDescent="0.25">
      <c r="A21" s="44"/>
      <c r="B21" s="43" t="s">
        <v>93</v>
      </c>
      <c r="C21" s="59">
        <v>717.88</v>
      </c>
      <c r="D21" s="37">
        <f>ROUND(C21*1.4,2)</f>
        <v>1005.03</v>
      </c>
      <c r="E21" s="37">
        <f>ROUND(C21*1.68,2)</f>
        <v>1206.04</v>
      </c>
      <c r="F21" s="37" t="s">
        <v>63</v>
      </c>
      <c r="G21" s="51" t="s">
        <v>63</v>
      </c>
    </row>
    <row r="22" spans="1:7" ht="41.45" customHeight="1" x14ac:dyDescent="0.25">
      <c r="A22" s="44">
        <v>13</v>
      </c>
      <c r="B22" s="43" t="s">
        <v>72</v>
      </c>
      <c r="C22" s="37">
        <v>456.3</v>
      </c>
      <c r="D22" s="37">
        <f>ROUND(C22*1.4,2)</f>
        <v>638.82000000000005</v>
      </c>
      <c r="E22" s="37">
        <f>ROUND(C22*1.68,2)</f>
        <v>766.58</v>
      </c>
      <c r="F22" s="37" t="s">
        <v>63</v>
      </c>
      <c r="G22" s="51" t="s">
        <v>63</v>
      </c>
    </row>
    <row r="23" spans="1:7" ht="31.5" x14ac:dyDescent="0.25">
      <c r="A23" s="44">
        <v>14</v>
      </c>
      <c r="B23" s="43" t="s">
        <v>62</v>
      </c>
      <c r="C23" s="37">
        <v>692.28</v>
      </c>
      <c r="D23" s="37" t="s">
        <v>63</v>
      </c>
      <c r="E23" s="37">
        <f>ROUND(C23*1.68,2)</f>
        <v>1163.03</v>
      </c>
      <c r="F23" s="37" t="s">
        <v>63</v>
      </c>
      <c r="G23" s="51" t="s">
        <v>63</v>
      </c>
    </row>
    <row r="24" spans="1:7" ht="48" thickBot="1" x14ac:dyDescent="0.3">
      <c r="A24" s="46">
        <v>15</v>
      </c>
      <c r="B24" s="45" t="s">
        <v>71</v>
      </c>
      <c r="C24" s="53">
        <v>362.19</v>
      </c>
      <c r="D24" s="53">
        <f>ROUND(C24*1.4,2)</f>
        <v>507.07</v>
      </c>
      <c r="E24" s="54" t="s">
        <v>63</v>
      </c>
      <c r="F24" s="54" t="s">
        <v>63</v>
      </c>
      <c r="G24" s="52" t="s">
        <v>63</v>
      </c>
    </row>
  </sheetData>
  <mergeCells count="8">
    <mergeCell ref="E1:G1"/>
    <mergeCell ref="A6:A7"/>
    <mergeCell ref="B6:B7"/>
    <mergeCell ref="C6:C7"/>
    <mergeCell ref="D6:G6"/>
    <mergeCell ref="B2:G2"/>
    <mergeCell ref="F3:G3"/>
    <mergeCell ref="B4:G4"/>
  </mergeCells>
  <pageMargins left="0.39370078740157483" right="0.19685039370078741" top="0.35433070866141736" bottom="0.19685039370078741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56"/>
  <sheetViews>
    <sheetView zoomScaleNormal="100" zoomScaleSheetLayoutView="75" workbookViewId="0">
      <pane xSplit="2" ySplit="6" topLeftCell="C43" activePane="bottomRight" state="frozen"/>
      <selection pane="topRight" activeCell="C1" sqref="C1"/>
      <selection pane="bottomLeft" activeCell="A6" sqref="A6"/>
      <selection pane="bottomRight" activeCell="C54" sqref="C54"/>
    </sheetView>
  </sheetViews>
  <sheetFormatPr defaultColWidth="9.140625" defaultRowHeight="18.75" x14ac:dyDescent="0.25"/>
  <cols>
    <col min="1" max="1" width="5.28515625" style="3" customWidth="1"/>
    <col min="2" max="2" width="56.85546875" style="7" customWidth="1"/>
    <col min="3" max="3" width="13" style="8" customWidth="1"/>
    <col min="4" max="5" width="14.85546875" style="3" customWidth="1"/>
    <col min="6" max="6" width="13.85546875" style="3" customWidth="1"/>
    <col min="7" max="7" width="14.5703125" style="3" customWidth="1"/>
    <col min="8" max="16384" width="9.140625" style="3"/>
  </cols>
  <sheetData>
    <row r="1" spans="1:25" ht="21" customHeight="1" x14ac:dyDescent="0.25">
      <c r="E1" s="74" t="s">
        <v>90</v>
      </c>
      <c r="F1" s="74"/>
      <c r="G1" s="74"/>
    </row>
    <row r="2" spans="1:25" s="1" customFormat="1" ht="53.25" customHeight="1" x14ac:dyDescent="0.3">
      <c r="B2" s="47"/>
      <c r="C2" s="47"/>
      <c r="D2" s="47"/>
      <c r="E2" s="73" t="s">
        <v>89</v>
      </c>
      <c r="F2" s="73"/>
      <c r="G2" s="73"/>
      <c r="T2" s="47"/>
      <c r="U2" s="47"/>
      <c r="V2" s="47"/>
      <c r="W2" s="47"/>
    </row>
    <row r="3" spans="1:25" s="1" customFormat="1" ht="24" customHeight="1" x14ac:dyDescent="0.3">
      <c r="B3" s="82" t="s">
        <v>55</v>
      </c>
      <c r="C3" s="82"/>
      <c r="D3" s="82"/>
      <c r="E3" s="82"/>
      <c r="F3" s="82"/>
      <c r="G3" s="82"/>
      <c r="H3" s="47"/>
      <c r="I3" s="47"/>
      <c r="J3" s="2"/>
      <c r="K3" s="2"/>
      <c r="L3" s="2"/>
      <c r="V3" s="47"/>
      <c r="W3" s="47"/>
      <c r="X3" s="47"/>
      <c r="Y3" s="47"/>
    </row>
    <row r="4" spans="1:25" s="1" customFormat="1" ht="24" customHeight="1" x14ac:dyDescent="0.3">
      <c r="B4" s="47"/>
      <c r="C4" s="47"/>
      <c r="D4" s="47"/>
      <c r="E4" s="47"/>
      <c r="F4" s="47"/>
      <c r="G4" s="22" t="s">
        <v>56</v>
      </c>
      <c r="H4" s="47"/>
      <c r="I4" s="47"/>
      <c r="J4" s="2"/>
      <c r="K4" s="2"/>
      <c r="L4" s="2"/>
      <c r="V4" s="47"/>
      <c r="W4" s="47"/>
      <c r="X4" s="47"/>
      <c r="Y4" s="47"/>
    </row>
    <row r="5" spans="1:25" ht="23.25" customHeight="1" x14ac:dyDescent="0.25">
      <c r="A5" s="75" t="s">
        <v>0</v>
      </c>
      <c r="B5" s="80" t="s">
        <v>57</v>
      </c>
      <c r="C5" s="75" t="s">
        <v>1</v>
      </c>
      <c r="D5" s="77" t="s">
        <v>58</v>
      </c>
      <c r="E5" s="78"/>
      <c r="F5" s="78"/>
      <c r="G5" s="79"/>
    </row>
    <row r="6" spans="1:25" ht="56.45" customHeight="1" x14ac:dyDescent="0.25">
      <c r="A6" s="76"/>
      <c r="B6" s="81"/>
      <c r="C6" s="76"/>
      <c r="D6" s="6" t="s">
        <v>2</v>
      </c>
      <c r="E6" s="6" t="s">
        <v>3</v>
      </c>
      <c r="F6" s="6" t="s">
        <v>4</v>
      </c>
      <c r="G6" s="6" t="s">
        <v>5</v>
      </c>
    </row>
    <row r="7" spans="1:25" ht="36.75" customHeight="1" x14ac:dyDescent="0.25">
      <c r="A7" s="4">
        <v>1</v>
      </c>
      <c r="B7" s="20" t="s">
        <v>8</v>
      </c>
      <c r="C7" s="5">
        <v>127.88</v>
      </c>
      <c r="D7" s="5">
        <f t="shared" ref="D7:D8" si="0">ROUND(C7*1.4,2)</f>
        <v>179.03</v>
      </c>
      <c r="E7" s="5">
        <f>ROUND(C7*1.68,2)</f>
        <v>214.84</v>
      </c>
      <c r="F7" s="14" t="s">
        <v>63</v>
      </c>
      <c r="G7" s="14" t="s">
        <v>63</v>
      </c>
    </row>
    <row r="8" spans="1:25" ht="39" customHeight="1" x14ac:dyDescent="0.25">
      <c r="A8" s="4">
        <f>A7+1</f>
        <v>2</v>
      </c>
      <c r="B8" s="20" t="s">
        <v>9</v>
      </c>
      <c r="C8" s="5">
        <v>140.32</v>
      </c>
      <c r="D8" s="5">
        <f t="shared" si="0"/>
        <v>196.45</v>
      </c>
      <c r="E8" s="5">
        <f>ROUND(C8*1.68,2)</f>
        <v>235.74</v>
      </c>
      <c r="F8" s="14" t="s">
        <v>63</v>
      </c>
      <c r="G8" s="14" t="s">
        <v>63</v>
      </c>
    </row>
    <row r="9" spans="1:25" ht="33.75" customHeight="1" x14ac:dyDescent="0.25">
      <c r="A9" s="4">
        <f t="shared" ref="A9:A55" si="1">A8+1</f>
        <v>3</v>
      </c>
      <c r="B9" s="20" t="s">
        <v>10</v>
      </c>
      <c r="C9" s="5">
        <v>316.81</v>
      </c>
      <c r="D9" s="5">
        <v>443.53</v>
      </c>
      <c r="E9" s="5">
        <v>532.24</v>
      </c>
      <c r="F9" s="14" t="s">
        <v>63</v>
      </c>
      <c r="G9" s="14" t="s">
        <v>63</v>
      </c>
    </row>
    <row r="10" spans="1:25" ht="33.75" customHeight="1" x14ac:dyDescent="0.25">
      <c r="A10" s="4">
        <f t="shared" si="1"/>
        <v>4</v>
      </c>
      <c r="B10" s="20" t="s">
        <v>11</v>
      </c>
      <c r="C10" s="5">
        <v>337.51</v>
      </c>
      <c r="D10" s="5">
        <v>472.51</v>
      </c>
      <c r="E10" s="5">
        <v>567.02</v>
      </c>
      <c r="F10" s="14" t="s">
        <v>63</v>
      </c>
      <c r="G10" s="14" t="s">
        <v>63</v>
      </c>
    </row>
    <row r="11" spans="1:25" ht="35.25" customHeight="1" x14ac:dyDescent="0.25">
      <c r="A11" s="4">
        <f t="shared" si="1"/>
        <v>5</v>
      </c>
      <c r="B11" s="20" t="s">
        <v>12</v>
      </c>
      <c r="C11" s="5">
        <v>349.98</v>
      </c>
      <c r="D11" s="5">
        <f t="shared" ref="D11" si="2">ROUND(C11*1.4,2)</f>
        <v>489.97</v>
      </c>
      <c r="E11" s="5">
        <f>ROUND(C11*1.68,2)</f>
        <v>587.97</v>
      </c>
      <c r="F11" s="14" t="s">
        <v>63</v>
      </c>
      <c r="G11" s="14" t="s">
        <v>63</v>
      </c>
    </row>
    <row r="12" spans="1:25" ht="33.75" customHeight="1" x14ac:dyDescent="0.25">
      <c r="A12" s="4">
        <f t="shared" si="1"/>
        <v>6</v>
      </c>
      <c r="B12" s="20" t="s">
        <v>13</v>
      </c>
      <c r="C12" s="5">
        <v>930.63</v>
      </c>
      <c r="D12" s="5">
        <v>1302.8800000000001</v>
      </c>
      <c r="E12" s="5">
        <v>1563.46</v>
      </c>
      <c r="F12" s="14" t="s">
        <v>63</v>
      </c>
      <c r="G12" s="14" t="s">
        <v>63</v>
      </c>
    </row>
    <row r="13" spans="1:25" ht="33.75" customHeight="1" x14ac:dyDescent="0.25">
      <c r="A13" s="4">
        <f t="shared" si="1"/>
        <v>7</v>
      </c>
      <c r="B13" s="20" t="s">
        <v>14</v>
      </c>
      <c r="C13" s="5">
        <v>123.31</v>
      </c>
      <c r="D13" s="5">
        <v>172.63</v>
      </c>
      <c r="E13" s="5">
        <v>207.16</v>
      </c>
      <c r="F13" s="14" t="s">
        <v>63</v>
      </c>
      <c r="G13" s="14" t="s">
        <v>63</v>
      </c>
    </row>
    <row r="14" spans="1:25" ht="33.75" customHeight="1" x14ac:dyDescent="0.25">
      <c r="A14" s="4">
        <f t="shared" si="1"/>
        <v>8</v>
      </c>
      <c r="B14" s="20" t="s">
        <v>15</v>
      </c>
      <c r="C14" s="5">
        <v>132.96</v>
      </c>
      <c r="D14" s="5">
        <v>186.14</v>
      </c>
      <c r="E14" s="5">
        <v>223.37</v>
      </c>
      <c r="F14" s="14" t="s">
        <v>63</v>
      </c>
      <c r="G14" s="14" t="s">
        <v>63</v>
      </c>
    </row>
    <row r="15" spans="1:25" ht="33.75" customHeight="1" x14ac:dyDescent="0.25">
      <c r="A15" s="4">
        <f t="shared" si="1"/>
        <v>9</v>
      </c>
      <c r="B15" s="20" t="s">
        <v>16</v>
      </c>
      <c r="C15" s="5">
        <v>444.78</v>
      </c>
      <c r="D15" s="5">
        <v>622.69000000000005</v>
      </c>
      <c r="E15" s="5">
        <v>747.23</v>
      </c>
      <c r="F15" s="14" t="s">
        <v>63</v>
      </c>
      <c r="G15" s="14" t="s">
        <v>63</v>
      </c>
    </row>
    <row r="16" spans="1:25" ht="33.75" customHeight="1" x14ac:dyDescent="0.25">
      <c r="A16" s="4">
        <f t="shared" si="1"/>
        <v>10</v>
      </c>
      <c r="B16" s="20" t="s">
        <v>17</v>
      </c>
      <c r="C16" s="5">
        <v>798.48</v>
      </c>
      <c r="D16" s="5">
        <f t="shared" ref="D16" si="3">ROUND(C16*1.4,2)</f>
        <v>1117.8699999999999</v>
      </c>
      <c r="E16" s="5">
        <f>ROUND(C16*1.68,2)</f>
        <v>1341.45</v>
      </c>
      <c r="F16" s="14">
        <f>ROUND(C16*2.23,2)</f>
        <v>1780.61</v>
      </c>
      <c r="G16" s="14">
        <f>ROUND(C16*2.57,2)</f>
        <v>2052.09</v>
      </c>
    </row>
    <row r="17" spans="1:7" ht="39.75" customHeight="1" x14ac:dyDescent="0.25">
      <c r="A17" s="4">
        <f t="shared" si="1"/>
        <v>11</v>
      </c>
      <c r="B17" s="20" t="s">
        <v>18</v>
      </c>
      <c r="C17" s="5">
        <v>5531.34</v>
      </c>
      <c r="D17" s="5">
        <f t="shared" ref="D17" si="4">ROUND(C17*1.4,2)</f>
        <v>7743.88</v>
      </c>
      <c r="E17" s="5">
        <f>ROUND(C17*1.68,2)</f>
        <v>9292.65</v>
      </c>
      <c r="F17" s="14">
        <f>ROUND(C17*2.23,2)</f>
        <v>12334.89</v>
      </c>
      <c r="G17" s="14">
        <f>ROUND(C17*2.57,2)</f>
        <v>14215.54</v>
      </c>
    </row>
    <row r="18" spans="1:7" ht="37.5" customHeight="1" x14ac:dyDescent="0.25">
      <c r="A18" s="4">
        <f t="shared" si="1"/>
        <v>12</v>
      </c>
      <c r="B18" s="20" t="s">
        <v>19</v>
      </c>
      <c r="C18" s="5">
        <v>125.58</v>
      </c>
      <c r="D18" s="5">
        <f t="shared" ref="D18" si="5">ROUND(C18*1.4,2)</f>
        <v>175.81</v>
      </c>
      <c r="E18" s="5">
        <f>ROUND(C18*1.68,2)</f>
        <v>210.97</v>
      </c>
      <c r="F18" s="14" t="s">
        <v>63</v>
      </c>
      <c r="G18" s="14" t="s">
        <v>63</v>
      </c>
    </row>
    <row r="19" spans="1:7" ht="30" customHeight="1" x14ac:dyDescent="0.25">
      <c r="A19" s="4">
        <f t="shared" si="1"/>
        <v>13</v>
      </c>
      <c r="B19" s="20" t="s">
        <v>20</v>
      </c>
      <c r="C19" s="5">
        <v>4434.08</v>
      </c>
      <c r="D19" s="5">
        <v>6207.71</v>
      </c>
      <c r="E19" s="5">
        <v>7449.25</v>
      </c>
      <c r="F19" s="14" t="s">
        <v>63</v>
      </c>
      <c r="G19" s="14" t="s">
        <v>63</v>
      </c>
    </row>
    <row r="20" spans="1:7" ht="33.75" customHeight="1" x14ac:dyDescent="0.25">
      <c r="A20" s="4">
        <f t="shared" si="1"/>
        <v>14</v>
      </c>
      <c r="B20" s="20" t="s">
        <v>21</v>
      </c>
      <c r="C20" s="5">
        <v>779.3</v>
      </c>
      <c r="D20" s="5">
        <v>1091.02</v>
      </c>
      <c r="E20" s="5">
        <v>1309.22</v>
      </c>
      <c r="F20" s="14" t="s">
        <v>63</v>
      </c>
      <c r="G20" s="14" t="s">
        <v>63</v>
      </c>
    </row>
    <row r="21" spans="1:7" ht="27" customHeight="1" x14ac:dyDescent="0.25">
      <c r="A21" s="4">
        <f t="shared" si="1"/>
        <v>15</v>
      </c>
      <c r="B21" s="20" t="s">
        <v>74</v>
      </c>
      <c r="C21" s="5">
        <v>753.39</v>
      </c>
      <c r="D21" s="5">
        <f t="shared" ref="D21:D23" si="6">ROUND(C21*1.4,2)</f>
        <v>1054.75</v>
      </c>
      <c r="E21" s="5">
        <f>ROUND(C21*1.68,2)</f>
        <v>1265.7</v>
      </c>
      <c r="F21" s="14">
        <f>ROUND(C21*2.23,2)</f>
        <v>1680.06</v>
      </c>
      <c r="G21" s="14">
        <f>ROUND(C21*2.57,2)</f>
        <v>1936.21</v>
      </c>
    </row>
    <row r="22" spans="1:7" ht="37.5" customHeight="1" x14ac:dyDescent="0.25">
      <c r="A22" s="4">
        <f t="shared" si="1"/>
        <v>16</v>
      </c>
      <c r="B22" s="20" t="s">
        <v>75</v>
      </c>
      <c r="C22" s="5">
        <v>4324.08</v>
      </c>
      <c r="D22" s="5">
        <f t="shared" si="6"/>
        <v>6053.71</v>
      </c>
      <c r="E22" s="5">
        <f>ROUND(C22*1.68,2)</f>
        <v>7264.45</v>
      </c>
      <c r="F22" s="14">
        <f>ROUND(C22*2.23,2)</f>
        <v>9642.7000000000007</v>
      </c>
      <c r="G22" s="14">
        <f>ROUND(C22*2.57,2)</f>
        <v>11112.89</v>
      </c>
    </row>
    <row r="23" spans="1:7" ht="33.75" customHeight="1" x14ac:dyDescent="0.25">
      <c r="A23" s="4">
        <f t="shared" si="1"/>
        <v>17</v>
      </c>
      <c r="B23" s="20" t="s">
        <v>22</v>
      </c>
      <c r="C23" s="5">
        <v>272.12</v>
      </c>
      <c r="D23" s="5">
        <f t="shared" si="6"/>
        <v>380.97</v>
      </c>
      <c r="E23" s="5">
        <f>ROUND(C23*1.68,2)</f>
        <v>457.16</v>
      </c>
      <c r="F23" s="14">
        <f>ROUND(C23*2.23,2)</f>
        <v>606.83000000000004</v>
      </c>
      <c r="G23" s="14">
        <f>ROUND(C23*2.57,2)</f>
        <v>699.35</v>
      </c>
    </row>
    <row r="24" spans="1:7" ht="35.25" customHeight="1" x14ac:dyDescent="0.25">
      <c r="A24" s="4">
        <f t="shared" si="1"/>
        <v>18</v>
      </c>
      <c r="B24" s="20" t="s">
        <v>23</v>
      </c>
      <c r="C24" s="5">
        <v>227.91</v>
      </c>
      <c r="D24" s="5">
        <v>319.07</v>
      </c>
      <c r="E24" s="5">
        <v>382.89</v>
      </c>
      <c r="F24" s="14" t="s">
        <v>63</v>
      </c>
      <c r="G24" s="14" t="s">
        <v>63</v>
      </c>
    </row>
    <row r="25" spans="1:7" ht="35.25" customHeight="1" x14ac:dyDescent="0.25">
      <c r="A25" s="4">
        <f t="shared" si="1"/>
        <v>19</v>
      </c>
      <c r="B25" s="20" t="s">
        <v>24</v>
      </c>
      <c r="C25" s="5">
        <v>292.63</v>
      </c>
      <c r="D25" s="5">
        <v>409.68</v>
      </c>
      <c r="E25" s="5">
        <v>491.62</v>
      </c>
      <c r="F25" s="14" t="s">
        <v>63</v>
      </c>
      <c r="G25" s="14" t="s">
        <v>63</v>
      </c>
    </row>
    <row r="26" spans="1:7" ht="34.5" customHeight="1" x14ac:dyDescent="0.25">
      <c r="A26" s="4">
        <f t="shared" si="1"/>
        <v>20</v>
      </c>
      <c r="B26" s="20" t="s">
        <v>25</v>
      </c>
      <c r="C26" s="5">
        <v>276.41000000000003</v>
      </c>
      <c r="D26" s="5">
        <v>386.97</v>
      </c>
      <c r="E26" s="5">
        <v>464.37</v>
      </c>
      <c r="F26" s="14" t="s">
        <v>63</v>
      </c>
      <c r="G26" s="14" t="s">
        <v>63</v>
      </c>
    </row>
    <row r="27" spans="1:7" ht="33.75" customHeight="1" x14ac:dyDescent="0.25">
      <c r="A27" s="4">
        <f t="shared" si="1"/>
        <v>21</v>
      </c>
      <c r="B27" s="20" t="s">
        <v>26</v>
      </c>
      <c r="C27" s="5">
        <v>1899.88</v>
      </c>
      <c r="D27" s="5">
        <v>2659.83</v>
      </c>
      <c r="E27" s="5">
        <v>3191.8</v>
      </c>
      <c r="F27" s="14" t="s">
        <v>63</v>
      </c>
      <c r="G27" s="14" t="s">
        <v>63</v>
      </c>
    </row>
    <row r="28" spans="1:7" ht="36" customHeight="1" x14ac:dyDescent="0.25">
      <c r="A28" s="4">
        <f t="shared" si="1"/>
        <v>22</v>
      </c>
      <c r="B28" s="20" t="s">
        <v>27</v>
      </c>
      <c r="C28" s="5">
        <v>2437.6</v>
      </c>
      <c r="D28" s="5">
        <v>3412.64</v>
      </c>
      <c r="E28" s="5">
        <v>4095.17</v>
      </c>
      <c r="F28" s="14" t="s">
        <v>63</v>
      </c>
      <c r="G28" s="14" t="s">
        <v>63</v>
      </c>
    </row>
    <row r="29" spans="1:7" ht="37.5" customHeight="1" x14ac:dyDescent="0.25">
      <c r="A29" s="4">
        <f t="shared" si="1"/>
        <v>23</v>
      </c>
      <c r="B29" s="20" t="s">
        <v>28</v>
      </c>
      <c r="C29" s="5">
        <v>174.42</v>
      </c>
      <c r="D29" s="5">
        <v>244.19</v>
      </c>
      <c r="E29" s="5">
        <v>293.02999999999997</v>
      </c>
      <c r="F29" s="14" t="s">
        <v>63</v>
      </c>
      <c r="G29" s="14" t="s">
        <v>63</v>
      </c>
    </row>
    <row r="30" spans="1:7" ht="33.75" customHeight="1" x14ac:dyDescent="0.25">
      <c r="A30" s="4">
        <f t="shared" si="1"/>
        <v>24</v>
      </c>
      <c r="B30" s="20" t="s">
        <v>29</v>
      </c>
      <c r="C30" s="5">
        <v>320</v>
      </c>
      <c r="D30" s="5">
        <v>448</v>
      </c>
      <c r="E30" s="5">
        <v>537.6</v>
      </c>
      <c r="F30" s="14" t="s">
        <v>63</v>
      </c>
      <c r="G30" s="14" t="s">
        <v>63</v>
      </c>
    </row>
    <row r="31" spans="1:7" ht="36.75" customHeight="1" x14ac:dyDescent="0.25">
      <c r="A31" s="4">
        <f t="shared" si="1"/>
        <v>25</v>
      </c>
      <c r="B31" s="20" t="s">
        <v>73</v>
      </c>
      <c r="C31" s="5">
        <v>10796.34</v>
      </c>
      <c r="D31" s="5">
        <f t="shared" ref="D31:D33" si="7">ROUND(C31*1.4,2)</f>
        <v>15114.88</v>
      </c>
      <c r="E31" s="5">
        <f t="shared" ref="E31:E33" si="8">ROUND(C31*1.68,2)</f>
        <v>18137.849999999999</v>
      </c>
      <c r="F31" s="14" t="s">
        <v>63</v>
      </c>
      <c r="G31" s="14" t="s">
        <v>63</v>
      </c>
    </row>
    <row r="32" spans="1:7" ht="45.75" customHeight="1" x14ac:dyDescent="0.25">
      <c r="A32" s="4">
        <f t="shared" si="1"/>
        <v>26</v>
      </c>
      <c r="B32" s="20" t="s">
        <v>86</v>
      </c>
      <c r="C32" s="5">
        <v>10930.44</v>
      </c>
      <c r="D32" s="5">
        <f t="shared" si="7"/>
        <v>15302.62</v>
      </c>
      <c r="E32" s="5">
        <f t="shared" si="8"/>
        <v>18363.14</v>
      </c>
      <c r="F32" s="14" t="s">
        <v>63</v>
      </c>
      <c r="G32" s="14" t="s">
        <v>63</v>
      </c>
    </row>
    <row r="33" spans="1:7" ht="93" customHeight="1" x14ac:dyDescent="0.25">
      <c r="A33" s="4">
        <v>27</v>
      </c>
      <c r="B33" s="20" t="s">
        <v>88</v>
      </c>
      <c r="C33" s="5">
        <v>11859.08</v>
      </c>
      <c r="D33" s="5">
        <f t="shared" si="7"/>
        <v>16602.71</v>
      </c>
      <c r="E33" s="5">
        <f t="shared" si="8"/>
        <v>19923.25</v>
      </c>
      <c r="F33" s="14" t="s">
        <v>63</v>
      </c>
      <c r="G33" s="14" t="s">
        <v>63</v>
      </c>
    </row>
    <row r="34" spans="1:7" ht="40.5" customHeight="1" x14ac:dyDescent="0.25">
      <c r="A34" s="4">
        <v>28</v>
      </c>
      <c r="B34" s="20" t="s">
        <v>87</v>
      </c>
      <c r="C34" s="5">
        <v>200.57</v>
      </c>
      <c r="D34" s="5">
        <v>280.8</v>
      </c>
      <c r="E34" s="5">
        <v>336.96</v>
      </c>
      <c r="F34" s="14" t="s">
        <v>63</v>
      </c>
      <c r="G34" s="14" t="s">
        <v>63</v>
      </c>
    </row>
    <row r="35" spans="1:7" ht="33.75" customHeight="1" x14ac:dyDescent="0.25">
      <c r="A35" s="4">
        <v>29</v>
      </c>
      <c r="B35" s="20" t="s">
        <v>30</v>
      </c>
      <c r="C35" s="5">
        <v>174.39</v>
      </c>
      <c r="D35" s="5">
        <v>244.15</v>
      </c>
      <c r="E35" s="5">
        <v>292.98</v>
      </c>
      <c r="F35" s="14" t="s">
        <v>63</v>
      </c>
      <c r="G35" s="14" t="s">
        <v>63</v>
      </c>
    </row>
    <row r="36" spans="1:7" ht="33.75" customHeight="1" x14ac:dyDescent="0.25">
      <c r="A36" s="4">
        <v>30</v>
      </c>
      <c r="B36" s="20" t="s">
        <v>31</v>
      </c>
      <c r="C36" s="5">
        <v>125.07</v>
      </c>
      <c r="D36" s="5">
        <v>175.1</v>
      </c>
      <c r="E36" s="5">
        <v>210.12</v>
      </c>
      <c r="F36" s="14" t="s">
        <v>63</v>
      </c>
      <c r="G36" s="14" t="s">
        <v>63</v>
      </c>
    </row>
    <row r="37" spans="1:7" ht="33.75" customHeight="1" x14ac:dyDescent="0.25">
      <c r="A37" s="4">
        <v>31</v>
      </c>
      <c r="B37" s="20" t="s">
        <v>54</v>
      </c>
      <c r="C37" s="5">
        <v>200.9</v>
      </c>
      <c r="D37" s="5">
        <v>281.26</v>
      </c>
      <c r="E37" s="5">
        <v>337.51</v>
      </c>
      <c r="F37" s="14" t="s">
        <v>63</v>
      </c>
      <c r="G37" s="14" t="s">
        <v>63</v>
      </c>
    </row>
    <row r="38" spans="1:7" ht="33.75" customHeight="1" x14ac:dyDescent="0.25">
      <c r="A38" s="4">
        <v>32</v>
      </c>
      <c r="B38" s="20" t="s">
        <v>32</v>
      </c>
      <c r="C38" s="5">
        <v>355.47</v>
      </c>
      <c r="D38" s="5">
        <v>497.66</v>
      </c>
      <c r="E38" s="5">
        <v>597.19000000000005</v>
      </c>
      <c r="F38" s="14" t="s">
        <v>63</v>
      </c>
      <c r="G38" s="14" t="s">
        <v>63</v>
      </c>
    </row>
    <row r="39" spans="1:7" ht="38.25" customHeight="1" x14ac:dyDescent="0.25">
      <c r="A39" s="4">
        <v>33</v>
      </c>
      <c r="B39" s="20" t="s">
        <v>33</v>
      </c>
      <c r="C39" s="5">
        <v>425.32</v>
      </c>
      <c r="D39" s="5">
        <v>595.45000000000005</v>
      </c>
      <c r="E39" s="5">
        <v>714.54</v>
      </c>
      <c r="F39" s="14" t="s">
        <v>63</v>
      </c>
      <c r="G39" s="14" t="s">
        <v>63</v>
      </c>
    </row>
    <row r="40" spans="1:7" ht="33.75" customHeight="1" x14ac:dyDescent="0.25">
      <c r="A40" s="4">
        <v>34</v>
      </c>
      <c r="B40" s="20" t="s">
        <v>34</v>
      </c>
      <c r="C40" s="5">
        <v>4713.24</v>
      </c>
      <c r="D40" s="5">
        <f t="shared" ref="D40" si="9">ROUND(C40*1.4,2)</f>
        <v>6598.54</v>
      </c>
      <c r="E40" s="5">
        <f>ROUND(C40*1.68,2)</f>
        <v>7918.24</v>
      </c>
      <c r="F40" s="14">
        <f>ROUND(C40*2.23,2)</f>
        <v>10510.53</v>
      </c>
      <c r="G40" s="14">
        <f>ROUND(C40*2.57,2)</f>
        <v>12113.03</v>
      </c>
    </row>
    <row r="41" spans="1:7" ht="33.75" customHeight="1" x14ac:dyDescent="0.25">
      <c r="A41" s="4">
        <v>35</v>
      </c>
      <c r="B41" s="20" t="s">
        <v>35</v>
      </c>
      <c r="C41" s="5">
        <v>248</v>
      </c>
      <c r="D41" s="5">
        <v>347.2</v>
      </c>
      <c r="E41" s="5">
        <v>416.64</v>
      </c>
      <c r="F41" s="14" t="s">
        <v>63</v>
      </c>
      <c r="G41" s="14" t="s">
        <v>63</v>
      </c>
    </row>
    <row r="42" spans="1:7" ht="33.75" customHeight="1" x14ac:dyDescent="0.25">
      <c r="A42" s="4">
        <v>36</v>
      </c>
      <c r="B42" s="20" t="s">
        <v>36</v>
      </c>
      <c r="C42" s="5">
        <v>192.12</v>
      </c>
      <c r="D42" s="5">
        <v>268.97000000000003</v>
      </c>
      <c r="E42" s="5">
        <v>322.76</v>
      </c>
      <c r="F42" s="14" t="s">
        <v>63</v>
      </c>
      <c r="G42" s="14" t="s">
        <v>63</v>
      </c>
    </row>
    <row r="43" spans="1:7" ht="33.75" customHeight="1" x14ac:dyDescent="0.25">
      <c r="A43" s="4">
        <v>37</v>
      </c>
      <c r="B43" s="20" t="s">
        <v>37</v>
      </c>
      <c r="C43" s="5">
        <v>1088.45</v>
      </c>
      <c r="D43" s="5">
        <v>1523.83</v>
      </c>
      <c r="E43" s="5">
        <v>1828.6</v>
      </c>
      <c r="F43" s="14" t="s">
        <v>63</v>
      </c>
      <c r="G43" s="14" t="s">
        <v>63</v>
      </c>
    </row>
    <row r="44" spans="1:7" ht="33.75" customHeight="1" x14ac:dyDescent="0.25">
      <c r="A44" s="4">
        <v>38</v>
      </c>
      <c r="B44" s="20" t="s">
        <v>38</v>
      </c>
      <c r="C44" s="5">
        <v>99.29</v>
      </c>
      <c r="D44" s="5">
        <v>139.01</v>
      </c>
      <c r="E44" s="5">
        <v>166.81</v>
      </c>
      <c r="F44" s="14" t="s">
        <v>63</v>
      </c>
      <c r="G44" s="14" t="s">
        <v>63</v>
      </c>
    </row>
    <row r="45" spans="1:7" ht="33.75" customHeight="1" x14ac:dyDescent="0.25">
      <c r="A45" s="4">
        <v>39</v>
      </c>
      <c r="B45" s="20" t="s">
        <v>39</v>
      </c>
      <c r="C45" s="5">
        <v>662.13</v>
      </c>
      <c r="D45" s="5">
        <f t="shared" ref="D45" si="10">ROUND(C45*1.4,2)</f>
        <v>926.98</v>
      </c>
      <c r="E45" s="5">
        <f>ROUND(C45*1.68,2)</f>
        <v>1112.3800000000001</v>
      </c>
      <c r="F45" s="14">
        <f>ROUND(C45*2.23,2)</f>
        <v>1476.55</v>
      </c>
      <c r="G45" s="14">
        <f>ROUND(C45*2.57,2)</f>
        <v>1701.67</v>
      </c>
    </row>
    <row r="46" spans="1:7" ht="33.75" customHeight="1" x14ac:dyDescent="0.25">
      <c r="A46" s="4">
        <v>40</v>
      </c>
      <c r="B46" s="20" t="s">
        <v>40</v>
      </c>
      <c r="C46" s="5">
        <v>61.35</v>
      </c>
      <c r="D46" s="5">
        <v>85.89</v>
      </c>
      <c r="E46" s="5">
        <v>103.07</v>
      </c>
      <c r="F46" s="14" t="s">
        <v>63</v>
      </c>
      <c r="G46" s="14" t="s">
        <v>63</v>
      </c>
    </row>
    <row r="47" spans="1:7" ht="33.75" customHeight="1" x14ac:dyDescent="0.25">
      <c r="A47" s="4">
        <v>41</v>
      </c>
      <c r="B47" s="20" t="s">
        <v>41</v>
      </c>
      <c r="C47" s="5">
        <v>405.35</v>
      </c>
      <c r="D47" s="5">
        <v>567.49</v>
      </c>
      <c r="E47" s="5">
        <v>680.99</v>
      </c>
      <c r="F47" s="14" t="s">
        <v>63</v>
      </c>
      <c r="G47" s="14" t="s">
        <v>63</v>
      </c>
    </row>
    <row r="48" spans="1:7" ht="33.75" customHeight="1" x14ac:dyDescent="0.25">
      <c r="A48" s="4">
        <v>42</v>
      </c>
      <c r="B48" s="20" t="s">
        <v>42</v>
      </c>
      <c r="C48" s="5">
        <v>212.79</v>
      </c>
      <c r="D48" s="5">
        <v>297.91000000000003</v>
      </c>
      <c r="E48" s="5">
        <v>357.49</v>
      </c>
      <c r="F48" s="14" t="s">
        <v>63</v>
      </c>
      <c r="G48" s="14" t="s">
        <v>63</v>
      </c>
    </row>
    <row r="49" spans="1:7" ht="33.75" customHeight="1" x14ac:dyDescent="0.25">
      <c r="A49" s="4">
        <v>43</v>
      </c>
      <c r="B49" s="20" t="s">
        <v>43</v>
      </c>
      <c r="C49" s="5">
        <v>250.6</v>
      </c>
      <c r="D49" s="5">
        <v>350.84</v>
      </c>
      <c r="E49" s="5">
        <v>421.01</v>
      </c>
      <c r="F49" s="14" t="s">
        <v>63</v>
      </c>
      <c r="G49" s="14" t="s">
        <v>63</v>
      </c>
    </row>
    <row r="50" spans="1:7" ht="33.75" customHeight="1" x14ac:dyDescent="0.25">
      <c r="A50" s="4">
        <v>44</v>
      </c>
      <c r="B50" s="20" t="s">
        <v>44</v>
      </c>
      <c r="C50" s="5">
        <v>392.25</v>
      </c>
      <c r="D50" s="5">
        <v>549.15</v>
      </c>
      <c r="E50" s="5">
        <v>658.98</v>
      </c>
      <c r="F50" s="14" t="s">
        <v>63</v>
      </c>
      <c r="G50" s="14" t="s">
        <v>63</v>
      </c>
    </row>
    <row r="51" spans="1:7" ht="33.75" customHeight="1" x14ac:dyDescent="0.25">
      <c r="A51" s="4">
        <v>45</v>
      </c>
      <c r="B51" s="20" t="s">
        <v>45</v>
      </c>
      <c r="C51" s="5">
        <v>212.79</v>
      </c>
      <c r="D51" s="5">
        <v>297.91000000000003</v>
      </c>
      <c r="E51" s="5">
        <v>357.49</v>
      </c>
      <c r="F51" s="14" t="s">
        <v>63</v>
      </c>
      <c r="G51" s="14" t="s">
        <v>63</v>
      </c>
    </row>
    <row r="52" spans="1:7" ht="33.75" customHeight="1" x14ac:dyDescent="0.25">
      <c r="A52" s="4">
        <v>46</v>
      </c>
      <c r="B52" s="20" t="s">
        <v>53</v>
      </c>
      <c r="C52" s="5">
        <v>212.79</v>
      </c>
      <c r="D52" s="5">
        <v>297.91000000000003</v>
      </c>
      <c r="E52" s="5">
        <v>357.49</v>
      </c>
      <c r="F52" s="14" t="s">
        <v>63</v>
      </c>
      <c r="G52" s="14" t="s">
        <v>63</v>
      </c>
    </row>
    <row r="53" spans="1:7" ht="33.75" customHeight="1" x14ac:dyDescent="0.25">
      <c r="A53" s="4">
        <v>47</v>
      </c>
      <c r="B53" s="20" t="s">
        <v>46</v>
      </c>
      <c r="C53" s="5">
        <v>373.33</v>
      </c>
      <c r="D53" s="5">
        <v>522.66</v>
      </c>
      <c r="E53" s="5">
        <v>627.19000000000005</v>
      </c>
      <c r="F53" s="14" t="s">
        <v>63</v>
      </c>
      <c r="G53" s="14" t="s">
        <v>63</v>
      </c>
    </row>
    <row r="54" spans="1:7" ht="33.75" customHeight="1" x14ac:dyDescent="0.25">
      <c r="A54" s="4">
        <f t="shared" si="1"/>
        <v>48</v>
      </c>
      <c r="B54" s="20" t="s">
        <v>47</v>
      </c>
      <c r="C54" s="5">
        <v>497.58</v>
      </c>
      <c r="D54" s="5">
        <v>696.61</v>
      </c>
      <c r="E54" s="5">
        <v>835.93</v>
      </c>
      <c r="F54" s="14" t="s">
        <v>63</v>
      </c>
      <c r="G54" s="14" t="s">
        <v>63</v>
      </c>
    </row>
    <row r="55" spans="1:7" ht="24.75" hidden="1" customHeight="1" x14ac:dyDescent="0.3">
      <c r="A55" s="4">
        <f t="shared" si="1"/>
        <v>49</v>
      </c>
      <c r="D55" s="5">
        <f t="shared" ref="D55" si="11">ROUND(C55*1.4,2)</f>
        <v>0</v>
      </c>
      <c r="E55" s="5">
        <f t="shared" ref="E55" si="12">ROUND(C55*1.68,2)</f>
        <v>0</v>
      </c>
    </row>
    <row r="56" spans="1:7" ht="19.5" customHeight="1" x14ac:dyDescent="0.3"/>
  </sheetData>
  <mergeCells count="7">
    <mergeCell ref="E2:G2"/>
    <mergeCell ref="E1:G1"/>
    <mergeCell ref="A5:A6"/>
    <mergeCell ref="D5:G5"/>
    <mergeCell ref="C5:C6"/>
    <mergeCell ref="B5:B6"/>
    <mergeCell ref="B3:G3"/>
  </mergeCells>
  <pageMargins left="0.59055118110236227" right="0.19685039370078741" top="0.55118110236220474" bottom="0.51181102362204722" header="0.31496062992125984" footer="0.11811023622047245"/>
  <pageSetup paperSize="9" scale="70" orientation="portrait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"/>
  <sheetViews>
    <sheetView zoomScaleNormal="100" workbookViewId="0">
      <selection activeCell="A8" sqref="A8"/>
    </sheetView>
  </sheetViews>
  <sheetFormatPr defaultColWidth="9.140625" defaultRowHeight="18.75" x14ac:dyDescent="0.3"/>
  <cols>
    <col min="1" max="1" width="43.85546875" style="19" customWidth="1"/>
    <col min="2" max="2" width="16.85546875" style="19" customWidth="1"/>
    <col min="3" max="4" width="16.28515625" style="18" customWidth="1"/>
    <col min="5" max="5" width="16.7109375" style="18" customWidth="1"/>
    <col min="6" max="6" width="9.140625" style="18"/>
    <col min="7" max="7" width="13" style="18" bestFit="1" customWidth="1"/>
    <col min="8" max="16384" width="9.140625" style="18"/>
  </cols>
  <sheetData>
    <row r="1" spans="1:28" s="1" customFormat="1" ht="21" customHeight="1" x14ac:dyDescent="0.3">
      <c r="B1" s="24"/>
      <c r="D1" s="74" t="s">
        <v>91</v>
      </c>
      <c r="E1" s="74"/>
      <c r="F1" s="56"/>
      <c r="J1" s="24"/>
      <c r="K1" s="24"/>
      <c r="L1" s="24"/>
      <c r="Y1" s="24"/>
      <c r="Z1" s="24"/>
      <c r="AA1" s="24"/>
      <c r="AB1" s="24"/>
    </row>
    <row r="2" spans="1:28" s="17" customFormat="1" ht="52.5" customHeight="1" x14ac:dyDescent="0.3">
      <c r="A2" s="15"/>
      <c r="B2" s="25"/>
      <c r="D2" s="73" t="s">
        <v>89</v>
      </c>
      <c r="E2" s="73"/>
      <c r="F2" s="57"/>
    </row>
    <row r="3" spans="1:28" s="17" customFormat="1" x14ac:dyDescent="0.3">
      <c r="A3" s="83" t="s">
        <v>80</v>
      </c>
      <c r="B3" s="83"/>
      <c r="C3" s="83"/>
      <c r="D3" s="83"/>
      <c r="E3" s="83"/>
    </row>
    <row r="4" spans="1:28" s="17" customFormat="1" ht="18" x14ac:dyDescent="0.35">
      <c r="A4" s="83"/>
      <c r="B4" s="83"/>
      <c r="C4" s="83"/>
      <c r="D4" s="83"/>
      <c r="E4" s="83"/>
    </row>
    <row r="5" spans="1:28" s="17" customFormat="1" x14ac:dyDescent="0.3">
      <c r="A5" s="32"/>
      <c r="B5" s="32"/>
      <c r="C5" s="32"/>
      <c r="D5" s="32"/>
      <c r="E5" s="21" t="s">
        <v>56</v>
      </c>
    </row>
    <row r="6" spans="1:28" ht="152.44999999999999" customHeight="1" x14ac:dyDescent="0.3">
      <c r="A6" s="48" t="s">
        <v>49</v>
      </c>
      <c r="B6" s="9" t="s">
        <v>76</v>
      </c>
      <c r="C6" s="9" t="s">
        <v>77</v>
      </c>
      <c r="D6" s="9" t="s">
        <v>78</v>
      </c>
      <c r="E6" s="26" t="s">
        <v>79</v>
      </c>
    </row>
    <row r="7" spans="1:28" ht="37.5" x14ac:dyDescent="0.3">
      <c r="A7" s="27" t="s">
        <v>50</v>
      </c>
      <c r="B7" s="16">
        <v>1928.2</v>
      </c>
      <c r="C7" s="16">
        <v>2313.84</v>
      </c>
      <c r="D7" s="16" t="s">
        <v>48</v>
      </c>
      <c r="E7" s="28" t="s">
        <v>48</v>
      </c>
    </row>
    <row r="8" spans="1:28" ht="37.5" x14ac:dyDescent="0.3">
      <c r="A8" s="27" t="s">
        <v>51</v>
      </c>
      <c r="B8" s="16">
        <v>2019.64</v>
      </c>
      <c r="C8" s="16">
        <v>2423.5700000000002</v>
      </c>
      <c r="D8" s="16" t="s">
        <v>48</v>
      </c>
      <c r="E8" s="28" t="s">
        <v>48</v>
      </c>
    </row>
    <row r="9" spans="1:28" ht="37.5" x14ac:dyDescent="0.3">
      <c r="A9" s="27" t="s">
        <v>52</v>
      </c>
      <c r="B9" s="16">
        <v>1122.4000000000001</v>
      </c>
      <c r="C9" s="16">
        <v>1346.88</v>
      </c>
      <c r="D9" s="16" t="s">
        <v>48</v>
      </c>
      <c r="E9" s="28" t="s">
        <v>48</v>
      </c>
    </row>
    <row r="10" spans="1:28" ht="38.25" thickBot="1" x14ac:dyDescent="0.35">
      <c r="A10" s="29" t="s">
        <v>82</v>
      </c>
      <c r="B10" s="30">
        <v>50032</v>
      </c>
      <c r="C10" s="30" t="s">
        <v>48</v>
      </c>
      <c r="D10" s="30" t="s">
        <v>48</v>
      </c>
      <c r="E10" s="31" t="s">
        <v>48</v>
      </c>
    </row>
  </sheetData>
  <mergeCells count="4">
    <mergeCell ref="D1:E1"/>
    <mergeCell ref="D2:E2"/>
    <mergeCell ref="A3:E3"/>
    <mergeCell ref="A4:E4"/>
  </mergeCells>
  <pageMargins left="0.70866141732283472" right="0.51181102362204722" top="0.59055118110236227" bottom="0.78740157480314965" header="0.11811023622047245" footer="0.11811023622047245"/>
  <pageSetup paperSize="9" scale="81" orientation="portrait" r:id="rId1"/>
  <headerFooter>
    <oddHeader>&amp;C4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Тарифы АПП </vt:lpstr>
      <vt:lpstr> Исслед</vt:lpstr>
      <vt:lpstr>отд.тарифы </vt:lpstr>
      <vt:lpstr>' Исслед'!Заголовки_для_печати</vt:lpstr>
      <vt:lpstr>'Тарифы АПП '!Заголовки_для_печати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2017-01-13T06:00:39Z</cp:lastPrinted>
  <dcterms:created xsi:type="dcterms:W3CDTF">2014-12-25T05:40:01Z</dcterms:created>
  <dcterms:modified xsi:type="dcterms:W3CDTF">2017-02-13T02:32:10Z</dcterms:modified>
</cp:coreProperties>
</file>