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2270" activeTab="4"/>
  </bookViews>
  <sheets>
    <sheet name="ВМП план" sheetId="1" r:id="rId1"/>
    <sheet name="факт свои" sheetId="2" r:id="rId2"/>
    <sheet name="факт МТР" sheetId="4" r:id="rId3"/>
    <sheet name="свод" sheetId="3" r:id="rId4"/>
    <sheet name="на печать" sheetId="6" r:id="rId5"/>
  </sheets>
  <externalReferences>
    <externalReference r:id="rId6"/>
    <externalReference r:id="rId7"/>
  </externalReferences>
  <definedNames>
    <definedName name="_xlnm._FilterDatabase" localSheetId="3" hidden="1">свод!$A$8:$GQ$64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'ВМП план'!$B:$B,'ВМП план'!$5:$7</definedName>
    <definedName name="_xlnm.Print_Titles" localSheetId="4">'на печать'!$13:$16</definedName>
    <definedName name="_xlnm.Print_Area" localSheetId="0">'ВМП план'!$A$1:$AN$44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J11" i="3" l="1"/>
  <c r="J16" i="3"/>
  <c r="J39" i="3"/>
  <c r="GM64" i="3" l="1"/>
  <c r="GL64" i="3"/>
  <c r="GC62" i="3"/>
  <c r="GC61" i="3" s="1"/>
  <c r="GB62" i="3"/>
  <c r="GB61" i="3" s="1"/>
  <c r="GC60" i="3"/>
  <c r="GC59" i="3" s="1"/>
  <c r="GB60" i="3"/>
  <c r="GB59" i="3" s="1"/>
  <c r="GC58" i="3"/>
  <c r="GB58" i="3"/>
  <c r="GC57" i="3"/>
  <c r="GC56" i="3" s="1"/>
  <c r="GB57" i="3"/>
  <c r="GC55" i="3"/>
  <c r="GB55" i="3"/>
  <c r="GC54" i="3"/>
  <c r="GB54" i="3"/>
  <c r="GC53" i="3"/>
  <c r="GB53" i="3"/>
  <c r="GB51" i="3" s="1"/>
  <c r="GC52" i="3"/>
  <c r="GC51" i="3" s="1"/>
  <c r="GB52" i="3"/>
  <c r="GC50" i="3"/>
  <c r="GB50" i="3"/>
  <c r="GC49" i="3"/>
  <c r="GB49" i="3"/>
  <c r="GC47" i="3"/>
  <c r="GB47" i="3"/>
  <c r="GC46" i="3"/>
  <c r="GB46" i="3"/>
  <c r="GC45" i="3"/>
  <c r="GB45" i="3"/>
  <c r="GC44" i="3"/>
  <c r="GB44" i="3"/>
  <c r="GC43" i="3"/>
  <c r="GB43" i="3"/>
  <c r="GC41" i="3"/>
  <c r="GB41" i="3"/>
  <c r="GC40" i="3"/>
  <c r="GB40" i="3"/>
  <c r="GC39" i="3"/>
  <c r="GB39" i="3"/>
  <c r="GC37" i="3"/>
  <c r="GC36" i="3" s="1"/>
  <c r="GB37" i="3"/>
  <c r="GB36" i="3" s="1"/>
  <c r="GC35" i="3"/>
  <c r="GB35" i="3"/>
  <c r="GC34" i="3"/>
  <c r="GC33" i="3" s="1"/>
  <c r="GB34" i="3"/>
  <c r="GB33" i="3" s="1"/>
  <c r="GC32" i="3"/>
  <c r="GB32" i="3"/>
  <c r="GC31" i="3"/>
  <c r="GB31" i="3"/>
  <c r="GC29" i="3"/>
  <c r="GB29" i="3"/>
  <c r="GC28" i="3"/>
  <c r="GC27" i="3" s="1"/>
  <c r="GB28" i="3"/>
  <c r="GB27" i="3" s="1"/>
  <c r="GC26" i="3"/>
  <c r="GB26" i="3"/>
  <c r="GC25" i="3"/>
  <c r="GB25" i="3"/>
  <c r="GC24" i="3"/>
  <c r="GB24" i="3"/>
  <c r="GC23" i="3"/>
  <c r="GC22" i="3"/>
  <c r="GC21" i="3" s="1"/>
  <c r="GB22" i="3"/>
  <c r="GB21" i="3" s="1"/>
  <c r="GC20" i="3"/>
  <c r="GC19" i="3" s="1"/>
  <c r="GB20" i="3"/>
  <c r="GB19" i="3" s="1"/>
  <c r="GC18" i="3"/>
  <c r="GC17" i="3" s="1"/>
  <c r="GB18" i="3"/>
  <c r="GB17" i="3" s="1"/>
  <c r="GC16" i="3"/>
  <c r="GC15" i="3" s="1"/>
  <c r="GB16" i="3"/>
  <c r="GB15" i="3" s="1"/>
  <c r="GC14" i="3"/>
  <c r="GB14" i="3"/>
  <c r="GC13" i="3"/>
  <c r="GC12" i="3" s="1"/>
  <c r="GB13" i="3"/>
  <c r="GC11" i="3"/>
  <c r="GB11" i="3"/>
  <c r="GC10" i="3"/>
  <c r="GC9" i="3" s="1"/>
  <c r="GB10" i="3"/>
  <c r="GB9" i="3"/>
  <c r="FQ62" i="3"/>
  <c r="FQ61" i="3" s="1"/>
  <c r="FP62" i="3"/>
  <c r="FP61" i="3" s="1"/>
  <c r="FQ60" i="3"/>
  <c r="FQ59" i="3" s="1"/>
  <c r="FP60" i="3"/>
  <c r="FP59" i="3" s="1"/>
  <c r="FQ58" i="3"/>
  <c r="FP58" i="3"/>
  <c r="FQ57" i="3"/>
  <c r="FQ56" i="3" s="1"/>
  <c r="FP57" i="3"/>
  <c r="FQ55" i="3"/>
  <c r="FP55" i="3"/>
  <c r="FQ54" i="3"/>
  <c r="FP54" i="3"/>
  <c r="FQ53" i="3"/>
  <c r="FP53" i="3"/>
  <c r="FQ52" i="3"/>
  <c r="FQ51" i="3" s="1"/>
  <c r="FP52" i="3"/>
  <c r="FQ50" i="3"/>
  <c r="FP50" i="3"/>
  <c r="FQ49" i="3"/>
  <c r="FP49" i="3"/>
  <c r="FP48" i="3" s="1"/>
  <c r="FQ47" i="3"/>
  <c r="FP47" i="3"/>
  <c r="FQ46" i="3"/>
  <c r="FP46" i="3"/>
  <c r="FQ45" i="3"/>
  <c r="FP45" i="3"/>
  <c r="FQ44" i="3"/>
  <c r="FP44" i="3"/>
  <c r="FQ43" i="3"/>
  <c r="FP43" i="3"/>
  <c r="FQ41" i="3"/>
  <c r="FP41" i="3"/>
  <c r="FQ40" i="3"/>
  <c r="FP40" i="3"/>
  <c r="FQ39" i="3"/>
  <c r="FP39" i="3"/>
  <c r="FP38" i="3" s="1"/>
  <c r="FQ37" i="3"/>
  <c r="FQ36" i="3" s="1"/>
  <c r="FP37" i="3"/>
  <c r="FP36" i="3" s="1"/>
  <c r="FQ35" i="3"/>
  <c r="FP35" i="3"/>
  <c r="FQ34" i="3"/>
  <c r="FQ33" i="3" s="1"/>
  <c r="FP34" i="3"/>
  <c r="FQ32" i="3"/>
  <c r="FP32" i="3"/>
  <c r="FQ31" i="3"/>
  <c r="FQ30" i="3" s="1"/>
  <c r="FP31" i="3"/>
  <c r="FP30" i="3" s="1"/>
  <c r="FQ29" i="3"/>
  <c r="FP29" i="3"/>
  <c r="FQ28" i="3"/>
  <c r="FQ27" i="3" s="1"/>
  <c r="FP28" i="3"/>
  <c r="FQ26" i="3"/>
  <c r="FP26" i="3"/>
  <c r="FQ25" i="3"/>
  <c r="FP25" i="3"/>
  <c r="FQ24" i="3"/>
  <c r="FP24" i="3"/>
  <c r="FQ22" i="3"/>
  <c r="FQ21" i="3" s="1"/>
  <c r="FP22" i="3"/>
  <c r="FP21" i="3" s="1"/>
  <c r="FQ20" i="3"/>
  <c r="FP20" i="3"/>
  <c r="FP19" i="3" s="1"/>
  <c r="FQ19" i="3"/>
  <c r="FQ18" i="3"/>
  <c r="FQ17" i="3" s="1"/>
  <c r="FP18" i="3"/>
  <c r="FP17" i="3" s="1"/>
  <c r="FQ16" i="3"/>
  <c r="FQ15" i="3" s="1"/>
  <c r="FP16" i="3"/>
  <c r="FP15" i="3" s="1"/>
  <c r="FQ14" i="3"/>
  <c r="FP14" i="3"/>
  <c r="FQ13" i="3"/>
  <c r="FP13" i="3"/>
  <c r="FQ11" i="3"/>
  <c r="FP11" i="3"/>
  <c r="FQ10" i="3"/>
  <c r="FQ9" i="3" s="1"/>
  <c r="FP10" i="3"/>
  <c r="FP9" i="3" s="1"/>
  <c r="FE62" i="3"/>
  <c r="FD62" i="3"/>
  <c r="FE61" i="3"/>
  <c r="FD61" i="3"/>
  <c r="FE60" i="3"/>
  <c r="FD60" i="3"/>
  <c r="FE59" i="3"/>
  <c r="FD59" i="3"/>
  <c r="FE58" i="3"/>
  <c r="FD58" i="3"/>
  <c r="FE57" i="3"/>
  <c r="FE56" i="3" s="1"/>
  <c r="FD57" i="3"/>
  <c r="FD56" i="3" s="1"/>
  <c r="FE55" i="3"/>
  <c r="FD55" i="3"/>
  <c r="FE54" i="3"/>
  <c r="FD54" i="3"/>
  <c r="FE53" i="3"/>
  <c r="FD53" i="3"/>
  <c r="FE52" i="3"/>
  <c r="FE51" i="3" s="1"/>
  <c r="FD52" i="3"/>
  <c r="FD51" i="3" s="1"/>
  <c r="FE50" i="3"/>
  <c r="FD50" i="3"/>
  <c r="FE49" i="3"/>
  <c r="FD49" i="3"/>
  <c r="FE47" i="3"/>
  <c r="FD47" i="3"/>
  <c r="FE46" i="3"/>
  <c r="FD46" i="3"/>
  <c r="FE45" i="3"/>
  <c r="FD45" i="3"/>
  <c r="FE44" i="3"/>
  <c r="FD44" i="3"/>
  <c r="FE43" i="3"/>
  <c r="FD43" i="3"/>
  <c r="FE41" i="3"/>
  <c r="FD41" i="3"/>
  <c r="FE40" i="3"/>
  <c r="FD40" i="3"/>
  <c r="FE39" i="3"/>
  <c r="FD39" i="3"/>
  <c r="FE37" i="3"/>
  <c r="FE36" i="3" s="1"/>
  <c r="FD37" i="3"/>
  <c r="FD36" i="3" s="1"/>
  <c r="FE35" i="3"/>
  <c r="FD35" i="3"/>
  <c r="FE34" i="3"/>
  <c r="FD34" i="3"/>
  <c r="FE32" i="3"/>
  <c r="FD32" i="3"/>
  <c r="FE31" i="3"/>
  <c r="FD31" i="3"/>
  <c r="FE29" i="3"/>
  <c r="FD29" i="3"/>
  <c r="FE28" i="3"/>
  <c r="FE27" i="3" s="1"/>
  <c r="FD28" i="3"/>
  <c r="FD27" i="3"/>
  <c r="FE26" i="3"/>
  <c r="FD26" i="3"/>
  <c r="FE25" i="3"/>
  <c r="FD25" i="3"/>
  <c r="FE24" i="3"/>
  <c r="FE23" i="3" s="1"/>
  <c r="FD24" i="3"/>
  <c r="FD23" i="3" s="1"/>
  <c r="FE22" i="3"/>
  <c r="FE21" i="3" s="1"/>
  <c r="FD22" i="3"/>
  <c r="FD21" i="3"/>
  <c r="FE20" i="3"/>
  <c r="FE19" i="3" s="1"/>
  <c r="FD20" i="3"/>
  <c r="FD19" i="3"/>
  <c r="FE18" i="3"/>
  <c r="FE17" i="3" s="1"/>
  <c r="FD18" i="3"/>
  <c r="FD17" i="3" s="1"/>
  <c r="FE16" i="3"/>
  <c r="FE15" i="3" s="1"/>
  <c r="FD16" i="3"/>
  <c r="FD15" i="3" s="1"/>
  <c r="FE14" i="3"/>
  <c r="FD14" i="3"/>
  <c r="FE13" i="3"/>
  <c r="FE12" i="3" s="1"/>
  <c r="FD13" i="3"/>
  <c r="FD12" i="3" s="1"/>
  <c r="FE11" i="3"/>
  <c r="FD11" i="3"/>
  <c r="FE10" i="3"/>
  <c r="FE9" i="3" s="1"/>
  <c r="FD10" i="3"/>
  <c r="FD9" i="3" s="1"/>
  <c r="ES62" i="3"/>
  <c r="ES61" i="3" s="1"/>
  <c r="ER62" i="3"/>
  <c r="ER61" i="3" s="1"/>
  <c r="ES60" i="3"/>
  <c r="ES59" i="3" s="1"/>
  <c r="ER60" i="3"/>
  <c r="ER59" i="3" s="1"/>
  <c r="ES58" i="3"/>
  <c r="ER58" i="3"/>
  <c r="ES57" i="3"/>
  <c r="ES56" i="3" s="1"/>
  <c r="ER57" i="3"/>
  <c r="ER56" i="3" s="1"/>
  <c r="ES55" i="3"/>
  <c r="ER55" i="3"/>
  <c r="ES54" i="3"/>
  <c r="ER54" i="3"/>
  <c r="ES53" i="3"/>
  <c r="ER53" i="3"/>
  <c r="ES52" i="3"/>
  <c r="ES51" i="3" s="1"/>
  <c r="ER52" i="3"/>
  <c r="ES50" i="3"/>
  <c r="ER50" i="3"/>
  <c r="ES49" i="3"/>
  <c r="ER49" i="3"/>
  <c r="ER48" i="3" s="1"/>
  <c r="ES47" i="3"/>
  <c r="ER47" i="3"/>
  <c r="ES46" i="3"/>
  <c r="ER46" i="3"/>
  <c r="ES45" i="3"/>
  <c r="ER45" i="3"/>
  <c r="ES44" i="3"/>
  <c r="ER44" i="3"/>
  <c r="ES43" i="3"/>
  <c r="ER43" i="3"/>
  <c r="ES41" i="3"/>
  <c r="ER41" i="3"/>
  <c r="ES40" i="3"/>
  <c r="ER40" i="3"/>
  <c r="ES39" i="3"/>
  <c r="ES38" i="3" s="1"/>
  <c r="ER39" i="3"/>
  <c r="ES37" i="3"/>
  <c r="ES36" i="3" s="1"/>
  <c r="ER37" i="3"/>
  <c r="ER36" i="3" s="1"/>
  <c r="ES35" i="3"/>
  <c r="ER35" i="3"/>
  <c r="ES34" i="3"/>
  <c r="ER34" i="3"/>
  <c r="ER33" i="3" s="1"/>
  <c r="ES32" i="3"/>
  <c r="ER32" i="3"/>
  <c r="ES31" i="3"/>
  <c r="ES30" i="3" s="1"/>
  <c r="ER31" i="3"/>
  <c r="ER30" i="3" s="1"/>
  <c r="ES29" i="3"/>
  <c r="ER29" i="3"/>
  <c r="ES28" i="3"/>
  <c r="ES27" i="3" s="1"/>
  <c r="ER28" i="3"/>
  <c r="ES26" i="3"/>
  <c r="ER26" i="3"/>
  <c r="ES25" i="3"/>
  <c r="ER25" i="3"/>
  <c r="ES24" i="3"/>
  <c r="ER24" i="3"/>
  <c r="ES22" i="3"/>
  <c r="ES21" i="3" s="1"/>
  <c r="ER22" i="3"/>
  <c r="ER21" i="3" s="1"/>
  <c r="ES20" i="3"/>
  <c r="ER20" i="3"/>
  <c r="ER19" i="3" s="1"/>
  <c r="ES19" i="3"/>
  <c r="ES18" i="3"/>
  <c r="ER18" i="3"/>
  <c r="ER17" i="3" s="1"/>
  <c r="ES17" i="3"/>
  <c r="ES16" i="3"/>
  <c r="ES15" i="3" s="1"/>
  <c r="ER16" i="3"/>
  <c r="ER15" i="3" s="1"/>
  <c r="ES14" i="3"/>
  <c r="ER14" i="3"/>
  <c r="ES13" i="3"/>
  <c r="ER13" i="3"/>
  <c r="ES11" i="3"/>
  <c r="ER11" i="3"/>
  <c r="ES10" i="3"/>
  <c r="ES9" i="3" s="1"/>
  <c r="ER10" i="3"/>
  <c r="EG62" i="3"/>
  <c r="EG61" i="3" s="1"/>
  <c r="EF62" i="3"/>
  <c r="EF61" i="3"/>
  <c r="EG60" i="3"/>
  <c r="EG59" i="3" s="1"/>
  <c r="EF60" i="3"/>
  <c r="EF59" i="3" s="1"/>
  <c r="EG58" i="3"/>
  <c r="EF58" i="3"/>
  <c r="EG57" i="3"/>
  <c r="EF57" i="3"/>
  <c r="EF56" i="3" s="1"/>
  <c r="EG55" i="3"/>
  <c r="EF55" i="3"/>
  <c r="EG54" i="3"/>
  <c r="EF54" i="3"/>
  <c r="EG53" i="3"/>
  <c r="EF53" i="3"/>
  <c r="EG52" i="3"/>
  <c r="EF52" i="3"/>
  <c r="EF51" i="3" s="1"/>
  <c r="EG50" i="3"/>
  <c r="EF50" i="3"/>
  <c r="EG49" i="3"/>
  <c r="EF49" i="3"/>
  <c r="EG47" i="3"/>
  <c r="EF47" i="3"/>
  <c r="EG46" i="3"/>
  <c r="EF46" i="3"/>
  <c r="EG45" i="3"/>
  <c r="EF45" i="3"/>
  <c r="EG44" i="3"/>
  <c r="EF44" i="3"/>
  <c r="EG43" i="3"/>
  <c r="EG42" i="3" s="1"/>
  <c r="EF43" i="3"/>
  <c r="EG41" i="3"/>
  <c r="EF41" i="3"/>
  <c r="EG40" i="3"/>
  <c r="EF40" i="3"/>
  <c r="EG39" i="3"/>
  <c r="EF39" i="3"/>
  <c r="EG37" i="3"/>
  <c r="EG36" i="3" s="1"/>
  <c r="EF37" i="3"/>
  <c r="EF36" i="3" s="1"/>
  <c r="EG35" i="3"/>
  <c r="EF35" i="3"/>
  <c r="EG34" i="3"/>
  <c r="EG33" i="3" s="1"/>
  <c r="EF34" i="3"/>
  <c r="EG32" i="3"/>
  <c r="EF32" i="3"/>
  <c r="EG31" i="3"/>
  <c r="EF31" i="3"/>
  <c r="EG29" i="3"/>
  <c r="EF29" i="3"/>
  <c r="EG28" i="3"/>
  <c r="EG27" i="3" s="1"/>
  <c r="EF28" i="3"/>
  <c r="EF27" i="3" s="1"/>
  <c r="EG26" i="3"/>
  <c r="EF26" i="3"/>
  <c r="EG25" i="3"/>
  <c r="EF25" i="3"/>
  <c r="EG24" i="3"/>
  <c r="EF24" i="3"/>
  <c r="EF23" i="3" s="1"/>
  <c r="EG23" i="3"/>
  <c r="EG22" i="3"/>
  <c r="EF22" i="3"/>
  <c r="EF21" i="3" s="1"/>
  <c r="EG21" i="3"/>
  <c r="EG20" i="3"/>
  <c r="EF20" i="3"/>
  <c r="EF19" i="3" s="1"/>
  <c r="EG19" i="3"/>
  <c r="EG18" i="3"/>
  <c r="EF18" i="3"/>
  <c r="EG17" i="3"/>
  <c r="EF17" i="3"/>
  <c r="EG16" i="3"/>
  <c r="EG15" i="3" s="1"/>
  <c r="EF16" i="3"/>
  <c r="EF15" i="3"/>
  <c r="EG14" i="3"/>
  <c r="EF14" i="3"/>
  <c r="EG13" i="3"/>
  <c r="EG12" i="3" s="1"/>
  <c r="EF13" i="3"/>
  <c r="EF12" i="3" s="1"/>
  <c r="EG11" i="3"/>
  <c r="EF11" i="3"/>
  <c r="EG10" i="3"/>
  <c r="EG9" i="3" s="1"/>
  <c r="EF10" i="3"/>
  <c r="EF9" i="3" s="1"/>
  <c r="DU62" i="3"/>
  <c r="DU61" i="3" s="1"/>
  <c r="DT62" i="3"/>
  <c r="DT61" i="3" s="1"/>
  <c r="DU60" i="3"/>
  <c r="DU59" i="3" s="1"/>
  <c r="DT60" i="3"/>
  <c r="DT59" i="3" s="1"/>
  <c r="DU58" i="3"/>
  <c r="DT58" i="3"/>
  <c r="DU57" i="3"/>
  <c r="DT57" i="3"/>
  <c r="DU55" i="3"/>
  <c r="DT55" i="3"/>
  <c r="DU54" i="3"/>
  <c r="DT54" i="3"/>
  <c r="DU53" i="3"/>
  <c r="DT53" i="3"/>
  <c r="DU52" i="3"/>
  <c r="DU51" i="3" s="1"/>
  <c r="DT52" i="3"/>
  <c r="DT51" i="3" s="1"/>
  <c r="DU50" i="3"/>
  <c r="DT50" i="3"/>
  <c r="DU49" i="3"/>
  <c r="DU48" i="3" s="1"/>
  <c r="DT49" i="3"/>
  <c r="DT48" i="3" s="1"/>
  <c r="DU47" i="3"/>
  <c r="DT47" i="3"/>
  <c r="DU46" i="3"/>
  <c r="DT46" i="3"/>
  <c r="DU45" i="3"/>
  <c r="DT45" i="3"/>
  <c r="DU44" i="3"/>
  <c r="DT44" i="3"/>
  <c r="DU43" i="3"/>
  <c r="DT43" i="3"/>
  <c r="DU41" i="3"/>
  <c r="DT41" i="3"/>
  <c r="DU40" i="3"/>
  <c r="DT40" i="3"/>
  <c r="DU39" i="3"/>
  <c r="DU38" i="3" s="1"/>
  <c r="DT39" i="3"/>
  <c r="DT38" i="3" s="1"/>
  <c r="DU37" i="3"/>
  <c r="DU36" i="3" s="1"/>
  <c r="DT37" i="3"/>
  <c r="DT36" i="3" s="1"/>
  <c r="DU35" i="3"/>
  <c r="DT35" i="3"/>
  <c r="DU34" i="3"/>
  <c r="DT34" i="3"/>
  <c r="DU33" i="3"/>
  <c r="DT33" i="3"/>
  <c r="DU32" i="3"/>
  <c r="DT32" i="3"/>
  <c r="DU31" i="3"/>
  <c r="DU30" i="3" s="1"/>
  <c r="DT31" i="3"/>
  <c r="DT30" i="3" s="1"/>
  <c r="DU29" i="3"/>
  <c r="DT29" i="3"/>
  <c r="DU28" i="3"/>
  <c r="DU27" i="3" s="1"/>
  <c r="DT28" i="3"/>
  <c r="DT27" i="3" s="1"/>
  <c r="DU26" i="3"/>
  <c r="DT26" i="3"/>
  <c r="DU25" i="3"/>
  <c r="DT25" i="3"/>
  <c r="DU24" i="3"/>
  <c r="DT24" i="3"/>
  <c r="DU22" i="3"/>
  <c r="DU21" i="3" s="1"/>
  <c r="DT22" i="3"/>
  <c r="DT21" i="3" s="1"/>
  <c r="DU20" i="3"/>
  <c r="DU19" i="3" s="1"/>
  <c r="DT20" i="3"/>
  <c r="DT19" i="3" s="1"/>
  <c r="DU18" i="3"/>
  <c r="DU17" i="3" s="1"/>
  <c r="DT18" i="3"/>
  <c r="DT17" i="3" s="1"/>
  <c r="DU16" i="3"/>
  <c r="DU15" i="3" s="1"/>
  <c r="DT16" i="3"/>
  <c r="DT15" i="3" s="1"/>
  <c r="DU14" i="3"/>
  <c r="DT14" i="3"/>
  <c r="DU13" i="3"/>
  <c r="DT13" i="3"/>
  <c r="DU11" i="3"/>
  <c r="DT11" i="3"/>
  <c r="DU10" i="3"/>
  <c r="DU9" i="3" s="1"/>
  <c r="DT10" i="3"/>
  <c r="DT9" i="3"/>
  <c r="DI62" i="3"/>
  <c r="DI61" i="3" s="1"/>
  <c r="DH62" i="3"/>
  <c r="DH61" i="3"/>
  <c r="DI60" i="3"/>
  <c r="DI59" i="3" s="1"/>
  <c r="DH60" i="3"/>
  <c r="DH59" i="3"/>
  <c r="DI58" i="3"/>
  <c r="DH58" i="3"/>
  <c r="DI57" i="3"/>
  <c r="DH57" i="3"/>
  <c r="DH56" i="3" s="1"/>
  <c r="DI55" i="3"/>
  <c r="DH55" i="3"/>
  <c r="DI54" i="3"/>
  <c r="DH54" i="3"/>
  <c r="DI53" i="3"/>
  <c r="DH53" i="3"/>
  <c r="DI52" i="3"/>
  <c r="DH52" i="3"/>
  <c r="DH51" i="3" s="1"/>
  <c r="DI50" i="3"/>
  <c r="DH50" i="3"/>
  <c r="DI49" i="3"/>
  <c r="DH49" i="3"/>
  <c r="DI47" i="3"/>
  <c r="DH47" i="3"/>
  <c r="DI46" i="3"/>
  <c r="DH46" i="3"/>
  <c r="DI45" i="3"/>
  <c r="DH45" i="3"/>
  <c r="DI44" i="3"/>
  <c r="DH44" i="3"/>
  <c r="DI43" i="3"/>
  <c r="DH43" i="3"/>
  <c r="DI41" i="3"/>
  <c r="DH41" i="3"/>
  <c r="DI40" i="3"/>
  <c r="DH40" i="3"/>
  <c r="DI39" i="3"/>
  <c r="DH39" i="3"/>
  <c r="DI37" i="3"/>
  <c r="DI36" i="3" s="1"/>
  <c r="DH37" i="3"/>
  <c r="DH36" i="3" s="1"/>
  <c r="DI35" i="3"/>
  <c r="DH35" i="3"/>
  <c r="DI34" i="3"/>
  <c r="DI33" i="3" s="1"/>
  <c r="DH34" i="3"/>
  <c r="DH33" i="3" s="1"/>
  <c r="DI32" i="3"/>
  <c r="DH32" i="3"/>
  <c r="DI31" i="3"/>
  <c r="DH31" i="3"/>
  <c r="DI29" i="3"/>
  <c r="DH29" i="3"/>
  <c r="DI28" i="3"/>
  <c r="DI27" i="3" s="1"/>
  <c r="DH28" i="3"/>
  <c r="DH27" i="3"/>
  <c r="DI26" i="3"/>
  <c r="DH26" i="3"/>
  <c r="DI25" i="3"/>
  <c r="DH25" i="3"/>
  <c r="DI24" i="3"/>
  <c r="DI23" i="3" s="1"/>
  <c r="DH24" i="3"/>
  <c r="DH23" i="3"/>
  <c r="DI22" i="3"/>
  <c r="DI21" i="3" s="1"/>
  <c r="DH22" i="3"/>
  <c r="DH21" i="3"/>
  <c r="DI20" i="3"/>
  <c r="DI19" i="3" s="1"/>
  <c r="DH20" i="3"/>
  <c r="DH19" i="3"/>
  <c r="DI18" i="3"/>
  <c r="DI17" i="3" s="1"/>
  <c r="DH18" i="3"/>
  <c r="DH17" i="3"/>
  <c r="DI16" i="3"/>
  <c r="DI15" i="3" s="1"/>
  <c r="DH16" i="3"/>
  <c r="DH15" i="3"/>
  <c r="DI14" i="3"/>
  <c r="DH14" i="3"/>
  <c r="DI13" i="3"/>
  <c r="DH13" i="3"/>
  <c r="DH12" i="3" s="1"/>
  <c r="DI11" i="3"/>
  <c r="DH11" i="3"/>
  <c r="DI10" i="3"/>
  <c r="DH10" i="3"/>
  <c r="DH9" i="3" s="1"/>
  <c r="CW62" i="3"/>
  <c r="CW61" i="3" s="1"/>
  <c r="CV62" i="3"/>
  <c r="CV61" i="3" s="1"/>
  <c r="CW60" i="3"/>
  <c r="CW59" i="3" s="1"/>
  <c r="CV60" i="3"/>
  <c r="CV59" i="3" s="1"/>
  <c r="CW58" i="3"/>
  <c r="CV58" i="3"/>
  <c r="CW57" i="3"/>
  <c r="CV57" i="3"/>
  <c r="CV56" i="3" s="1"/>
  <c r="CW55" i="3"/>
  <c r="CV55" i="3"/>
  <c r="CW54" i="3"/>
  <c r="CV54" i="3"/>
  <c r="CW53" i="3"/>
  <c r="CV53" i="3"/>
  <c r="CW52" i="3"/>
  <c r="CV52" i="3"/>
  <c r="CV51" i="3" s="1"/>
  <c r="CW50" i="3"/>
  <c r="CV50" i="3"/>
  <c r="CW49" i="3"/>
  <c r="CV49" i="3"/>
  <c r="CV48" i="3" s="1"/>
  <c r="CW47" i="3"/>
  <c r="CV47" i="3"/>
  <c r="CW46" i="3"/>
  <c r="CV46" i="3"/>
  <c r="CW45" i="3"/>
  <c r="CV45" i="3"/>
  <c r="CW44" i="3"/>
  <c r="CV44" i="3"/>
  <c r="CW43" i="3"/>
  <c r="CV43" i="3"/>
  <c r="CW41" i="3"/>
  <c r="CV41" i="3"/>
  <c r="CW40" i="3"/>
  <c r="CV40" i="3"/>
  <c r="CW39" i="3"/>
  <c r="CV39" i="3"/>
  <c r="CW37" i="3"/>
  <c r="CW36" i="3" s="1"/>
  <c r="CV37" i="3"/>
  <c r="CV36" i="3" s="1"/>
  <c r="CW35" i="3"/>
  <c r="CV35" i="3"/>
  <c r="CW34" i="3"/>
  <c r="CW33" i="3" s="1"/>
  <c r="CV34" i="3"/>
  <c r="CW32" i="3"/>
  <c r="CV32" i="3"/>
  <c r="CW31" i="3"/>
  <c r="CW30" i="3" s="1"/>
  <c r="CV31" i="3"/>
  <c r="CW29" i="3"/>
  <c r="CV29" i="3"/>
  <c r="CW28" i="3"/>
  <c r="CW27" i="3" s="1"/>
  <c r="CV28" i="3"/>
  <c r="CW26" i="3"/>
  <c r="CV26" i="3"/>
  <c r="CW25" i="3"/>
  <c r="CV25" i="3"/>
  <c r="CW24" i="3"/>
  <c r="CV24" i="3"/>
  <c r="CW22" i="3"/>
  <c r="CW21" i="3" s="1"/>
  <c r="CV22" i="3"/>
  <c r="CV21" i="3" s="1"/>
  <c r="CW20" i="3"/>
  <c r="CW19" i="3" s="1"/>
  <c r="CV20" i="3"/>
  <c r="CV19" i="3" s="1"/>
  <c r="CW18" i="3"/>
  <c r="CW17" i="3" s="1"/>
  <c r="CV18" i="3"/>
  <c r="CV17" i="3" s="1"/>
  <c r="CW16" i="3"/>
  <c r="CW15" i="3" s="1"/>
  <c r="CV16" i="3"/>
  <c r="CV15" i="3" s="1"/>
  <c r="CW14" i="3"/>
  <c r="CV14" i="3"/>
  <c r="CW13" i="3"/>
  <c r="CV13" i="3"/>
  <c r="CV12" i="3" s="1"/>
  <c r="CW11" i="3"/>
  <c r="CV11" i="3"/>
  <c r="CW10" i="3"/>
  <c r="CV10" i="3"/>
  <c r="CV9" i="3" s="1"/>
  <c r="CW9" i="3"/>
  <c r="CK62" i="3"/>
  <c r="CJ62" i="3"/>
  <c r="CJ61" i="3" s="1"/>
  <c r="CK61" i="3"/>
  <c r="CK60" i="3"/>
  <c r="CK59" i="3" s="1"/>
  <c r="CJ60" i="3"/>
  <c r="CJ59" i="3" s="1"/>
  <c r="CK58" i="3"/>
  <c r="CJ58" i="3"/>
  <c r="CK57" i="3"/>
  <c r="CJ57" i="3"/>
  <c r="CK55" i="3"/>
  <c r="CJ55" i="3"/>
  <c r="CK54" i="3"/>
  <c r="CJ54" i="3"/>
  <c r="CK53" i="3"/>
  <c r="CJ53" i="3"/>
  <c r="CK52" i="3"/>
  <c r="CK51" i="3" s="1"/>
  <c r="CJ52" i="3"/>
  <c r="CK50" i="3"/>
  <c r="CJ50" i="3"/>
  <c r="CK49" i="3"/>
  <c r="CJ49" i="3"/>
  <c r="CK47" i="3"/>
  <c r="CJ47" i="3"/>
  <c r="CK46" i="3"/>
  <c r="CJ46" i="3"/>
  <c r="CK45" i="3"/>
  <c r="CJ45" i="3"/>
  <c r="CK44" i="3"/>
  <c r="CJ44" i="3"/>
  <c r="CK43" i="3"/>
  <c r="CK42" i="3" s="1"/>
  <c r="CJ43" i="3"/>
  <c r="CJ42" i="3" s="1"/>
  <c r="CK41" i="3"/>
  <c r="CJ41" i="3"/>
  <c r="CK40" i="3"/>
  <c r="CJ40" i="3"/>
  <c r="CK39" i="3"/>
  <c r="CJ39" i="3"/>
  <c r="CK37" i="3"/>
  <c r="CK36" i="3" s="1"/>
  <c r="CJ37" i="3"/>
  <c r="CJ36" i="3" s="1"/>
  <c r="CK35" i="3"/>
  <c r="CJ35" i="3"/>
  <c r="CK34" i="3"/>
  <c r="CK33" i="3" s="1"/>
  <c r="CJ34" i="3"/>
  <c r="CJ33" i="3" s="1"/>
  <c r="CK32" i="3"/>
  <c r="CJ32" i="3"/>
  <c r="CK31" i="3"/>
  <c r="CJ31" i="3"/>
  <c r="CK29" i="3"/>
  <c r="CJ29" i="3"/>
  <c r="CK28" i="3"/>
  <c r="CK27" i="3" s="1"/>
  <c r="CJ28" i="3"/>
  <c r="CJ27" i="3" s="1"/>
  <c r="CK26" i="3"/>
  <c r="CJ26" i="3"/>
  <c r="CK25" i="3"/>
  <c r="CJ25" i="3"/>
  <c r="CK24" i="3"/>
  <c r="CJ24" i="3"/>
  <c r="CK23" i="3"/>
  <c r="CK22" i="3"/>
  <c r="CK21" i="3" s="1"/>
  <c r="CJ22" i="3"/>
  <c r="CJ21" i="3" s="1"/>
  <c r="CK20" i="3"/>
  <c r="CK19" i="3" s="1"/>
  <c r="CJ20" i="3"/>
  <c r="CJ19" i="3" s="1"/>
  <c r="CK18" i="3"/>
  <c r="CK17" i="3" s="1"/>
  <c r="CJ18" i="3"/>
  <c r="CJ17" i="3" s="1"/>
  <c r="CK16" i="3"/>
  <c r="CK15" i="3" s="1"/>
  <c r="CJ16" i="3"/>
  <c r="CJ15" i="3" s="1"/>
  <c r="CK14" i="3"/>
  <c r="CJ14" i="3"/>
  <c r="CK13" i="3"/>
  <c r="CJ13" i="3"/>
  <c r="CJ12" i="3" s="1"/>
  <c r="CK11" i="3"/>
  <c r="CJ11" i="3"/>
  <c r="CK10" i="3"/>
  <c r="CJ10" i="3"/>
  <c r="CJ9" i="3" s="1"/>
  <c r="BY62" i="3"/>
  <c r="BY61" i="3" s="1"/>
  <c r="BX62" i="3"/>
  <c r="BX61" i="3" s="1"/>
  <c r="BY60" i="3"/>
  <c r="BY59" i="3" s="1"/>
  <c r="BX60" i="3"/>
  <c r="BX59" i="3" s="1"/>
  <c r="BY58" i="3"/>
  <c r="BX58" i="3"/>
  <c r="BY57" i="3"/>
  <c r="BX57" i="3"/>
  <c r="BX56" i="3" s="1"/>
  <c r="BY55" i="3"/>
  <c r="BX55" i="3"/>
  <c r="BY54" i="3"/>
  <c r="BX54" i="3"/>
  <c r="BY53" i="3"/>
  <c r="BX53" i="3"/>
  <c r="BY52" i="3"/>
  <c r="BX52" i="3"/>
  <c r="BX51" i="3" s="1"/>
  <c r="BY50" i="3"/>
  <c r="BX50" i="3"/>
  <c r="BY49" i="3"/>
  <c r="BX49" i="3"/>
  <c r="BY47" i="3"/>
  <c r="BX47" i="3"/>
  <c r="BY46" i="3"/>
  <c r="BX46" i="3"/>
  <c r="BY45" i="3"/>
  <c r="BX45" i="3"/>
  <c r="BY44" i="3"/>
  <c r="BX44" i="3"/>
  <c r="BY43" i="3"/>
  <c r="BX43" i="3"/>
  <c r="BY41" i="3"/>
  <c r="BX41" i="3"/>
  <c r="BY40" i="3"/>
  <c r="BX40" i="3"/>
  <c r="BY39" i="3"/>
  <c r="BX39" i="3"/>
  <c r="BY37" i="3"/>
  <c r="BY36" i="3" s="1"/>
  <c r="BX37" i="3"/>
  <c r="BX36" i="3" s="1"/>
  <c r="BY35" i="3"/>
  <c r="BX35" i="3"/>
  <c r="BY34" i="3"/>
  <c r="BY33" i="3" s="1"/>
  <c r="BX34" i="3"/>
  <c r="BX33" i="3" s="1"/>
  <c r="BY32" i="3"/>
  <c r="BX32" i="3"/>
  <c r="BY31" i="3"/>
  <c r="BY30" i="3" s="1"/>
  <c r="BX31" i="3"/>
  <c r="BY29" i="3"/>
  <c r="BX29" i="3"/>
  <c r="BY28" i="3"/>
  <c r="BY27" i="3" s="1"/>
  <c r="BX28" i="3"/>
  <c r="BY26" i="3"/>
  <c r="BX26" i="3"/>
  <c r="BY25" i="3"/>
  <c r="BX25" i="3"/>
  <c r="BY24" i="3"/>
  <c r="BX24" i="3"/>
  <c r="BY22" i="3"/>
  <c r="BY21" i="3" s="1"/>
  <c r="BX22" i="3"/>
  <c r="BX21" i="3" s="1"/>
  <c r="BY20" i="3"/>
  <c r="BY19" i="3" s="1"/>
  <c r="BX20" i="3"/>
  <c r="BX19" i="3" s="1"/>
  <c r="BY18" i="3"/>
  <c r="BY17" i="3" s="1"/>
  <c r="BX18" i="3"/>
  <c r="BX17" i="3" s="1"/>
  <c r="BY16" i="3"/>
  <c r="BY15" i="3" s="1"/>
  <c r="BX16" i="3"/>
  <c r="BX15" i="3" s="1"/>
  <c r="BY14" i="3"/>
  <c r="BX14" i="3"/>
  <c r="BY13" i="3"/>
  <c r="BX13" i="3"/>
  <c r="BX12" i="3" s="1"/>
  <c r="BY11" i="3"/>
  <c r="BX11" i="3"/>
  <c r="BY10" i="3"/>
  <c r="BX10" i="3"/>
  <c r="BX9" i="3" s="1"/>
  <c r="BM62" i="3"/>
  <c r="BL62" i="3"/>
  <c r="BM61" i="3"/>
  <c r="BL61" i="3"/>
  <c r="BM60" i="3"/>
  <c r="BL60" i="3"/>
  <c r="BM59" i="3"/>
  <c r="BL59" i="3"/>
  <c r="BM58" i="3"/>
  <c r="BL58" i="3"/>
  <c r="BM57" i="3"/>
  <c r="BM56" i="3" s="1"/>
  <c r="BL57" i="3"/>
  <c r="BL56" i="3" s="1"/>
  <c r="BM55" i="3"/>
  <c r="BL55" i="3"/>
  <c r="BM54" i="3"/>
  <c r="BL54" i="3"/>
  <c r="BM53" i="3"/>
  <c r="BL53" i="3"/>
  <c r="BM52" i="3"/>
  <c r="BM51" i="3" s="1"/>
  <c r="BL52" i="3"/>
  <c r="BL51" i="3" s="1"/>
  <c r="BM50" i="3"/>
  <c r="BL50" i="3"/>
  <c r="BM49" i="3"/>
  <c r="BL49" i="3"/>
  <c r="BM47" i="3"/>
  <c r="BL47" i="3"/>
  <c r="BM46" i="3"/>
  <c r="BL46" i="3"/>
  <c r="BM45" i="3"/>
  <c r="BL45" i="3"/>
  <c r="BM44" i="3"/>
  <c r="BL44" i="3"/>
  <c r="BM43" i="3"/>
  <c r="BL43" i="3"/>
  <c r="BM41" i="3"/>
  <c r="BL41" i="3"/>
  <c r="BM40" i="3"/>
  <c r="BL40" i="3"/>
  <c r="BM39" i="3"/>
  <c r="BL39" i="3"/>
  <c r="BM37" i="3"/>
  <c r="BM36" i="3" s="1"/>
  <c r="BL37" i="3"/>
  <c r="BL36" i="3" s="1"/>
  <c r="BM35" i="3"/>
  <c r="BL35" i="3"/>
  <c r="BM34" i="3"/>
  <c r="BM33" i="3" s="1"/>
  <c r="BL34" i="3"/>
  <c r="BM32" i="3"/>
  <c r="BL32" i="3"/>
  <c r="BM31" i="3"/>
  <c r="BL31" i="3"/>
  <c r="BM29" i="3"/>
  <c r="BL29" i="3"/>
  <c r="BM28" i="3"/>
  <c r="BM27" i="3" s="1"/>
  <c r="BL28" i="3"/>
  <c r="BM26" i="3"/>
  <c r="BL26" i="3"/>
  <c r="BM25" i="3"/>
  <c r="BL25" i="3"/>
  <c r="BM24" i="3"/>
  <c r="BL24" i="3"/>
  <c r="BL23" i="3" s="1"/>
  <c r="BM23" i="3"/>
  <c r="BM22" i="3"/>
  <c r="BL22" i="3"/>
  <c r="BM21" i="3"/>
  <c r="BL21" i="3"/>
  <c r="BM20" i="3"/>
  <c r="BL20" i="3"/>
  <c r="BM19" i="3"/>
  <c r="BL19" i="3"/>
  <c r="BM18" i="3"/>
  <c r="BL18" i="3"/>
  <c r="BM17" i="3"/>
  <c r="BL17" i="3"/>
  <c r="BM16" i="3"/>
  <c r="BL16" i="3"/>
  <c r="BM15" i="3"/>
  <c r="BL15" i="3"/>
  <c r="BM14" i="3"/>
  <c r="BL14" i="3"/>
  <c r="BM13" i="3"/>
  <c r="BM12" i="3" s="1"/>
  <c r="BL13" i="3"/>
  <c r="BL12" i="3" s="1"/>
  <c r="BM11" i="3"/>
  <c r="BL11" i="3"/>
  <c r="BM10" i="3"/>
  <c r="BM9" i="3" s="1"/>
  <c r="BL10" i="3"/>
  <c r="BL9" i="3" s="1"/>
  <c r="BA62" i="3"/>
  <c r="BA61" i="3" s="1"/>
  <c r="AZ62" i="3"/>
  <c r="AZ61" i="3" s="1"/>
  <c r="BA60" i="3"/>
  <c r="BA59" i="3" s="1"/>
  <c r="AZ60" i="3"/>
  <c r="AZ59" i="3" s="1"/>
  <c r="BA58" i="3"/>
  <c r="AZ58" i="3"/>
  <c r="BA57" i="3"/>
  <c r="AZ57" i="3"/>
  <c r="BA55" i="3"/>
  <c r="AZ55" i="3"/>
  <c r="BA54" i="3"/>
  <c r="AZ54" i="3"/>
  <c r="BA53" i="3"/>
  <c r="AZ53" i="3"/>
  <c r="BA52" i="3"/>
  <c r="BA51" i="3" s="1"/>
  <c r="AZ52" i="3"/>
  <c r="AZ51" i="3" s="1"/>
  <c r="BA50" i="3"/>
  <c r="AZ50" i="3"/>
  <c r="BA49" i="3"/>
  <c r="AZ49" i="3"/>
  <c r="AZ48" i="3" s="1"/>
  <c r="BA47" i="3"/>
  <c r="AZ47" i="3"/>
  <c r="BA46" i="3"/>
  <c r="AZ46" i="3"/>
  <c r="BA45" i="3"/>
  <c r="AZ45" i="3"/>
  <c r="BA44" i="3"/>
  <c r="AZ44" i="3"/>
  <c r="BA43" i="3"/>
  <c r="AZ43" i="3"/>
  <c r="BA41" i="3"/>
  <c r="AZ41" i="3"/>
  <c r="BA40" i="3"/>
  <c r="AZ40" i="3"/>
  <c r="BA39" i="3"/>
  <c r="BA38" i="3" s="1"/>
  <c r="AZ39" i="3"/>
  <c r="AZ38" i="3" s="1"/>
  <c r="BA37" i="3"/>
  <c r="BA36" i="3" s="1"/>
  <c r="AZ37" i="3"/>
  <c r="AZ36" i="3" s="1"/>
  <c r="BA35" i="3"/>
  <c r="AZ35" i="3"/>
  <c r="BA34" i="3"/>
  <c r="AZ34" i="3"/>
  <c r="BA33" i="3"/>
  <c r="AZ33" i="3"/>
  <c r="BA32" i="3"/>
  <c r="AZ32" i="3"/>
  <c r="BA31" i="3"/>
  <c r="BA30" i="3" s="1"/>
  <c r="AZ31" i="3"/>
  <c r="AZ30" i="3" s="1"/>
  <c r="BA29" i="3"/>
  <c r="AZ29" i="3"/>
  <c r="BA28" i="3"/>
  <c r="BA27" i="3" s="1"/>
  <c r="AZ28" i="3"/>
  <c r="AZ27" i="3" s="1"/>
  <c r="BA26" i="3"/>
  <c r="AZ26" i="3"/>
  <c r="BA25" i="3"/>
  <c r="AZ25" i="3"/>
  <c r="BA24" i="3"/>
  <c r="AZ24" i="3"/>
  <c r="BA22" i="3"/>
  <c r="AZ22" i="3"/>
  <c r="AZ21" i="3" s="1"/>
  <c r="BA20" i="3"/>
  <c r="AZ20" i="3"/>
  <c r="AZ19" i="3" s="1"/>
  <c r="BA18" i="3"/>
  <c r="BA17" i="3" s="1"/>
  <c r="AZ18" i="3"/>
  <c r="AZ17" i="3" s="1"/>
  <c r="BA16" i="3"/>
  <c r="BA15" i="3" s="1"/>
  <c r="AZ16" i="3"/>
  <c r="AZ15" i="3" s="1"/>
  <c r="BA14" i="3"/>
  <c r="AZ14" i="3"/>
  <c r="BA13" i="3"/>
  <c r="AZ13" i="3"/>
  <c r="BA11" i="3"/>
  <c r="AZ11" i="3"/>
  <c r="BA10" i="3"/>
  <c r="AZ10" i="3"/>
  <c r="BA9" i="3"/>
  <c r="AZ9" i="3"/>
  <c r="AO62" i="3"/>
  <c r="AN62" i="3"/>
  <c r="AO61" i="3"/>
  <c r="AN61" i="3"/>
  <c r="AO60" i="3"/>
  <c r="AN60" i="3"/>
  <c r="AO59" i="3"/>
  <c r="AN59" i="3"/>
  <c r="AO58" i="3"/>
  <c r="AN58" i="3"/>
  <c r="AO57" i="3"/>
  <c r="AO56" i="3" s="1"/>
  <c r="AN57" i="3"/>
  <c r="AN56" i="3" s="1"/>
  <c r="AO55" i="3"/>
  <c r="AN55" i="3"/>
  <c r="AO54" i="3"/>
  <c r="AN54" i="3"/>
  <c r="AO53" i="3"/>
  <c r="AN53" i="3"/>
  <c r="AO52" i="3"/>
  <c r="AO51" i="3" s="1"/>
  <c r="AN52" i="3"/>
  <c r="AN51" i="3" s="1"/>
  <c r="AO50" i="3"/>
  <c r="AN50" i="3"/>
  <c r="AO49" i="3"/>
  <c r="AN49" i="3"/>
  <c r="AO47" i="3"/>
  <c r="AN47" i="3"/>
  <c r="AO46" i="3"/>
  <c r="AN46" i="3"/>
  <c r="AO45" i="3"/>
  <c r="AN45" i="3"/>
  <c r="AO44" i="3"/>
  <c r="AN44" i="3"/>
  <c r="AO43" i="3"/>
  <c r="AN43" i="3"/>
  <c r="AO41" i="3"/>
  <c r="AN41" i="3"/>
  <c r="AO40" i="3"/>
  <c r="AN40" i="3"/>
  <c r="AO39" i="3"/>
  <c r="AN39" i="3"/>
  <c r="AO37" i="3"/>
  <c r="AO36" i="3" s="1"/>
  <c r="AN37" i="3"/>
  <c r="AN36" i="3" s="1"/>
  <c r="AO35" i="3"/>
  <c r="AN35" i="3"/>
  <c r="AO34" i="3"/>
  <c r="AN34" i="3"/>
  <c r="AO32" i="3"/>
  <c r="AN32" i="3"/>
  <c r="AO31" i="3"/>
  <c r="AN31" i="3"/>
  <c r="AO29" i="3"/>
  <c r="AN29" i="3"/>
  <c r="AO28" i="3"/>
  <c r="AO27" i="3" s="1"/>
  <c r="AN28" i="3"/>
  <c r="AN27" i="3" s="1"/>
  <c r="AO26" i="3"/>
  <c r="AN26" i="3"/>
  <c r="AO25" i="3"/>
  <c r="AN25" i="3"/>
  <c r="AO24" i="3"/>
  <c r="AN24" i="3"/>
  <c r="AO23" i="3"/>
  <c r="AN23" i="3"/>
  <c r="AO22" i="3"/>
  <c r="AN22" i="3"/>
  <c r="AO21" i="3"/>
  <c r="AN21" i="3"/>
  <c r="AO20" i="3"/>
  <c r="AN20" i="3"/>
  <c r="AO19" i="3"/>
  <c r="AN19" i="3"/>
  <c r="AO18" i="3"/>
  <c r="AN18" i="3"/>
  <c r="AO17" i="3"/>
  <c r="AN17" i="3"/>
  <c r="AO16" i="3"/>
  <c r="AN16" i="3"/>
  <c r="AO15" i="3"/>
  <c r="AN15" i="3"/>
  <c r="AO14" i="3"/>
  <c r="AN14" i="3"/>
  <c r="AO13" i="3"/>
  <c r="AO12" i="3" s="1"/>
  <c r="AN13" i="3"/>
  <c r="AN12" i="3" s="1"/>
  <c r="AO11" i="3"/>
  <c r="AN11" i="3"/>
  <c r="AO10" i="3"/>
  <c r="AO9" i="3" s="1"/>
  <c r="AN10" i="3"/>
  <c r="AN9" i="3" s="1"/>
  <c r="AC62" i="3"/>
  <c r="AB62" i="3"/>
  <c r="AB61" i="3" s="1"/>
  <c r="AC60" i="3"/>
  <c r="AC59" i="3" s="1"/>
  <c r="AB60" i="3"/>
  <c r="AB59" i="3" s="1"/>
  <c r="AC58" i="3"/>
  <c r="AB58" i="3"/>
  <c r="AC57" i="3"/>
  <c r="AB57" i="3"/>
  <c r="AC55" i="3"/>
  <c r="AB55" i="3"/>
  <c r="AC54" i="3"/>
  <c r="AB54" i="3"/>
  <c r="AC53" i="3"/>
  <c r="AB53" i="3"/>
  <c r="AC52" i="3"/>
  <c r="AC51" i="3" s="1"/>
  <c r="AB52" i="3"/>
  <c r="AB51" i="3" s="1"/>
  <c r="AC50" i="3"/>
  <c r="AB50" i="3"/>
  <c r="AC49" i="3"/>
  <c r="AC48" i="3" s="1"/>
  <c r="AB49" i="3"/>
  <c r="AC47" i="3"/>
  <c r="AB47" i="3"/>
  <c r="AC46" i="3"/>
  <c r="AB46" i="3"/>
  <c r="AC45" i="3"/>
  <c r="AB45" i="3"/>
  <c r="AC44" i="3"/>
  <c r="AB44" i="3"/>
  <c r="AC43" i="3"/>
  <c r="AB43" i="3"/>
  <c r="AC41" i="3"/>
  <c r="AB41" i="3"/>
  <c r="AC40" i="3"/>
  <c r="AB40" i="3"/>
  <c r="AC39" i="3"/>
  <c r="AC38" i="3" s="1"/>
  <c r="AB39" i="3"/>
  <c r="AB38" i="3" s="1"/>
  <c r="AC37" i="3"/>
  <c r="AC36" i="3" s="1"/>
  <c r="AB37" i="3"/>
  <c r="AB36" i="3" s="1"/>
  <c r="AC35" i="3"/>
  <c r="AB35" i="3"/>
  <c r="AC34" i="3"/>
  <c r="AB34" i="3"/>
  <c r="AC33" i="3"/>
  <c r="AB33" i="3"/>
  <c r="AC32" i="3"/>
  <c r="AB32" i="3"/>
  <c r="AC31" i="3"/>
  <c r="AC30" i="3" s="1"/>
  <c r="AB31" i="3"/>
  <c r="AB30" i="3" s="1"/>
  <c r="AC29" i="3"/>
  <c r="AB29" i="3"/>
  <c r="AC28" i="3"/>
  <c r="AC27" i="3" s="1"/>
  <c r="AB28" i="3"/>
  <c r="AB27" i="3" s="1"/>
  <c r="AC26" i="3"/>
  <c r="AB26" i="3"/>
  <c r="AC25" i="3"/>
  <c r="AB25" i="3"/>
  <c r="AC24" i="3"/>
  <c r="AB24" i="3"/>
  <c r="AC22" i="3"/>
  <c r="AC21" i="3" s="1"/>
  <c r="AB22" i="3"/>
  <c r="AB21" i="3" s="1"/>
  <c r="AC20" i="3"/>
  <c r="AC19" i="3" s="1"/>
  <c r="AB20" i="3"/>
  <c r="AB19" i="3"/>
  <c r="AC18" i="3"/>
  <c r="AB18" i="3"/>
  <c r="AB17" i="3" s="1"/>
  <c r="AC16" i="3"/>
  <c r="AC15" i="3" s="1"/>
  <c r="AB16" i="3"/>
  <c r="AB15" i="3" s="1"/>
  <c r="AC14" i="3"/>
  <c r="AB14" i="3"/>
  <c r="AC13" i="3"/>
  <c r="AB13" i="3"/>
  <c r="AB12" i="3" s="1"/>
  <c r="AC11" i="3"/>
  <c r="AB11" i="3"/>
  <c r="AC10" i="3"/>
  <c r="AB10" i="3"/>
  <c r="AB9" i="3" s="1"/>
  <c r="AC9" i="3"/>
  <c r="Q62" i="3"/>
  <c r="Q61" i="3" s="1"/>
  <c r="P62" i="3"/>
  <c r="Q60" i="3"/>
  <c r="GO60" i="3" s="1"/>
  <c r="GO59" i="3" s="1"/>
  <c r="P60" i="3"/>
  <c r="Q58" i="3"/>
  <c r="P58" i="3"/>
  <c r="Q57" i="3"/>
  <c r="Q56" i="3" s="1"/>
  <c r="P57" i="3"/>
  <c r="Q55" i="3"/>
  <c r="P55" i="3"/>
  <c r="Q54" i="3"/>
  <c r="P54" i="3"/>
  <c r="Q53" i="3"/>
  <c r="P53" i="3"/>
  <c r="Q52" i="3"/>
  <c r="GO52" i="3" s="1"/>
  <c r="P52" i="3"/>
  <c r="P51" i="3" s="1"/>
  <c r="Q50" i="3"/>
  <c r="P50" i="3"/>
  <c r="Q49" i="3"/>
  <c r="GO49" i="3" s="1"/>
  <c r="P49" i="3"/>
  <c r="Q47" i="3"/>
  <c r="P47" i="3"/>
  <c r="Q46" i="3"/>
  <c r="GO46" i="3" s="1"/>
  <c r="P46" i="3"/>
  <c r="Q45" i="3"/>
  <c r="P45" i="3"/>
  <c r="Q44" i="3"/>
  <c r="Q42" i="3" s="1"/>
  <c r="P44" i="3"/>
  <c r="Q43" i="3"/>
  <c r="P43" i="3"/>
  <c r="Q41" i="3"/>
  <c r="P41" i="3"/>
  <c r="Q40" i="3"/>
  <c r="P40" i="3"/>
  <c r="Q39" i="3"/>
  <c r="GO39" i="3" s="1"/>
  <c r="P39" i="3"/>
  <c r="Q37" i="3"/>
  <c r="P37" i="3"/>
  <c r="Q35" i="3"/>
  <c r="Q33" i="3" s="1"/>
  <c r="P35" i="3"/>
  <c r="P33" i="3" s="1"/>
  <c r="Q34" i="3"/>
  <c r="P34" i="3"/>
  <c r="Q32" i="3"/>
  <c r="GO32" i="3" s="1"/>
  <c r="P32" i="3"/>
  <c r="Q31" i="3"/>
  <c r="P31" i="3"/>
  <c r="Q29" i="3"/>
  <c r="Q27" i="3" s="1"/>
  <c r="P29" i="3"/>
  <c r="Q28" i="3"/>
  <c r="P28" i="3"/>
  <c r="Q26" i="3"/>
  <c r="GO26" i="3" s="1"/>
  <c r="P26" i="3"/>
  <c r="Q25" i="3"/>
  <c r="P25" i="3"/>
  <c r="Q24" i="3"/>
  <c r="GO24" i="3" s="1"/>
  <c r="P24" i="3"/>
  <c r="Q22" i="3"/>
  <c r="P22" i="3"/>
  <c r="Q20" i="3"/>
  <c r="Q19" i="3" s="1"/>
  <c r="P20" i="3"/>
  <c r="Q18" i="3"/>
  <c r="P18" i="3"/>
  <c r="Q16" i="3"/>
  <c r="GO16" i="3" s="1"/>
  <c r="GO15" i="3" s="1"/>
  <c r="P16" i="3"/>
  <c r="Q14" i="3"/>
  <c r="P14" i="3"/>
  <c r="Q13" i="3"/>
  <c r="Q12" i="3" s="1"/>
  <c r="P13" i="3"/>
  <c r="Q11" i="3"/>
  <c r="P11" i="3"/>
  <c r="Q10" i="3"/>
  <c r="Q9" i="3" s="1"/>
  <c r="P10" i="3"/>
  <c r="GL10" i="3"/>
  <c r="GM10" i="3"/>
  <c r="GO10" i="3"/>
  <c r="GL11" i="3"/>
  <c r="GM11" i="3"/>
  <c r="GL13" i="3"/>
  <c r="GM13" i="3"/>
  <c r="GL14" i="3"/>
  <c r="GM14" i="3"/>
  <c r="GN14" i="3"/>
  <c r="GL16" i="3"/>
  <c r="GL15" i="3" s="1"/>
  <c r="GM16" i="3"/>
  <c r="GM15" i="3" s="1"/>
  <c r="GL18" i="3"/>
  <c r="GL17" i="3" s="1"/>
  <c r="GM18" i="3"/>
  <c r="GM17" i="3" s="1"/>
  <c r="GL20" i="3"/>
  <c r="GL19" i="3" s="1"/>
  <c r="GM20" i="3"/>
  <c r="GM19" i="3" s="1"/>
  <c r="GL22" i="3"/>
  <c r="GL21" i="3" s="1"/>
  <c r="GM22" i="3"/>
  <c r="GM21" i="3" s="1"/>
  <c r="GN22" i="3"/>
  <c r="GN21" i="3" s="1"/>
  <c r="GL24" i="3"/>
  <c r="GM24" i="3"/>
  <c r="GL25" i="3"/>
  <c r="GM25" i="3"/>
  <c r="GO25" i="3"/>
  <c r="GL26" i="3"/>
  <c r="GM26" i="3"/>
  <c r="GL28" i="3"/>
  <c r="GM28" i="3"/>
  <c r="GN28" i="3"/>
  <c r="GL29" i="3"/>
  <c r="GM29" i="3"/>
  <c r="GL31" i="3"/>
  <c r="GM31" i="3"/>
  <c r="GN31" i="3"/>
  <c r="GL32" i="3"/>
  <c r="GM32" i="3"/>
  <c r="GL34" i="3"/>
  <c r="GM34" i="3"/>
  <c r="GN34" i="3"/>
  <c r="GL35" i="3"/>
  <c r="GM35" i="3"/>
  <c r="GL37" i="3"/>
  <c r="GL36" i="3" s="1"/>
  <c r="GM37" i="3"/>
  <c r="GM36" i="3" s="1"/>
  <c r="GL39" i="3"/>
  <c r="GM39" i="3"/>
  <c r="GL40" i="3"/>
  <c r="GM40" i="3"/>
  <c r="GO40" i="3"/>
  <c r="GL41" i="3"/>
  <c r="GM41" i="3"/>
  <c r="GL43" i="3"/>
  <c r="GM43" i="3"/>
  <c r="GN43" i="3"/>
  <c r="GL44" i="3"/>
  <c r="GM44" i="3"/>
  <c r="GO44" i="3"/>
  <c r="GL45" i="3"/>
  <c r="GM45" i="3"/>
  <c r="GN45" i="3"/>
  <c r="GO45" i="3"/>
  <c r="GL46" i="3"/>
  <c r="GM46" i="3"/>
  <c r="GL47" i="3"/>
  <c r="GM47" i="3"/>
  <c r="GN47" i="3"/>
  <c r="GL49" i="3"/>
  <c r="GM49" i="3"/>
  <c r="GL50" i="3"/>
  <c r="GM50" i="3"/>
  <c r="GN50" i="3"/>
  <c r="GL52" i="3"/>
  <c r="GM52" i="3"/>
  <c r="GL53" i="3"/>
  <c r="GM53" i="3"/>
  <c r="GN53" i="3"/>
  <c r="GL54" i="3"/>
  <c r="GM54" i="3"/>
  <c r="GO54" i="3"/>
  <c r="GL55" i="3"/>
  <c r="GM55" i="3"/>
  <c r="GN55" i="3"/>
  <c r="GO55" i="3"/>
  <c r="GL57" i="3"/>
  <c r="GM57" i="3"/>
  <c r="GL58" i="3"/>
  <c r="GM58" i="3"/>
  <c r="GL60" i="3"/>
  <c r="GL59" i="3" s="1"/>
  <c r="GM60" i="3"/>
  <c r="GM59" i="3" s="1"/>
  <c r="GL62" i="3"/>
  <c r="GL61" i="3" s="1"/>
  <c r="GM62" i="3"/>
  <c r="GM61" i="3" s="1"/>
  <c r="GN62" i="3"/>
  <c r="GN61" i="3" s="1"/>
  <c r="EQ64" i="3"/>
  <c r="EP64" i="3"/>
  <c r="CU64" i="3"/>
  <c r="CT64" i="3"/>
  <c r="CI64" i="3"/>
  <c r="CH64" i="3"/>
  <c r="BW64" i="3"/>
  <c r="BV64" i="3"/>
  <c r="BK64" i="3"/>
  <c r="BJ64" i="3"/>
  <c r="AA64" i="3"/>
  <c r="Z64" i="3"/>
  <c r="GE61" i="3"/>
  <c r="GD61" i="3"/>
  <c r="GA61" i="3"/>
  <c r="FZ61" i="3"/>
  <c r="FY61" i="3"/>
  <c r="FX61" i="3"/>
  <c r="FU61" i="3"/>
  <c r="FT61" i="3"/>
  <c r="FS61" i="3"/>
  <c r="FR61" i="3"/>
  <c r="FO61" i="3"/>
  <c r="FN61" i="3"/>
  <c r="FM61" i="3"/>
  <c r="FL61" i="3"/>
  <c r="FI61" i="3"/>
  <c r="FH61" i="3"/>
  <c r="FG61" i="3"/>
  <c r="FF61" i="3"/>
  <c r="FC61" i="3"/>
  <c r="FB61" i="3"/>
  <c r="FA61" i="3"/>
  <c r="EZ61" i="3"/>
  <c r="EW61" i="3"/>
  <c r="EV61" i="3"/>
  <c r="EU61" i="3"/>
  <c r="ET61" i="3"/>
  <c r="EQ61" i="3"/>
  <c r="EP61" i="3"/>
  <c r="EO61" i="3"/>
  <c r="EN61" i="3"/>
  <c r="EK61" i="3"/>
  <c r="EJ61" i="3"/>
  <c r="EI61" i="3"/>
  <c r="EH61" i="3"/>
  <c r="EE61" i="3"/>
  <c r="ED61" i="3"/>
  <c r="EC61" i="3"/>
  <c r="EB61" i="3"/>
  <c r="DY61" i="3"/>
  <c r="DX61" i="3"/>
  <c r="DW61" i="3"/>
  <c r="DV61" i="3"/>
  <c r="DS61" i="3"/>
  <c r="DR61" i="3"/>
  <c r="DQ61" i="3"/>
  <c r="DP61" i="3"/>
  <c r="DM61" i="3"/>
  <c r="DL61" i="3"/>
  <c r="DK61" i="3"/>
  <c r="DJ61" i="3"/>
  <c r="DG61" i="3"/>
  <c r="DF61" i="3"/>
  <c r="DE61" i="3"/>
  <c r="DD61" i="3"/>
  <c r="DA61" i="3"/>
  <c r="CZ61" i="3"/>
  <c r="CU61" i="3"/>
  <c r="CT61" i="3"/>
  <c r="CS61" i="3"/>
  <c r="CR61" i="3"/>
  <c r="CO61" i="3"/>
  <c r="CN61" i="3"/>
  <c r="CI61" i="3"/>
  <c r="CH61" i="3"/>
  <c r="CG61" i="3"/>
  <c r="CF61" i="3"/>
  <c r="CC61" i="3"/>
  <c r="CB61" i="3"/>
  <c r="BW61" i="3"/>
  <c r="BV61" i="3"/>
  <c r="BU61" i="3"/>
  <c r="BT61" i="3"/>
  <c r="BQ61" i="3"/>
  <c r="BP61" i="3"/>
  <c r="BK61" i="3"/>
  <c r="BJ61" i="3"/>
  <c r="BI61" i="3"/>
  <c r="BH61" i="3"/>
  <c r="BE61" i="3"/>
  <c r="BD61" i="3"/>
  <c r="AY61" i="3"/>
  <c r="AX61" i="3"/>
  <c r="AW61" i="3"/>
  <c r="AV61" i="3"/>
  <c r="AS61" i="3"/>
  <c r="AR61" i="3"/>
  <c r="AM61" i="3"/>
  <c r="AL61" i="3"/>
  <c r="AK61" i="3"/>
  <c r="AJ61" i="3"/>
  <c r="AG61" i="3"/>
  <c r="AF61" i="3"/>
  <c r="AA61" i="3"/>
  <c r="Z61" i="3"/>
  <c r="Y61" i="3"/>
  <c r="X61" i="3"/>
  <c r="U61" i="3"/>
  <c r="T61" i="3"/>
  <c r="P61" i="3"/>
  <c r="O61" i="3"/>
  <c r="N61" i="3"/>
  <c r="M61" i="3"/>
  <c r="L61" i="3"/>
  <c r="I61" i="3"/>
  <c r="GE59" i="3"/>
  <c r="GD59" i="3"/>
  <c r="GA59" i="3"/>
  <c r="FZ59" i="3"/>
  <c r="FY59" i="3"/>
  <c r="FX59" i="3"/>
  <c r="FU59" i="3"/>
  <c r="FT59" i="3"/>
  <c r="FS59" i="3"/>
  <c r="FR59" i="3"/>
  <c r="FO59" i="3"/>
  <c r="FN59" i="3"/>
  <c r="FM59" i="3"/>
  <c r="FL59" i="3"/>
  <c r="FI59" i="3"/>
  <c r="FH59" i="3"/>
  <c r="FG59" i="3"/>
  <c r="FF59" i="3"/>
  <c r="FC59" i="3"/>
  <c r="FB59" i="3"/>
  <c r="FA59" i="3"/>
  <c r="EZ59" i="3"/>
  <c r="EW59" i="3"/>
  <c r="EV59" i="3"/>
  <c r="EU59" i="3"/>
  <c r="ET59" i="3"/>
  <c r="EQ59" i="3"/>
  <c r="EP59" i="3"/>
  <c r="EO59" i="3"/>
  <c r="EN59" i="3"/>
  <c r="EK59" i="3"/>
  <c r="EJ59" i="3"/>
  <c r="EI59" i="3"/>
  <c r="EH59" i="3"/>
  <c r="EE59" i="3"/>
  <c r="ED59" i="3"/>
  <c r="EC59" i="3"/>
  <c r="EB59" i="3"/>
  <c r="DY59" i="3"/>
  <c r="DX59" i="3"/>
  <c r="DW59" i="3"/>
  <c r="DV59" i="3"/>
  <c r="DS59" i="3"/>
  <c r="DR59" i="3"/>
  <c r="DQ59" i="3"/>
  <c r="DP59" i="3"/>
  <c r="DM59" i="3"/>
  <c r="DL59" i="3"/>
  <c r="DK59" i="3"/>
  <c r="DJ59" i="3"/>
  <c r="DG59" i="3"/>
  <c r="DF59" i="3"/>
  <c r="DE59" i="3"/>
  <c r="DD59" i="3"/>
  <c r="DA59" i="3"/>
  <c r="CZ59" i="3"/>
  <c r="CU59" i="3"/>
  <c r="CT59" i="3"/>
  <c r="CS59" i="3"/>
  <c r="CR59" i="3"/>
  <c r="CO59" i="3"/>
  <c r="CN59" i="3"/>
  <c r="CI59" i="3"/>
  <c r="CH59" i="3"/>
  <c r="CG59" i="3"/>
  <c r="CF59" i="3"/>
  <c r="CC59" i="3"/>
  <c r="CB59" i="3"/>
  <c r="BW59" i="3"/>
  <c r="BV59" i="3"/>
  <c r="BU59" i="3"/>
  <c r="BT59" i="3"/>
  <c r="BQ59" i="3"/>
  <c r="BP59" i="3"/>
  <c r="BK59" i="3"/>
  <c r="BJ59" i="3"/>
  <c r="BI59" i="3"/>
  <c r="BH59" i="3"/>
  <c r="BE59" i="3"/>
  <c r="BD59" i="3"/>
  <c r="AY59" i="3"/>
  <c r="AX59" i="3"/>
  <c r="AW59" i="3"/>
  <c r="AV59" i="3"/>
  <c r="AS59" i="3"/>
  <c r="AR59" i="3"/>
  <c r="AM59" i="3"/>
  <c r="AL59" i="3"/>
  <c r="AK59" i="3"/>
  <c r="AJ59" i="3"/>
  <c r="AG59" i="3"/>
  <c r="AF59" i="3"/>
  <c r="AA59" i="3"/>
  <c r="Z59" i="3"/>
  <c r="Y59" i="3"/>
  <c r="X59" i="3"/>
  <c r="U59" i="3"/>
  <c r="T59" i="3"/>
  <c r="Q59" i="3"/>
  <c r="O59" i="3"/>
  <c r="N59" i="3"/>
  <c r="M59" i="3"/>
  <c r="L59" i="3"/>
  <c r="I59" i="3"/>
  <c r="GE56" i="3"/>
  <c r="GD56" i="3"/>
  <c r="GA56" i="3"/>
  <c r="FZ56" i="3"/>
  <c r="FY56" i="3"/>
  <c r="FX56" i="3"/>
  <c r="FU56" i="3"/>
  <c r="FT56" i="3"/>
  <c r="FS56" i="3"/>
  <c r="FR56" i="3"/>
  <c r="FO56" i="3"/>
  <c r="FN56" i="3"/>
  <c r="FM56" i="3"/>
  <c r="FL56" i="3"/>
  <c r="FI56" i="3"/>
  <c r="FH56" i="3"/>
  <c r="FG56" i="3"/>
  <c r="FF56" i="3"/>
  <c r="FC56" i="3"/>
  <c r="FB56" i="3"/>
  <c r="FA56" i="3"/>
  <c r="EZ56" i="3"/>
  <c r="EW56" i="3"/>
  <c r="EV56" i="3"/>
  <c r="EU56" i="3"/>
  <c r="ET56" i="3"/>
  <c r="EQ56" i="3"/>
  <c r="EP56" i="3"/>
  <c r="EO56" i="3"/>
  <c r="EN56" i="3"/>
  <c r="EK56" i="3"/>
  <c r="EJ56" i="3"/>
  <c r="EI56" i="3"/>
  <c r="EH56" i="3"/>
  <c r="EE56" i="3"/>
  <c r="ED56" i="3"/>
  <c r="EC56" i="3"/>
  <c r="EB56" i="3"/>
  <c r="DY56" i="3"/>
  <c r="DX56" i="3"/>
  <c r="DW56" i="3"/>
  <c r="DV56" i="3"/>
  <c r="DS56" i="3"/>
  <c r="DR56" i="3"/>
  <c r="DQ56" i="3"/>
  <c r="DP56" i="3"/>
  <c r="DM56" i="3"/>
  <c r="DL56" i="3"/>
  <c r="DK56" i="3"/>
  <c r="DJ56" i="3"/>
  <c r="DG56" i="3"/>
  <c r="DF56" i="3"/>
  <c r="DE56" i="3"/>
  <c r="DD56" i="3"/>
  <c r="DA56" i="3"/>
  <c r="CZ56" i="3"/>
  <c r="CU56" i="3"/>
  <c r="CT56" i="3"/>
  <c r="CS56" i="3"/>
  <c r="CR56" i="3"/>
  <c r="CO56" i="3"/>
  <c r="CN56" i="3"/>
  <c r="CI56" i="3"/>
  <c r="CH56" i="3"/>
  <c r="CG56" i="3"/>
  <c r="CF56" i="3"/>
  <c r="CC56" i="3"/>
  <c r="CB56" i="3"/>
  <c r="BW56" i="3"/>
  <c r="BV56" i="3"/>
  <c r="BU56" i="3"/>
  <c r="BT56" i="3"/>
  <c r="BQ56" i="3"/>
  <c r="BP56" i="3"/>
  <c r="BK56" i="3"/>
  <c r="BJ56" i="3"/>
  <c r="BI56" i="3"/>
  <c r="BH56" i="3"/>
  <c r="BE56" i="3"/>
  <c r="BD56" i="3"/>
  <c r="AY56" i="3"/>
  <c r="AX56" i="3"/>
  <c r="AW56" i="3"/>
  <c r="AV56" i="3"/>
  <c r="AS56" i="3"/>
  <c r="AR56" i="3"/>
  <c r="AM56" i="3"/>
  <c r="AL56" i="3"/>
  <c r="AK56" i="3"/>
  <c r="AJ56" i="3"/>
  <c r="AG56" i="3"/>
  <c r="AF56" i="3"/>
  <c r="AA56" i="3"/>
  <c r="Z56" i="3"/>
  <c r="Y56" i="3"/>
  <c r="X56" i="3"/>
  <c r="U56" i="3"/>
  <c r="T56" i="3"/>
  <c r="O56" i="3"/>
  <c r="N56" i="3"/>
  <c r="M56" i="3"/>
  <c r="L56" i="3"/>
  <c r="I56" i="3"/>
  <c r="GE51" i="3"/>
  <c r="GD51" i="3"/>
  <c r="GA51" i="3"/>
  <c r="FZ51" i="3"/>
  <c r="FY51" i="3"/>
  <c r="FX51" i="3"/>
  <c r="FU51" i="3"/>
  <c r="FT51" i="3"/>
  <c r="FS51" i="3"/>
  <c r="FR51" i="3"/>
  <c r="FO51" i="3"/>
  <c r="FN51" i="3"/>
  <c r="FM51" i="3"/>
  <c r="FL51" i="3"/>
  <c r="FI51" i="3"/>
  <c r="FH51" i="3"/>
  <c r="FG51" i="3"/>
  <c r="FF51" i="3"/>
  <c r="FC51" i="3"/>
  <c r="FB51" i="3"/>
  <c r="FA51" i="3"/>
  <c r="EZ51" i="3"/>
  <c r="EW51" i="3"/>
  <c r="EV51" i="3"/>
  <c r="EU51" i="3"/>
  <c r="ET51" i="3"/>
  <c r="EQ51" i="3"/>
  <c r="EP51" i="3"/>
  <c r="EO51" i="3"/>
  <c r="EN51" i="3"/>
  <c r="EK51" i="3"/>
  <c r="EJ51" i="3"/>
  <c r="EI51" i="3"/>
  <c r="EH51" i="3"/>
  <c r="EE51" i="3"/>
  <c r="ED51" i="3"/>
  <c r="EC51" i="3"/>
  <c r="EB51" i="3"/>
  <c r="DY51" i="3"/>
  <c r="DX51" i="3"/>
  <c r="DW51" i="3"/>
  <c r="DV51" i="3"/>
  <c r="DS51" i="3"/>
  <c r="DR51" i="3"/>
  <c r="DQ51" i="3"/>
  <c r="DP51" i="3"/>
  <c r="DM51" i="3"/>
  <c r="DL51" i="3"/>
  <c r="DK51" i="3"/>
  <c r="DJ51" i="3"/>
  <c r="DG51" i="3"/>
  <c r="DF51" i="3"/>
  <c r="DE51" i="3"/>
  <c r="DD51" i="3"/>
  <c r="DA51" i="3"/>
  <c r="CZ51" i="3"/>
  <c r="CU51" i="3"/>
  <c r="CT51" i="3"/>
  <c r="CS51" i="3"/>
  <c r="CR51" i="3"/>
  <c r="CO51" i="3"/>
  <c r="CN51" i="3"/>
  <c r="CI51" i="3"/>
  <c r="CH51" i="3"/>
  <c r="CG51" i="3"/>
  <c r="CF51" i="3"/>
  <c r="CC51" i="3"/>
  <c r="CB51" i="3"/>
  <c r="BW51" i="3"/>
  <c r="BV51" i="3"/>
  <c r="BU51" i="3"/>
  <c r="BT51" i="3"/>
  <c r="BQ51" i="3"/>
  <c r="BP51" i="3"/>
  <c r="BK51" i="3"/>
  <c r="BJ51" i="3"/>
  <c r="BI51" i="3"/>
  <c r="BH51" i="3"/>
  <c r="BE51" i="3"/>
  <c r="BD51" i="3"/>
  <c r="AY51" i="3"/>
  <c r="AX51" i="3"/>
  <c r="AW51" i="3"/>
  <c r="AV51" i="3"/>
  <c r="AS51" i="3"/>
  <c r="AR51" i="3"/>
  <c r="AM51" i="3"/>
  <c r="AL51" i="3"/>
  <c r="AK51" i="3"/>
  <c r="AJ51" i="3"/>
  <c r="AG51" i="3"/>
  <c r="AF51" i="3"/>
  <c r="AA51" i="3"/>
  <c r="Z51" i="3"/>
  <c r="Y51" i="3"/>
  <c r="X51" i="3"/>
  <c r="U51" i="3"/>
  <c r="T51" i="3"/>
  <c r="Q51" i="3"/>
  <c r="O51" i="3"/>
  <c r="N51" i="3"/>
  <c r="M51" i="3"/>
  <c r="L51" i="3"/>
  <c r="I51" i="3"/>
  <c r="GE48" i="3"/>
  <c r="GD48" i="3"/>
  <c r="GA48" i="3"/>
  <c r="FZ48" i="3"/>
  <c r="FY48" i="3"/>
  <c r="FX48" i="3"/>
  <c r="FU48" i="3"/>
  <c r="FT48" i="3"/>
  <c r="FS48" i="3"/>
  <c r="FR48" i="3"/>
  <c r="FO48" i="3"/>
  <c r="FN48" i="3"/>
  <c r="FM48" i="3"/>
  <c r="FL48" i="3"/>
  <c r="FI48" i="3"/>
  <c r="FH48" i="3"/>
  <c r="FG48" i="3"/>
  <c r="FF48" i="3"/>
  <c r="FC48" i="3"/>
  <c r="FB48" i="3"/>
  <c r="FA48" i="3"/>
  <c r="EZ48" i="3"/>
  <c r="EW48" i="3"/>
  <c r="EV48" i="3"/>
  <c r="EU48" i="3"/>
  <c r="ET48" i="3"/>
  <c r="EQ48" i="3"/>
  <c r="EP48" i="3"/>
  <c r="EO48" i="3"/>
  <c r="EN48" i="3"/>
  <c r="EK48" i="3"/>
  <c r="EJ48" i="3"/>
  <c r="EI48" i="3"/>
  <c r="EH48" i="3"/>
  <c r="EE48" i="3"/>
  <c r="ED48" i="3"/>
  <c r="EC48" i="3"/>
  <c r="EB48" i="3"/>
  <c r="DY48" i="3"/>
  <c r="DX48" i="3"/>
  <c r="DW48" i="3"/>
  <c r="DV48" i="3"/>
  <c r="DS48" i="3"/>
  <c r="DR48" i="3"/>
  <c r="DQ48" i="3"/>
  <c r="DP48" i="3"/>
  <c r="DM48" i="3"/>
  <c r="DL48" i="3"/>
  <c r="DK48" i="3"/>
  <c r="DJ48" i="3"/>
  <c r="DG48" i="3"/>
  <c r="DF48" i="3"/>
  <c r="DE48" i="3"/>
  <c r="DD48" i="3"/>
  <c r="DA48" i="3"/>
  <c r="CZ48" i="3"/>
  <c r="CU48" i="3"/>
  <c r="CT48" i="3"/>
  <c r="CS48" i="3"/>
  <c r="CR48" i="3"/>
  <c r="CO48" i="3"/>
  <c r="CN48" i="3"/>
  <c r="CI48" i="3"/>
  <c r="CH48" i="3"/>
  <c r="CG48" i="3"/>
  <c r="CF48" i="3"/>
  <c r="CC48" i="3"/>
  <c r="CB48" i="3"/>
  <c r="BW48" i="3"/>
  <c r="BV48" i="3"/>
  <c r="BU48" i="3"/>
  <c r="BT48" i="3"/>
  <c r="BQ48" i="3"/>
  <c r="BP48" i="3"/>
  <c r="BK48" i="3"/>
  <c r="BJ48" i="3"/>
  <c r="BI48" i="3"/>
  <c r="BH48" i="3"/>
  <c r="BE48" i="3"/>
  <c r="BD48" i="3"/>
  <c r="AY48" i="3"/>
  <c r="AX48" i="3"/>
  <c r="AW48" i="3"/>
  <c r="AV48" i="3"/>
  <c r="AS48" i="3"/>
  <c r="AR48" i="3"/>
  <c r="AM48" i="3"/>
  <c r="AL48" i="3"/>
  <c r="AK48" i="3"/>
  <c r="AJ48" i="3"/>
  <c r="AG48" i="3"/>
  <c r="AF48" i="3"/>
  <c r="AA48" i="3"/>
  <c r="Z48" i="3"/>
  <c r="Y48" i="3"/>
  <c r="X48" i="3"/>
  <c r="U48" i="3"/>
  <c r="T48" i="3"/>
  <c r="O48" i="3"/>
  <c r="N48" i="3"/>
  <c r="M48" i="3"/>
  <c r="L48" i="3"/>
  <c r="I48" i="3"/>
  <c r="GE42" i="3"/>
  <c r="GD42" i="3"/>
  <c r="GA42" i="3"/>
  <c r="FZ42" i="3"/>
  <c r="FY42" i="3"/>
  <c r="FX42" i="3"/>
  <c r="FU42" i="3"/>
  <c r="FT42" i="3"/>
  <c r="FS42" i="3"/>
  <c r="FR42" i="3"/>
  <c r="FO42" i="3"/>
  <c r="FN42" i="3"/>
  <c r="FM42" i="3"/>
  <c r="FL42" i="3"/>
  <c r="FI42" i="3"/>
  <c r="FH42" i="3"/>
  <c r="FG42" i="3"/>
  <c r="FF42" i="3"/>
  <c r="FC42" i="3"/>
  <c r="FB42" i="3"/>
  <c r="FA42" i="3"/>
  <c r="EZ42" i="3"/>
  <c r="EW42" i="3"/>
  <c r="EV42" i="3"/>
  <c r="EU42" i="3"/>
  <c r="ET42" i="3"/>
  <c r="EQ42" i="3"/>
  <c r="EP42" i="3"/>
  <c r="EO42" i="3"/>
  <c r="EN42" i="3"/>
  <c r="EK42" i="3"/>
  <c r="EJ42" i="3"/>
  <c r="EI42" i="3"/>
  <c r="EH42" i="3"/>
  <c r="EE42" i="3"/>
  <c r="ED42" i="3"/>
  <c r="EC42" i="3"/>
  <c r="EB42" i="3"/>
  <c r="DY42" i="3"/>
  <c r="DX42" i="3"/>
  <c r="DW42" i="3"/>
  <c r="DV42" i="3"/>
  <c r="DS42" i="3"/>
  <c r="DR42" i="3"/>
  <c r="DQ42" i="3"/>
  <c r="DP42" i="3"/>
  <c r="DM42" i="3"/>
  <c r="DL42" i="3"/>
  <c r="DK42" i="3"/>
  <c r="DJ42" i="3"/>
  <c r="DG42" i="3"/>
  <c r="DF42" i="3"/>
  <c r="DE42" i="3"/>
  <c r="DD42" i="3"/>
  <c r="DA42" i="3"/>
  <c r="CZ42" i="3"/>
  <c r="CU42" i="3"/>
  <c r="CT42" i="3"/>
  <c r="CS42" i="3"/>
  <c r="CR42" i="3"/>
  <c r="CO42" i="3"/>
  <c r="CN42" i="3"/>
  <c r="CI42" i="3"/>
  <c r="CH42" i="3"/>
  <c r="CG42" i="3"/>
  <c r="CF42" i="3"/>
  <c r="CC42" i="3"/>
  <c r="CB42" i="3"/>
  <c r="BW42" i="3"/>
  <c r="BV42" i="3"/>
  <c r="BU42" i="3"/>
  <c r="BT42" i="3"/>
  <c r="BQ42" i="3"/>
  <c r="BP42" i="3"/>
  <c r="BK42" i="3"/>
  <c r="BJ42" i="3"/>
  <c r="BI42" i="3"/>
  <c r="BH42" i="3"/>
  <c r="BE42" i="3"/>
  <c r="BD42" i="3"/>
  <c r="AY42" i="3"/>
  <c r="AX42" i="3"/>
  <c r="AW42" i="3"/>
  <c r="AV42" i="3"/>
  <c r="AS42" i="3"/>
  <c r="AR42" i="3"/>
  <c r="AM42" i="3"/>
  <c r="AL42" i="3"/>
  <c r="AK42" i="3"/>
  <c r="AJ42" i="3"/>
  <c r="AG42" i="3"/>
  <c r="AF42" i="3"/>
  <c r="AA42" i="3"/>
  <c r="Z42" i="3"/>
  <c r="Y42" i="3"/>
  <c r="X42" i="3"/>
  <c r="U42" i="3"/>
  <c r="T42" i="3"/>
  <c r="O42" i="3"/>
  <c r="N42" i="3"/>
  <c r="M42" i="3"/>
  <c r="L42" i="3"/>
  <c r="I42" i="3"/>
  <c r="GE38" i="3"/>
  <c r="GD38" i="3"/>
  <c r="GA38" i="3"/>
  <c r="FZ38" i="3"/>
  <c r="FY38" i="3"/>
  <c r="FX38" i="3"/>
  <c r="FU38" i="3"/>
  <c r="FT38" i="3"/>
  <c r="FS38" i="3"/>
  <c r="FR38" i="3"/>
  <c r="FO38" i="3"/>
  <c r="FN38" i="3"/>
  <c r="FM38" i="3"/>
  <c r="FL38" i="3"/>
  <c r="FI38" i="3"/>
  <c r="FH38" i="3"/>
  <c r="FG38" i="3"/>
  <c r="FF38" i="3"/>
  <c r="FC38" i="3"/>
  <c r="FB38" i="3"/>
  <c r="FA38" i="3"/>
  <c r="EZ38" i="3"/>
  <c r="EW38" i="3"/>
  <c r="EV38" i="3"/>
  <c r="EU38" i="3"/>
  <c r="ET38" i="3"/>
  <c r="EQ38" i="3"/>
  <c r="EP38" i="3"/>
  <c r="EO38" i="3"/>
  <c r="EN38" i="3"/>
  <c r="EK38" i="3"/>
  <c r="EJ38" i="3"/>
  <c r="EI38" i="3"/>
  <c r="EH38" i="3"/>
  <c r="EE38" i="3"/>
  <c r="ED38" i="3"/>
  <c r="EC38" i="3"/>
  <c r="EB38" i="3"/>
  <c r="DY38" i="3"/>
  <c r="DX38" i="3"/>
  <c r="DW38" i="3"/>
  <c r="DV38" i="3"/>
  <c r="DS38" i="3"/>
  <c r="DR38" i="3"/>
  <c r="DQ38" i="3"/>
  <c r="DP38" i="3"/>
  <c r="DM38" i="3"/>
  <c r="DL38" i="3"/>
  <c r="DK38" i="3"/>
  <c r="DJ38" i="3"/>
  <c r="DG38" i="3"/>
  <c r="DF38" i="3"/>
  <c r="DE38" i="3"/>
  <c r="DD38" i="3"/>
  <c r="DA38" i="3"/>
  <c r="CZ38" i="3"/>
  <c r="CU38" i="3"/>
  <c r="CT38" i="3"/>
  <c r="CS38" i="3"/>
  <c r="CR38" i="3"/>
  <c r="CO38" i="3"/>
  <c r="CN38" i="3"/>
  <c r="CI38" i="3"/>
  <c r="CH38" i="3"/>
  <c r="CG38" i="3"/>
  <c r="CF38" i="3"/>
  <c r="CC38" i="3"/>
  <c r="CB38" i="3"/>
  <c r="BW38" i="3"/>
  <c r="BV38" i="3"/>
  <c r="BU38" i="3"/>
  <c r="BT38" i="3"/>
  <c r="BQ38" i="3"/>
  <c r="BP38" i="3"/>
  <c r="BK38" i="3"/>
  <c r="BJ38" i="3"/>
  <c r="BI38" i="3"/>
  <c r="BH38" i="3"/>
  <c r="BE38" i="3"/>
  <c r="BD38" i="3"/>
  <c r="AY38" i="3"/>
  <c r="AX38" i="3"/>
  <c r="AW38" i="3"/>
  <c r="AV38" i="3"/>
  <c r="AS38" i="3"/>
  <c r="AR38" i="3"/>
  <c r="AM38" i="3"/>
  <c r="AL38" i="3"/>
  <c r="AK38" i="3"/>
  <c r="AJ38" i="3"/>
  <c r="AG38" i="3"/>
  <c r="AF38" i="3"/>
  <c r="AA38" i="3"/>
  <c r="Z38" i="3"/>
  <c r="Y38" i="3"/>
  <c r="X38" i="3"/>
  <c r="U38" i="3"/>
  <c r="T38" i="3"/>
  <c r="P38" i="3"/>
  <c r="O38" i="3"/>
  <c r="N38" i="3"/>
  <c r="M38" i="3"/>
  <c r="L38" i="3"/>
  <c r="I38" i="3"/>
  <c r="GE36" i="3"/>
  <c r="GD36" i="3"/>
  <c r="GA36" i="3"/>
  <c r="FZ36" i="3"/>
  <c r="FY36" i="3"/>
  <c r="FX36" i="3"/>
  <c r="FU36" i="3"/>
  <c r="FT36" i="3"/>
  <c r="FS36" i="3"/>
  <c r="FR36" i="3"/>
  <c r="FO36" i="3"/>
  <c r="FN36" i="3"/>
  <c r="FM36" i="3"/>
  <c r="FL36" i="3"/>
  <c r="FI36" i="3"/>
  <c r="FH36" i="3"/>
  <c r="FG36" i="3"/>
  <c r="FF36" i="3"/>
  <c r="FC36" i="3"/>
  <c r="FB36" i="3"/>
  <c r="FA36" i="3"/>
  <c r="EZ36" i="3"/>
  <c r="EW36" i="3"/>
  <c r="EV36" i="3"/>
  <c r="EU36" i="3"/>
  <c r="ET36" i="3"/>
  <c r="EQ36" i="3"/>
  <c r="EP36" i="3"/>
  <c r="EO36" i="3"/>
  <c r="EN36" i="3"/>
  <c r="EK36" i="3"/>
  <c r="EJ36" i="3"/>
  <c r="EI36" i="3"/>
  <c r="EH36" i="3"/>
  <c r="EE36" i="3"/>
  <c r="ED36" i="3"/>
  <c r="EC36" i="3"/>
  <c r="EB36" i="3"/>
  <c r="DY36" i="3"/>
  <c r="DX36" i="3"/>
  <c r="DW36" i="3"/>
  <c r="DV36" i="3"/>
  <c r="DS36" i="3"/>
  <c r="DR36" i="3"/>
  <c r="DQ36" i="3"/>
  <c r="DP36" i="3"/>
  <c r="DM36" i="3"/>
  <c r="DL36" i="3"/>
  <c r="DK36" i="3"/>
  <c r="DJ36" i="3"/>
  <c r="DG36" i="3"/>
  <c r="DF36" i="3"/>
  <c r="DE36" i="3"/>
  <c r="DD36" i="3"/>
  <c r="DA36" i="3"/>
  <c r="CZ36" i="3"/>
  <c r="CU36" i="3"/>
  <c r="CT36" i="3"/>
  <c r="CS36" i="3"/>
  <c r="CR36" i="3"/>
  <c r="CO36" i="3"/>
  <c r="CN36" i="3"/>
  <c r="CI36" i="3"/>
  <c r="CH36" i="3"/>
  <c r="CG36" i="3"/>
  <c r="CF36" i="3"/>
  <c r="CC36" i="3"/>
  <c r="CB36" i="3"/>
  <c r="BW36" i="3"/>
  <c r="BV36" i="3"/>
  <c r="BU36" i="3"/>
  <c r="BT36" i="3"/>
  <c r="BQ36" i="3"/>
  <c r="BP36" i="3"/>
  <c r="BK36" i="3"/>
  <c r="BJ36" i="3"/>
  <c r="BI36" i="3"/>
  <c r="BH36" i="3"/>
  <c r="BE36" i="3"/>
  <c r="BD36" i="3"/>
  <c r="AY36" i="3"/>
  <c r="AX36" i="3"/>
  <c r="AW36" i="3"/>
  <c r="AV36" i="3"/>
  <c r="AS36" i="3"/>
  <c r="AR36" i="3"/>
  <c r="AM36" i="3"/>
  <c r="AL36" i="3"/>
  <c r="AK36" i="3"/>
  <c r="AJ36" i="3"/>
  <c r="AG36" i="3"/>
  <c r="AF36" i="3"/>
  <c r="AA36" i="3"/>
  <c r="Z36" i="3"/>
  <c r="Y36" i="3"/>
  <c r="X36" i="3"/>
  <c r="U36" i="3"/>
  <c r="T36" i="3"/>
  <c r="Q36" i="3"/>
  <c r="P36" i="3"/>
  <c r="O36" i="3"/>
  <c r="N36" i="3"/>
  <c r="M36" i="3"/>
  <c r="L36" i="3"/>
  <c r="I36" i="3"/>
  <c r="GE33" i="3"/>
  <c r="GD33" i="3"/>
  <c r="GA33" i="3"/>
  <c r="FZ33" i="3"/>
  <c r="FY33" i="3"/>
  <c r="FX33" i="3"/>
  <c r="FU33" i="3"/>
  <c r="FT33" i="3"/>
  <c r="FS33" i="3"/>
  <c r="FR33" i="3"/>
  <c r="FO33" i="3"/>
  <c r="FN33" i="3"/>
  <c r="FM33" i="3"/>
  <c r="FL33" i="3"/>
  <c r="FI33" i="3"/>
  <c r="FH33" i="3"/>
  <c r="FG33" i="3"/>
  <c r="FF33" i="3"/>
  <c r="FC33" i="3"/>
  <c r="FB33" i="3"/>
  <c r="FA33" i="3"/>
  <c r="EZ33" i="3"/>
  <c r="EW33" i="3"/>
  <c r="EV33" i="3"/>
  <c r="EU33" i="3"/>
  <c r="ET33" i="3"/>
  <c r="EQ33" i="3"/>
  <c r="EP33" i="3"/>
  <c r="EO33" i="3"/>
  <c r="EN33" i="3"/>
  <c r="EK33" i="3"/>
  <c r="EJ33" i="3"/>
  <c r="EI33" i="3"/>
  <c r="EH33" i="3"/>
  <c r="EE33" i="3"/>
  <c r="ED33" i="3"/>
  <c r="EC33" i="3"/>
  <c r="EB33" i="3"/>
  <c r="DY33" i="3"/>
  <c r="DX33" i="3"/>
  <c r="DW33" i="3"/>
  <c r="DV33" i="3"/>
  <c r="DS33" i="3"/>
  <c r="DR33" i="3"/>
  <c r="DQ33" i="3"/>
  <c r="DP33" i="3"/>
  <c r="DM33" i="3"/>
  <c r="DL33" i="3"/>
  <c r="DK33" i="3"/>
  <c r="DJ33" i="3"/>
  <c r="DG33" i="3"/>
  <c r="DF33" i="3"/>
  <c r="DE33" i="3"/>
  <c r="DD33" i="3"/>
  <c r="DA33" i="3"/>
  <c r="CZ33" i="3"/>
  <c r="CU33" i="3"/>
  <c r="CT33" i="3"/>
  <c r="CS33" i="3"/>
  <c r="CR33" i="3"/>
  <c r="CO33" i="3"/>
  <c r="CN33" i="3"/>
  <c r="CI33" i="3"/>
  <c r="CH33" i="3"/>
  <c r="CG33" i="3"/>
  <c r="CF33" i="3"/>
  <c r="CC33" i="3"/>
  <c r="CB33" i="3"/>
  <c r="BW33" i="3"/>
  <c r="BV33" i="3"/>
  <c r="BU33" i="3"/>
  <c r="BT33" i="3"/>
  <c r="BQ33" i="3"/>
  <c r="BP33" i="3"/>
  <c r="BK33" i="3"/>
  <c r="BJ33" i="3"/>
  <c r="BI33" i="3"/>
  <c r="BH33" i="3"/>
  <c r="BE33" i="3"/>
  <c r="BD33" i="3"/>
  <c r="AY33" i="3"/>
  <c r="AX33" i="3"/>
  <c r="AW33" i="3"/>
  <c r="AV33" i="3"/>
  <c r="AS33" i="3"/>
  <c r="AR33" i="3"/>
  <c r="AM33" i="3"/>
  <c r="AL33" i="3"/>
  <c r="AK33" i="3"/>
  <c r="AJ33" i="3"/>
  <c r="AG33" i="3"/>
  <c r="AF33" i="3"/>
  <c r="AA33" i="3"/>
  <c r="Z33" i="3"/>
  <c r="Y33" i="3"/>
  <c r="X33" i="3"/>
  <c r="U33" i="3"/>
  <c r="T33" i="3"/>
  <c r="O33" i="3"/>
  <c r="N33" i="3"/>
  <c r="M33" i="3"/>
  <c r="L33" i="3"/>
  <c r="I33" i="3"/>
  <c r="GE30" i="3"/>
  <c r="GD30" i="3"/>
  <c r="GA30" i="3"/>
  <c r="FZ30" i="3"/>
  <c r="FY30" i="3"/>
  <c r="FX30" i="3"/>
  <c r="FU30" i="3"/>
  <c r="FT30" i="3"/>
  <c r="FS30" i="3"/>
  <c r="FR30" i="3"/>
  <c r="FO30" i="3"/>
  <c r="FN30" i="3"/>
  <c r="FM30" i="3"/>
  <c r="FL30" i="3"/>
  <c r="FI30" i="3"/>
  <c r="FH30" i="3"/>
  <c r="FG30" i="3"/>
  <c r="FF30" i="3"/>
  <c r="FC30" i="3"/>
  <c r="FB30" i="3"/>
  <c r="FA30" i="3"/>
  <c r="EZ30" i="3"/>
  <c r="EW30" i="3"/>
  <c r="EV30" i="3"/>
  <c r="EU30" i="3"/>
  <c r="ET30" i="3"/>
  <c r="EQ30" i="3"/>
  <c r="EP30" i="3"/>
  <c r="EO30" i="3"/>
  <c r="EN30" i="3"/>
  <c r="EK30" i="3"/>
  <c r="EJ30" i="3"/>
  <c r="EI30" i="3"/>
  <c r="EH30" i="3"/>
  <c r="EE30" i="3"/>
  <c r="ED30" i="3"/>
  <c r="EC30" i="3"/>
  <c r="EB30" i="3"/>
  <c r="DY30" i="3"/>
  <c r="DX30" i="3"/>
  <c r="DW30" i="3"/>
  <c r="DV30" i="3"/>
  <c r="DS30" i="3"/>
  <c r="DR30" i="3"/>
  <c r="DQ30" i="3"/>
  <c r="DP30" i="3"/>
  <c r="DM30" i="3"/>
  <c r="DL30" i="3"/>
  <c r="DK30" i="3"/>
  <c r="DJ30" i="3"/>
  <c r="DG30" i="3"/>
  <c r="DF30" i="3"/>
  <c r="DE30" i="3"/>
  <c r="DD30" i="3"/>
  <c r="DA30" i="3"/>
  <c r="CZ30" i="3"/>
  <c r="CU30" i="3"/>
  <c r="CT30" i="3"/>
  <c r="CS30" i="3"/>
  <c r="CR30" i="3"/>
  <c r="CO30" i="3"/>
  <c r="CN30" i="3"/>
  <c r="CI30" i="3"/>
  <c r="CH30" i="3"/>
  <c r="CG30" i="3"/>
  <c r="CF30" i="3"/>
  <c r="CC30" i="3"/>
  <c r="CB30" i="3"/>
  <c r="BW30" i="3"/>
  <c r="BV30" i="3"/>
  <c r="BU30" i="3"/>
  <c r="BT30" i="3"/>
  <c r="BQ30" i="3"/>
  <c r="BP30" i="3"/>
  <c r="BK30" i="3"/>
  <c r="BJ30" i="3"/>
  <c r="BI30" i="3"/>
  <c r="BH30" i="3"/>
  <c r="BE30" i="3"/>
  <c r="BD30" i="3"/>
  <c r="AY30" i="3"/>
  <c r="AX30" i="3"/>
  <c r="AW30" i="3"/>
  <c r="AV30" i="3"/>
  <c r="AS30" i="3"/>
  <c r="AR30" i="3"/>
  <c r="AM30" i="3"/>
  <c r="AL30" i="3"/>
  <c r="AK30" i="3"/>
  <c r="AJ30" i="3"/>
  <c r="AG30" i="3"/>
  <c r="AF30" i="3"/>
  <c r="AA30" i="3"/>
  <c r="Z30" i="3"/>
  <c r="Y30" i="3"/>
  <c r="X30" i="3"/>
  <c r="U30" i="3"/>
  <c r="T30" i="3"/>
  <c r="Q30" i="3"/>
  <c r="P30" i="3"/>
  <c r="O30" i="3"/>
  <c r="N30" i="3"/>
  <c r="M30" i="3"/>
  <c r="L30" i="3"/>
  <c r="I30" i="3"/>
  <c r="GE27" i="3"/>
  <c r="GD27" i="3"/>
  <c r="GA27" i="3"/>
  <c r="FZ27" i="3"/>
  <c r="FY27" i="3"/>
  <c r="FX27" i="3"/>
  <c r="FU27" i="3"/>
  <c r="FT27" i="3"/>
  <c r="FS27" i="3"/>
  <c r="FR27" i="3"/>
  <c r="FO27" i="3"/>
  <c r="FN27" i="3"/>
  <c r="FM27" i="3"/>
  <c r="FL27" i="3"/>
  <c r="FI27" i="3"/>
  <c r="FH27" i="3"/>
  <c r="FG27" i="3"/>
  <c r="FF27" i="3"/>
  <c r="FC27" i="3"/>
  <c r="FB27" i="3"/>
  <c r="FA27" i="3"/>
  <c r="EZ27" i="3"/>
  <c r="EW27" i="3"/>
  <c r="EV27" i="3"/>
  <c r="EU27" i="3"/>
  <c r="ET27" i="3"/>
  <c r="EQ27" i="3"/>
  <c r="EP27" i="3"/>
  <c r="EO27" i="3"/>
  <c r="EN27" i="3"/>
  <c r="EK27" i="3"/>
  <c r="EJ27" i="3"/>
  <c r="EI27" i="3"/>
  <c r="EH27" i="3"/>
  <c r="EE27" i="3"/>
  <c r="ED27" i="3"/>
  <c r="EC27" i="3"/>
  <c r="EB27" i="3"/>
  <c r="DY27" i="3"/>
  <c r="DX27" i="3"/>
  <c r="DW27" i="3"/>
  <c r="DV27" i="3"/>
  <c r="DS27" i="3"/>
  <c r="DR27" i="3"/>
  <c r="DQ27" i="3"/>
  <c r="DP27" i="3"/>
  <c r="DM27" i="3"/>
  <c r="DL27" i="3"/>
  <c r="DK27" i="3"/>
  <c r="DJ27" i="3"/>
  <c r="DG27" i="3"/>
  <c r="DF27" i="3"/>
  <c r="DE27" i="3"/>
  <c r="DD27" i="3"/>
  <c r="DA27" i="3"/>
  <c r="CZ27" i="3"/>
  <c r="CU27" i="3"/>
  <c r="CT27" i="3"/>
  <c r="CS27" i="3"/>
  <c r="CR27" i="3"/>
  <c r="CO27" i="3"/>
  <c r="CN27" i="3"/>
  <c r="CI27" i="3"/>
  <c r="CH27" i="3"/>
  <c r="CG27" i="3"/>
  <c r="CF27" i="3"/>
  <c r="CC27" i="3"/>
  <c r="CB27" i="3"/>
  <c r="BW27" i="3"/>
  <c r="BV27" i="3"/>
  <c r="BU27" i="3"/>
  <c r="BT27" i="3"/>
  <c r="BQ27" i="3"/>
  <c r="BP27" i="3"/>
  <c r="BK27" i="3"/>
  <c r="BJ27" i="3"/>
  <c r="BI27" i="3"/>
  <c r="BH27" i="3"/>
  <c r="BE27" i="3"/>
  <c r="BD27" i="3"/>
  <c r="AY27" i="3"/>
  <c r="AX27" i="3"/>
  <c r="AW27" i="3"/>
  <c r="AV27" i="3"/>
  <c r="AS27" i="3"/>
  <c r="AR27" i="3"/>
  <c r="AM27" i="3"/>
  <c r="AL27" i="3"/>
  <c r="AK27" i="3"/>
  <c r="AJ27" i="3"/>
  <c r="AG27" i="3"/>
  <c r="AF27" i="3"/>
  <c r="AA27" i="3"/>
  <c r="Z27" i="3"/>
  <c r="Y27" i="3"/>
  <c r="X27" i="3"/>
  <c r="U27" i="3"/>
  <c r="T27" i="3"/>
  <c r="O27" i="3"/>
  <c r="N27" i="3"/>
  <c r="M27" i="3"/>
  <c r="L27" i="3"/>
  <c r="I27" i="3"/>
  <c r="GE23" i="3"/>
  <c r="GD23" i="3"/>
  <c r="GA23" i="3"/>
  <c r="FZ23" i="3"/>
  <c r="FY23" i="3"/>
  <c r="FX23" i="3"/>
  <c r="FU23" i="3"/>
  <c r="FT23" i="3"/>
  <c r="FS23" i="3"/>
  <c r="FR23" i="3"/>
  <c r="FO23" i="3"/>
  <c r="FN23" i="3"/>
  <c r="FM23" i="3"/>
  <c r="FL23" i="3"/>
  <c r="FI23" i="3"/>
  <c r="FH23" i="3"/>
  <c r="FG23" i="3"/>
  <c r="FF23" i="3"/>
  <c r="FC23" i="3"/>
  <c r="FB23" i="3"/>
  <c r="FA23" i="3"/>
  <c r="EZ23" i="3"/>
  <c r="EW23" i="3"/>
  <c r="EV23" i="3"/>
  <c r="EU23" i="3"/>
  <c r="ET23" i="3"/>
  <c r="EQ23" i="3"/>
  <c r="EP23" i="3"/>
  <c r="EO23" i="3"/>
  <c r="EN23" i="3"/>
  <c r="EK23" i="3"/>
  <c r="EJ23" i="3"/>
  <c r="EI23" i="3"/>
  <c r="EH23" i="3"/>
  <c r="EE23" i="3"/>
  <c r="ED23" i="3"/>
  <c r="EC23" i="3"/>
  <c r="EB23" i="3"/>
  <c r="DY23" i="3"/>
  <c r="DX23" i="3"/>
  <c r="DW23" i="3"/>
  <c r="DV23" i="3"/>
  <c r="DS23" i="3"/>
  <c r="DR23" i="3"/>
  <c r="DQ23" i="3"/>
  <c r="DP23" i="3"/>
  <c r="DM23" i="3"/>
  <c r="DL23" i="3"/>
  <c r="DK23" i="3"/>
  <c r="DJ23" i="3"/>
  <c r="DG23" i="3"/>
  <c r="DF23" i="3"/>
  <c r="DE23" i="3"/>
  <c r="DD23" i="3"/>
  <c r="DA23" i="3"/>
  <c r="CZ23" i="3"/>
  <c r="CU23" i="3"/>
  <c r="CT23" i="3"/>
  <c r="CS23" i="3"/>
  <c r="CR23" i="3"/>
  <c r="CO23" i="3"/>
  <c r="CN23" i="3"/>
  <c r="CI23" i="3"/>
  <c r="CH23" i="3"/>
  <c r="CG23" i="3"/>
  <c r="CF23" i="3"/>
  <c r="CC23" i="3"/>
  <c r="CB23" i="3"/>
  <c r="BW23" i="3"/>
  <c r="BV23" i="3"/>
  <c r="BU23" i="3"/>
  <c r="BT23" i="3"/>
  <c r="BQ23" i="3"/>
  <c r="BP23" i="3"/>
  <c r="BK23" i="3"/>
  <c r="BJ23" i="3"/>
  <c r="BI23" i="3"/>
  <c r="BH23" i="3"/>
  <c r="BE23" i="3"/>
  <c r="BD23" i="3"/>
  <c r="AY23" i="3"/>
  <c r="AX23" i="3"/>
  <c r="AW23" i="3"/>
  <c r="AV23" i="3"/>
  <c r="AS23" i="3"/>
  <c r="AR23" i="3"/>
  <c r="AM23" i="3"/>
  <c r="AL23" i="3"/>
  <c r="AK23" i="3"/>
  <c r="AJ23" i="3"/>
  <c r="AG23" i="3"/>
  <c r="AF23" i="3"/>
  <c r="AA23" i="3"/>
  <c r="Z23" i="3"/>
  <c r="Y23" i="3"/>
  <c r="X23" i="3"/>
  <c r="U23" i="3"/>
  <c r="T23" i="3"/>
  <c r="O23" i="3"/>
  <c r="N23" i="3"/>
  <c r="M23" i="3"/>
  <c r="L23" i="3"/>
  <c r="I23" i="3"/>
  <c r="GE21" i="3"/>
  <c r="GD21" i="3"/>
  <c r="GA21" i="3"/>
  <c r="FZ21" i="3"/>
  <c r="FY21" i="3"/>
  <c r="FX21" i="3"/>
  <c r="FU21" i="3"/>
  <c r="FT21" i="3"/>
  <c r="FS21" i="3"/>
  <c r="FR21" i="3"/>
  <c r="FO21" i="3"/>
  <c r="FN21" i="3"/>
  <c r="FM21" i="3"/>
  <c r="FL21" i="3"/>
  <c r="FI21" i="3"/>
  <c r="FH21" i="3"/>
  <c r="FG21" i="3"/>
  <c r="FF21" i="3"/>
  <c r="FC21" i="3"/>
  <c r="FB21" i="3"/>
  <c r="FA21" i="3"/>
  <c r="EZ21" i="3"/>
  <c r="EW21" i="3"/>
  <c r="EV21" i="3"/>
  <c r="EU21" i="3"/>
  <c r="ET21" i="3"/>
  <c r="EQ21" i="3"/>
  <c r="EP21" i="3"/>
  <c r="EO21" i="3"/>
  <c r="EN21" i="3"/>
  <c r="EK21" i="3"/>
  <c r="EJ21" i="3"/>
  <c r="EI21" i="3"/>
  <c r="EH21" i="3"/>
  <c r="EE21" i="3"/>
  <c r="ED21" i="3"/>
  <c r="EC21" i="3"/>
  <c r="EB21" i="3"/>
  <c r="DY21" i="3"/>
  <c r="DX21" i="3"/>
  <c r="DW21" i="3"/>
  <c r="DV21" i="3"/>
  <c r="DS21" i="3"/>
  <c r="DR21" i="3"/>
  <c r="DQ21" i="3"/>
  <c r="DP21" i="3"/>
  <c r="DM21" i="3"/>
  <c r="DL21" i="3"/>
  <c r="DK21" i="3"/>
  <c r="DJ21" i="3"/>
  <c r="DG21" i="3"/>
  <c r="DF21" i="3"/>
  <c r="DE21" i="3"/>
  <c r="DD21" i="3"/>
  <c r="DA21" i="3"/>
  <c r="CZ21" i="3"/>
  <c r="CU21" i="3"/>
  <c r="CT21" i="3"/>
  <c r="CS21" i="3"/>
  <c r="CR21" i="3"/>
  <c r="CO21" i="3"/>
  <c r="CN21" i="3"/>
  <c r="CI21" i="3"/>
  <c r="CH21" i="3"/>
  <c r="CG21" i="3"/>
  <c r="CF21" i="3"/>
  <c r="CC21" i="3"/>
  <c r="CB21" i="3"/>
  <c r="BW21" i="3"/>
  <c r="BV21" i="3"/>
  <c r="BU21" i="3"/>
  <c r="BT21" i="3"/>
  <c r="BQ21" i="3"/>
  <c r="BP21" i="3"/>
  <c r="BK21" i="3"/>
  <c r="BJ21" i="3"/>
  <c r="BI21" i="3"/>
  <c r="BH21" i="3"/>
  <c r="BE21" i="3"/>
  <c r="BD21" i="3"/>
  <c r="AY21" i="3"/>
  <c r="AX21" i="3"/>
  <c r="AW21" i="3"/>
  <c r="AV21" i="3"/>
  <c r="AS21" i="3"/>
  <c r="AR21" i="3"/>
  <c r="AM21" i="3"/>
  <c r="AL21" i="3"/>
  <c r="AK21" i="3"/>
  <c r="AJ21" i="3"/>
  <c r="AG21" i="3"/>
  <c r="AF21" i="3"/>
  <c r="AA21" i="3"/>
  <c r="Z21" i="3"/>
  <c r="Y21" i="3"/>
  <c r="X21" i="3"/>
  <c r="U21" i="3"/>
  <c r="T21" i="3"/>
  <c r="Q21" i="3"/>
  <c r="P21" i="3"/>
  <c r="O21" i="3"/>
  <c r="N21" i="3"/>
  <c r="M21" i="3"/>
  <c r="L21" i="3"/>
  <c r="I21" i="3"/>
  <c r="GE19" i="3"/>
  <c r="GD19" i="3"/>
  <c r="GA19" i="3"/>
  <c r="FZ19" i="3"/>
  <c r="FY19" i="3"/>
  <c r="FX19" i="3"/>
  <c r="FU19" i="3"/>
  <c r="FT19" i="3"/>
  <c r="FS19" i="3"/>
  <c r="FR19" i="3"/>
  <c r="FO19" i="3"/>
  <c r="FN19" i="3"/>
  <c r="FM19" i="3"/>
  <c r="FL19" i="3"/>
  <c r="FI19" i="3"/>
  <c r="FH19" i="3"/>
  <c r="FG19" i="3"/>
  <c r="FF19" i="3"/>
  <c r="FC19" i="3"/>
  <c r="FB19" i="3"/>
  <c r="FA19" i="3"/>
  <c r="EZ19" i="3"/>
  <c r="EW19" i="3"/>
  <c r="EV19" i="3"/>
  <c r="EU19" i="3"/>
  <c r="ET19" i="3"/>
  <c r="EQ19" i="3"/>
  <c r="EP19" i="3"/>
  <c r="EO19" i="3"/>
  <c r="EN19" i="3"/>
  <c r="EK19" i="3"/>
  <c r="EJ19" i="3"/>
  <c r="EI19" i="3"/>
  <c r="EH19" i="3"/>
  <c r="EE19" i="3"/>
  <c r="ED19" i="3"/>
  <c r="EC19" i="3"/>
  <c r="EB19" i="3"/>
  <c r="DY19" i="3"/>
  <c r="DX19" i="3"/>
  <c r="DW19" i="3"/>
  <c r="DV19" i="3"/>
  <c r="DS19" i="3"/>
  <c r="DR19" i="3"/>
  <c r="DQ19" i="3"/>
  <c r="DP19" i="3"/>
  <c r="DM19" i="3"/>
  <c r="DL19" i="3"/>
  <c r="DK19" i="3"/>
  <c r="DJ19" i="3"/>
  <c r="DG19" i="3"/>
  <c r="DF19" i="3"/>
  <c r="DE19" i="3"/>
  <c r="DD19" i="3"/>
  <c r="DA19" i="3"/>
  <c r="CZ19" i="3"/>
  <c r="CU19" i="3"/>
  <c r="CT19" i="3"/>
  <c r="CS19" i="3"/>
  <c r="CR19" i="3"/>
  <c r="CO19" i="3"/>
  <c r="CN19" i="3"/>
  <c r="CI19" i="3"/>
  <c r="CH19" i="3"/>
  <c r="CG19" i="3"/>
  <c r="CF19" i="3"/>
  <c r="CC19" i="3"/>
  <c r="CB19" i="3"/>
  <c r="BW19" i="3"/>
  <c r="BV19" i="3"/>
  <c r="BU19" i="3"/>
  <c r="BT19" i="3"/>
  <c r="BQ19" i="3"/>
  <c r="BP19" i="3"/>
  <c r="BK19" i="3"/>
  <c r="BJ19" i="3"/>
  <c r="BI19" i="3"/>
  <c r="BH19" i="3"/>
  <c r="BE19" i="3"/>
  <c r="BD19" i="3"/>
  <c r="AY19" i="3"/>
  <c r="AX19" i="3"/>
  <c r="AW19" i="3"/>
  <c r="AV19" i="3"/>
  <c r="AS19" i="3"/>
  <c r="AR19" i="3"/>
  <c r="AM19" i="3"/>
  <c r="AL19" i="3"/>
  <c r="AK19" i="3"/>
  <c r="AJ19" i="3"/>
  <c r="AG19" i="3"/>
  <c r="AF19" i="3"/>
  <c r="AA19" i="3"/>
  <c r="Z19" i="3"/>
  <c r="Y19" i="3"/>
  <c r="X19" i="3"/>
  <c r="U19" i="3"/>
  <c r="T19" i="3"/>
  <c r="P19" i="3"/>
  <c r="O19" i="3"/>
  <c r="N19" i="3"/>
  <c r="M19" i="3"/>
  <c r="L19" i="3"/>
  <c r="I19" i="3"/>
  <c r="GE17" i="3"/>
  <c r="GD17" i="3"/>
  <c r="GA17" i="3"/>
  <c r="FZ17" i="3"/>
  <c r="FY17" i="3"/>
  <c r="FX17" i="3"/>
  <c r="FU17" i="3"/>
  <c r="FT17" i="3"/>
  <c r="FS17" i="3"/>
  <c r="FR17" i="3"/>
  <c r="FO17" i="3"/>
  <c r="FN17" i="3"/>
  <c r="FM17" i="3"/>
  <c r="FL17" i="3"/>
  <c r="FI17" i="3"/>
  <c r="FH17" i="3"/>
  <c r="FG17" i="3"/>
  <c r="FF17" i="3"/>
  <c r="FC17" i="3"/>
  <c r="FB17" i="3"/>
  <c r="FA17" i="3"/>
  <c r="EZ17" i="3"/>
  <c r="EW17" i="3"/>
  <c r="EV17" i="3"/>
  <c r="EU17" i="3"/>
  <c r="ET17" i="3"/>
  <c r="EQ17" i="3"/>
  <c r="EP17" i="3"/>
  <c r="EO17" i="3"/>
  <c r="EN17" i="3"/>
  <c r="EK17" i="3"/>
  <c r="EJ17" i="3"/>
  <c r="EI17" i="3"/>
  <c r="EH17" i="3"/>
  <c r="EE17" i="3"/>
  <c r="ED17" i="3"/>
  <c r="EC17" i="3"/>
  <c r="EB17" i="3"/>
  <c r="DY17" i="3"/>
  <c r="DX17" i="3"/>
  <c r="DW17" i="3"/>
  <c r="DV17" i="3"/>
  <c r="DS17" i="3"/>
  <c r="DR17" i="3"/>
  <c r="DQ17" i="3"/>
  <c r="DP17" i="3"/>
  <c r="DM17" i="3"/>
  <c r="DL17" i="3"/>
  <c r="DK17" i="3"/>
  <c r="DJ17" i="3"/>
  <c r="DG17" i="3"/>
  <c r="DF17" i="3"/>
  <c r="DE17" i="3"/>
  <c r="DD17" i="3"/>
  <c r="DA17" i="3"/>
  <c r="CZ17" i="3"/>
  <c r="CU17" i="3"/>
  <c r="CT17" i="3"/>
  <c r="CS17" i="3"/>
  <c r="CR17" i="3"/>
  <c r="CO17" i="3"/>
  <c r="CN17" i="3"/>
  <c r="CI17" i="3"/>
  <c r="CH17" i="3"/>
  <c r="CG17" i="3"/>
  <c r="CF17" i="3"/>
  <c r="CC17" i="3"/>
  <c r="CB17" i="3"/>
  <c r="BW17" i="3"/>
  <c r="BV17" i="3"/>
  <c r="BU17" i="3"/>
  <c r="BT17" i="3"/>
  <c r="BQ17" i="3"/>
  <c r="BP17" i="3"/>
  <c r="BK17" i="3"/>
  <c r="BJ17" i="3"/>
  <c r="BI17" i="3"/>
  <c r="BH17" i="3"/>
  <c r="BE17" i="3"/>
  <c r="BD17" i="3"/>
  <c r="AY17" i="3"/>
  <c r="AX17" i="3"/>
  <c r="AW17" i="3"/>
  <c r="AV17" i="3"/>
  <c r="AS17" i="3"/>
  <c r="AR17" i="3"/>
  <c r="AM17" i="3"/>
  <c r="AL17" i="3"/>
  <c r="AK17" i="3"/>
  <c r="AJ17" i="3"/>
  <c r="AG17" i="3"/>
  <c r="AF17" i="3"/>
  <c r="AA17" i="3"/>
  <c r="Z17" i="3"/>
  <c r="Y17" i="3"/>
  <c r="X17" i="3"/>
  <c r="U17" i="3"/>
  <c r="T17" i="3"/>
  <c r="Q17" i="3"/>
  <c r="P17" i="3"/>
  <c r="O17" i="3"/>
  <c r="N17" i="3"/>
  <c r="M17" i="3"/>
  <c r="L17" i="3"/>
  <c r="I17" i="3"/>
  <c r="GE15" i="3"/>
  <c r="GD15" i="3"/>
  <c r="GA15" i="3"/>
  <c r="FZ15" i="3"/>
  <c r="FY15" i="3"/>
  <c r="FX15" i="3"/>
  <c r="FU15" i="3"/>
  <c r="FT15" i="3"/>
  <c r="FS15" i="3"/>
  <c r="FR15" i="3"/>
  <c r="FO15" i="3"/>
  <c r="FN15" i="3"/>
  <c r="FM15" i="3"/>
  <c r="FL15" i="3"/>
  <c r="FI15" i="3"/>
  <c r="FH15" i="3"/>
  <c r="FG15" i="3"/>
  <c r="FF15" i="3"/>
  <c r="FC15" i="3"/>
  <c r="FB15" i="3"/>
  <c r="FA15" i="3"/>
  <c r="EZ15" i="3"/>
  <c r="EW15" i="3"/>
  <c r="EV15" i="3"/>
  <c r="EU15" i="3"/>
  <c r="ET15" i="3"/>
  <c r="EQ15" i="3"/>
  <c r="EP15" i="3"/>
  <c r="EO15" i="3"/>
  <c r="EN15" i="3"/>
  <c r="EK15" i="3"/>
  <c r="EJ15" i="3"/>
  <c r="EI15" i="3"/>
  <c r="EH15" i="3"/>
  <c r="EE15" i="3"/>
  <c r="ED15" i="3"/>
  <c r="EC15" i="3"/>
  <c r="EB15" i="3"/>
  <c r="DY15" i="3"/>
  <c r="DX15" i="3"/>
  <c r="DW15" i="3"/>
  <c r="DV15" i="3"/>
  <c r="DS15" i="3"/>
  <c r="DR15" i="3"/>
  <c r="DQ15" i="3"/>
  <c r="DP15" i="3"/>
  <c r="DM15" i="3"/>
  <c r="DL15" i="3"/>
  <c r="DK15" i="3"/>
  <c r="DJ15" i="3"/>
  <c r="DG15" i="3"/>
  <c r="DF15" i="3"/>
  <c r="DE15" i="3"/>
  <c r="DD15" i="3"/>
  <c r="DA15" i="3"/>
  <c r="CZ15" i="3"/>
  <c r="CU15" i="3"/>
  <c r="CT15" i="3"/>
  <c r="CS15" i="3"/>
  <c r="CR15" i="3"/>
  <c r="CO15" i="3"/>
  <c r="CN15" i="3"/>
  <c r="CI15" i="3"/>
  <c r="CH15" i="3"/>
  <c r="CG15" i="3"/>
  <c r="CF15" i="3"/>
  <c r="CC15" i="3"/>
  <c r="CB15" i="3"/>
  <c r="BW15" i="3"/>
  <c r="BV15" i="3"/>
  <c r="BU15" i="3"/>
  <c r="BT15" i="3"/>
  <c r="BQ15" i="3"/>
  <c r="BP15" i="3"/>
  <c r="BK15" i="3"/>
  <c r="BJ15" i="3"/>
  <c r="BI15" i="3"/>
  <c r="BH15" i="3"/>
  <c r="BE15" i="3"/>
  <c r="BD15" i="3"/>
  <c r="AY15" i="3"/>
  <c r="AX15" i="3"/>
  <c r="AW15" i="3"/>
  <c r="AV15" i="3"/>
  <c r="AS15" i="3"/>
  <c r="AR15" i="3"/>
  <c r="AM15" i="3"/>
  <c r="AL15" i="3"/>
  <c r="AK15" i="3"/>
  <c r="AJ15" i="3"/>
  <c r="AG15" i="3"/>
  <c r="AF15" i="3"/>
  <c r="AA15" i="3"/>
  <c r="Z15" i="3"/>
  <c r="Y15" i="3"/>
  <c r="X15" i="3"/>
  <c r="U15" i="3"/>
  <c r="T15" i="3"/>
  <c r="Q15" i="3"/>
  <c r="P15" i="3"/>
  <c r="O15" i="3"/>
  <c r="N15" i="3"/>
  <c r="M15" i="3"/>
  <c r="L15" i="3"/>
  <c r="I15" i="3"/>
  <c r="GE12" i="3"/>
  <c r="GD12" i="3"/>
  <c r="GA12" i="3"/>
  <c r="FZ12" i="3"/>
  <c r="FY12" i="3"/>
  <c r="FX12" i="3"/>
  <c r="FU12" i="3"/>
  <c r="FT12" i="3"/>
  <c r="FS12" i="3"/>
  <c r="FR12" i="3"/>
  <c r="FO12" i="3"/>
  <c r="FN12" i="3"/>
  <c r="FM12" i="3"/>
  <c r="FL12" i="3"/>
  <c r="FI12" i="3"/>
  <c r="FH12" i="3"/>
  <c r="FG12" i="3"/>
  <c r="FF12" i="3"/>
  <c r="FC12" i="3"/>
  <c r="FB12" i="3"/>
  <c r="FA12" i="3"/>
  <c r="EZ12" i="3"/>
  <c r="EW12" i="3"/>
  <c r="EV12" i="3"/>
  <c r="EU12" i="3"/>
  <c r="ET12" i="3"/>
  <c r="EQ12" i="3"/>
  <c r="EP12" i="3"/>
  <c r="EO12" i="3"/>
  <c r="EN12" i="3"/>
  <c r="EK12" i="3"/>
  <c r="EJ12" i="3"/>
  <c r="EI12" i="3"/>
  <c r="EH12" i="3"/>
  <c r="EE12" i="3"/>
  <c r="ED12" i="3"/>
  <c r="EC12" i="3"/>
  <c r="EB12" i="3"/>
  <c r="DY12" i="3"/>
  <c r="DX12" i="3"/>
  <c r="DW12" i="3"/>
  <c r="DV12" i="3"/>
  <c r="DS12" i="3"/>
  <c r="DR12" i="3"/>
  <c r="DQ12" i="3"/>
  <c r="DP12" i="3"/>
  <c r="DM12" i="3"/>
  <c r="DL12" i="3"/>
  <c r="DK12" i="3"/>
  <c r="DJ12" i="3"/>
  <c r="DG12" i="3"/>
  <c r="DF12" i="3"/>
  <c r="DE12" i="3"/>
  <c r="DD12" i="3"/>
  <c r="DA12" i="3"/>
  <c r="CZ12" i="3"/>
  <c r="CU12" i="3"/>
  <c r="CT12" i="3"/>
  <c r="CS12" i="3"/>
  <c r="CR12" i="3"/>
  <c r="CO12" i="3"/>
  <c r="CN12" i="3"/>
  <c r="CI12" i="3"/>
  <c r="CH12" i="3"/>
  <c r="CG12" i="3"/>
  <c r="CF12" i="3"/>
  <c r="CC12" i="3"/>
  <c r="CB12" i="3"/>
  <c r="BW12" i="3"/>
  <c r="BV12" i="3"/>
  <c r="BU12" i="3"/>
  <c r="BT12" i="3"/>
  <c r="BQ12" i="3"/>
  <c r="BP12" i="3"/>
  <c r="BK12" i="3"/>
  <c r="BJ12" i="3"/>
  <c r="BI12" i="3"/>
  <c r="BH12" i="3"/>
  <c r="BE12" i="3"/>
  <c r="BD12" i="3"/>
  <c r="AY12" i="3"/>
  <c r="AX12" i="3"/>
  <c r="AW12" i="3"/>
  <c r="AV12" i="3"/>
  <c r="AS12" i="3"/>
  <c r="AR12" i="3"/>
  <c r="AM12" i="3"/>
  <c r="AL12" i="3"/>
  <c r="AK12" i="3"/>
  <c r="AJ12" i="3"/>
  <c r="AG12" i="3"/>
  <c r="AF12" i="3"/>
  <c r="AA12" i="3"/>
  <c r="Z12" i="3"/>
  <c r="Y12" i="3"/>
  <c r="X12" i="3"/>
  <c r="U12" i="3"/>
  <c r="T12" i="3"/>
  <c r="P12" i="3"/>
  <c r="O12" i="3"/>
  <c r="N12" i="3"/>
  <c r="M12" i="3"/>
  <c r="L12" i="3"/>
  <c r="I12" i="3"/>
  <c r="GE9" i="3"/>
  <c r="GD9" i="3"/>
  <c r="GA9" i="3"/>
  <c r="FZ9" i="3"/>
  <c r="FY9" i="3"/>
  <c r="FX9" i="3"/>
  <c r="FU9" i="3"/>
  <c r="FT9" i="3"/>
  <c r="FS9" i="3"/>
  <c r="FR9" i="3"/>
  <c r="FO9" i="3"/>
  <c r="FN9" i="3"/>
  <c r="FM9" i="3"/>
  <c r="FL9" i="3"/>
  <c r="FI9" i="3"/>
  <c r="FH9" i="3"/>
  <c r="FG9" i="3"/>
  <c r="FF9" i="3"/>
  <c r="FC9" i="3"/>
  <c r="FB9" i="3"/>
  <c r="FA9" i="3"/>
  <c r="EZ9" i="3"/>
  <c r="EW9" i="3"/>
  <c r="EV9" i="3"/>
  <c r="EU9" i="3"/>
  <c r="ET9" i="3"/>
  <c r="EQ9" i="3"/>
  <c r="EP9" i="3"/>
  <c r="EO9" i="3"/>
  <c r="EN9" i="3"/>
  <c r="EK9" i="3"/>
  <c r="EJ9" i="3"/>
  <c r="EI9" i="3"/>
  <c r="EH9" i="3"/>
  <c r="EE9" i="3"/>
  <c r="ED9" i="3"/>
  <c r="EC9" i="3"/>
  <c r="EB9" i="3"/>
  <c r="DY9" i="3"/>
  <c r="DX9" i="3"/>
  <c r="DW9" i="3"/>
  <c r="DV9" i="3"/>
  <c r="DS9" i="3"/>
  <c r="DR9" i="3"/>
  <c r="DQ9" i="3"/>
  <c r="DP9" i="3"/>
  <c r="DM9" i="3"/>
  <c r="DL9" i="3"/>
  <c r="DK9" i="3"/>
  <c r="DJ9" i="3"/>
  <c r="DG9" i="3"/>
  <c r="DF9" i="3"/>
  <c r="DE9" i="3"/>
  <c r="DD9" i="3"/>
  <c r="DA9" i="3"/>
  <c r="CZ9" i="3"/>
  <c r="CU9" i="3"/>
  <c r="CT9" i="3"/>
  <c r="CS9" i="3"/>
  <c r="CR9" i="3"/>
  <c r="CO9" i="3"/>
  <c r="CN9" i="3"/>
  <c r="CI9" i="3"/>
  <c r="CH9" i="3"/>
  <c r="CG9" i="3"/>
  <c r="CF9" i="3"/>
  <c r="CC9" i="3"/>
  <c r="CB9" i="3"/>
  <c r="BW9" i="3"/>
  <c r="BV9" i="3"/>
  <c r="BU9" i="3"/>
  <c r="BT9" i="3"/>
  <c r="BQ9" i="3"/>
  <c r="BP9" i="3"/>
  <c r="BK9" i="3"/>
  <c r="BJ9" i="3"/>
  <c r="BI9" i="3"/>
  <c r="BH9" i="3"/>
  <c r="BE9" i="3"/>
  <c r="BD9" i="3"/>
  <c r="AY9" i="3"/>
  <c r="AX9" i="3"/>
  <c r="AW9" i="3"/>
  <c r="AV9" i="3"/>
  <c r="AS9" i="3"/>
  <c r="AR9" i="3"/>
  <c r="AM9" i="3"/>
  <c r="AL9" i="3"/>
  <c r="AK9" i="3"/>
  <c r="AJ9" i="3"/>
  <c r="AG9" i="3"/>
  <c r="AF9" i="3"/>
  <c r="AA9" i="3"/>
  <c r="Z9" i="3"/>
  <c r="Y9" i="3"/>
  <c r="X9" i="3"/>
  <c r="U9" i="3"/>
  <c r="T9" i="3"/>
  <c r="P9" i="3"/>
  <c r="O9" i="3"/>
  <c r="N9" i="3"/>
  <c r="M9" i="3"/>
  <c r="L9" i="3"/>
  <c r="I9" i="3"/>
  <c r="GK64" i="3"/>
  <c r="GJ64" i="3"/>
  <c r="GK62" i="3"/>
  <c r="GK61" i="3" s="1"/>
  <c r="GJ62" i="3"/>
  <c r="GJ61" i="3" s="1"/>
  <c r="GK60" i="3"/>
  <c r="GK59" i="3" s="1"/>
  <c r="GJ60" i="3"/>
  <c r="GJ59" i="3" s="1"/>
  <c r="GK58" i="3"/>
  <c r="GJ58" i="3"/>
  <c r="GK57" i="3"/>
  <c r="GJ57" i="3"/>
  <c r="GK55" i="3"/>
  <c r="GJ55" i="3"/>
  <c r="GK54" i="3"/>
  <c r="GJ54" i="3"/>
  <c r="GK53" i="3"/>
  <c r="GJ53" i="3"/>
  <c r="GK52" i="3"/>
  <c r="GJ52" i="3"/>
  <c r="GK50" i="3"/>
  <c r="GJ50" i="3"/>
  <c r="GK49" i="3"/>
  <c r="GJ49" i="3"/>
  <c r="GK47" i="3"/>
  <c r="GJ47" i="3"/>
  <c r="GK46" i="3"/>
  <c r="GJ46" i="3"/>
  <c r="GK45" i="3"/>
  <c r="GJ45" i="3"/>
  <c r="GK44" i="3"/>
  <c r="GJ44" i="3"/>
  <c r="GK43" i="3"/>
  <c r="GJ43" i="3"/>
  <c r="GK41" i="3"/>
  <c r="GJ41" i="3"/>
  <c r="GK40" i="3"/>
  <c r="GJ40" i="3"/>
  <c r="GK39" i="3"/>
  <c r="GJ39" i="3"/>
  <c r="GK37" i="3"/>
  <c r="GK36" i="3" s="1"/>
  <c r="GJ37" i="3"/>
  <c r="GJ36" i="3" s="1"/>
  <c r="GK35" i="3"/>
  <c r="GJ35" i="3"/>
  <c r="GK34" i="3"/>
  <c r="GJ34" i="3"/>
  <c r="GK32" i="3"/>
  <c r="GJ32" i="3"/>
  <c r="GK31" i="3"/>
  <c r="GJ31" i="3"/>
  <c r="GK29" i="3"/>
  <c r="GJ29" i="3"/>
  <c r="GK28" i="3"/>
  <c r="GJ28" i="3"/>
  <c r="GK26" i="3"/>
  <c r="GJ26" i="3"/>
  <c r="GK25" i="3"/>
  <c r="GJ25" i="3"/>
  <c r="GK24" i="3"/>
  <c r="GJ24" i="3"/>
  <c r="GK22" i="3"/>
  <c r="GK21" i="3" s="1"/>
  <c r="GJ22" i="3"/>
  <c r="GJ21" i="3" s="1"/>
  <c r="GK20" i="3"/>
  <c r="GK19" i="3" s="1"/>
  <c r="GJ20" i="3"/>
  <c r="GJ19" i="3" s="1"/>
  <c r="GK18" i="3"/>
  <c r="GK17" i="3" s="1"/>
  <c r="GJ18" i="3"/>
  <c r="GJ17" i="3" s="1"/>
  <c r="GK16" i="3"/>
  <c r="GK15" i="3" s="1"/>
  <c r="GJ16" i="3"/>
  <c r="GJ15" i="3" s="1"/>
  <c r="GK14" i="3"/>
  <c r="GJ14" i="3"/>
  <c r="GK13" i="3"/>
  <c r="GJ13" i="3"/>
  <c r="GJ11" i="3"/>
  <c r="GK11" i="3"/>
  <c r="GJ10" i="3"/>
  <c r="GK10" i="3"/>
  <c r="Z62" i="2"/>
  <c r="Y62" i="2"/>
  <c r="Z61" i="2"/>
  <c r="Y61" i="2"/>
  <c r="Z60" i="2"/>
  <c r="Y60" i="2"/>
  <c r="Y58" i="2"/>
  <c r="Z58" i="2"/>
  <c r="Y59" i="2"/>
  <c r="Z59" i="2"/>
  <c r="Y53" i="2"/>
  <c r="Z53" i="2"/>
  <c r="Y54" i="2"/>
  <c r="Z54" i="2"/>
  <c r="Y55" i="2"/>
  <c r="Z55" i="2"/>
  <c r="Y56" i="2"/>
  <c r="Z56" i="2"/>
  <c r="Z52" i="2"/>
  <c r="Y52" i="2"/>
  <c r="Z51" i="2"/>
  <c r="Y51" i="2"/>
  <c r="Z50" i="2"/>
  <c r="Y50" i="2"/>
  <c r="Y49" i="2"/>
  <c r="Z49" i="2"/>
  <c r="Z48" i="2"/>
  <c r="Y48" i="2"/>
  <c r="Y44" i="2"/>
  <c r="Z44" i="2"/>
  <c r="Y45" i="2"/>
  <c r="Z45" i="2"/>
  <c r="Z43" i="2"/>
  <c r="Y43" i="2"/>
  <c r="Z42" i="2"/>
  <c r="Y42" i="2"/>
  <c r="EO64" i="3"/>
  <c r="EN64" i="3"/>
  <c r="X57" i="2"/>
  <c r="W57" i="2"/>
  <c r="EC64" i="3"/>
  <c r="EB64" i="3"/>
  <c r="DE64" i="3"/>
  <c r="DD64" i="3"/>
  <c r="CS64" i="3"/>
  <c r="CR64" i="3"/>
  <c r="R51" i="2"/>
  <c r="Q51" i="2"/>
  <c r="CG64" i="3"/>
  <c r="CF64" i="3"/>
  <c r="P50" i="2"/>
  <c r="O50" i="2"/>
  <c r="BU64" i="3"/>
  <c r="BT64" i="3"/>
  <c r="BI64" i="3"/>
  <c r="BH64" i="3"/>
  <c r="L57" i="2"/>
  <c r="K57" i="2"/>
  <c r="L50" i="2"/>
  <c r="K50" i="2"/>
  <c r="L47" i="2"/>
  <c r="K47" i="2"/>
  <c r="DQ64" i="3"/>
  <c r="DP64" i="3"/>
  <c r="DM64" i="3"/>
  <c r="DL64" i="3"/>
  <c r="J46" i="2"/>
  <c r="I46" i="2"/>
  <c r="Y64" i="3"/>
  <c r="X64" i="3"/>
  <c r="U64" i="3"/>
  <c r="T64" i="3"/>
  <c r="H57" i="2"/>
  <c r="G57" i="2"/>
  <c r="M64" i="3"/>
  <c r="L64" i="3"/>
  <c r="I64" i="3"/>
  <c r="H64" i="3"/>
  <c r="H61" i="3"/>
  <c r="H59" i="3"/>
  <c r="H56" i="3"/>
  <c r="H51" i="3"/>
  <c r="H48" i="3"/>
  <c r="H42" i="3"/>
  <c r="H38" i="3"/>
  <c r="H36" i="3"/>
  <c r="H33" i="3"/>
  <c r="H30" i="3"/>
  <c r="H27" i="3"/>
  <c r="H23" i="3"/>
  <c r="H21" i="3"/>
  <c r="H19" i="3"/>
  <c r="H17" i="3"/>
  <c r="H15" i="3"/>
  <c r="H12" i="3"/>
  <c r="H9" i="3"/>
  <c r="D57" i="2"/>
  <c r="C57" i="2"/>
  <c r="CV33" i="3" l="1"/>
  <c r="BL27" i="3"/>
  <c r="BL33" i="3"/>
  <c r="BX27" i="3"/>
  <c r="BY38" i="3"/>
  <c r="BY48" i="3"/>
  <c r="BY51" i="3"/>
  <c r="CK9" i="3"/>
  <c r="CK12" i="3"/>
  <c r="CJ38" i="3"/>
  <c r="CJ48" i="3"/>
  <c r="CJ51" i="3"/>
  <c r="CJ56" i="3"/>
  <c r="CV27" i="3"/>
  <c r="CV30" i="3"/>
  <c r="CW38" i="3"/>
  <c r="CW48" i="3"/>
  <c r="CW51" i="3"/>
  <c r="DI9" i="3"/>
  <c r="DI12" i="3"/>
  <c r="DI51" i="3"/>
  <c r="DI56" i="3"/>
  <c r="AN33" i="3"/>
  <c r="BY9" i="3"/>
  <c r="AO33" i="3"/>
  <c r="BX23" i="3"/>
  <c r="ES33" i="3"/>
  <c r="AO42" i="3"/>
  <c r="FE33" i="3"/>
  <c r="CJ23" i="3"/>
  <c r="ER12" i="3"/>
  <c r="AB48" i="3"/>
  <c r="CV42" i="3"/>
  <c r="FQ23" i="3"/>
  <c r="BX42" i="3"/>
  <c r="CV23" i="3"/>
  <c r="FP33" i="3"/>
  <c r="GB23" i="3"/>
  <c r="CK56" i="3"/>
  <c r="CW23" i="3"/>
  <c r="ER42" i="3"/>
  <c r="BY23" i="3"/>
  <c r="ES42" i="3"/>
  <c r="FE42" i="3"/>
  <c r="FP12" i="3"/>
  <c r="GO53" i="3"/>
  <c r="GO51" i="3" s="1"/>
  <c r="GO58" i="3"/>
  <c r="GO62" i="3"/>
  <c r="GO61" i="3" s="1"/>
  <c r="GO47" i="3"/>
  <c r="GO50" i="3"/>
  <c r="BA23" i="3"/>
  <c r="CJ30" i="3"/>
  <c r="GN58" i="3"/>
  <c r="GO14" i="3"/>
  <c r="AB23" i="3"/>
  <c r="BL42" i="3"/>
  <c r="DH42" i="3"/>
  <c r="DT23" i="3"/>
  <c r="GC42" i="3"/>
  <c r="AC23" i="3"/>
  <c r="BA48" i="3"/>
  <c r="BM42" i="3"/>
  <c r="DI42" i="3"/>
  <c r="DU23" i="3"/>
  <c r="EG51" i="3"/>
  <c r="EG56" i="3"/>
  <c r="ER9" i="3"/>
  <c r="ES23" i="3"/>
  <c r="ER38" i="3"/>
  <c r="FD33" i="3"/>
  <c r="FD42" i="3"/>
  <c r="FQ38" i="3"/>
  <c r="GB38" i="3"/>
  <c r="GB48" i="3"/>
  <c r="GO18" i="3"/>
  <c r="GO17" i="3" s="1"/>
  <c r="AN42" i="3"/>
  <c r="AZ23" i="3"/>
  <c r="EF33" i="3"/>
  <c r="EF42" i="3"/>
  <c r="GB30" i="3"/>
  <c r="GO20" i="3"/>
  <c r="GO19" i="3" s="1"/>
  <c r="GO22" i="3"/>
  <c r="GO21" i="3" s="1"/>
  <c r="GO57" i="3"/>
  <c r="GO34" i="3"/>
  <c r="GO28" i="3"/>
  <c r="AB42" i="3"/>
  <c r="AB56" i="3"/>
  <c r="AN30" i="3"/>
  <c r="AN38" i="3"/>
  <c r="AN48" i="3"/>
  <c r="AZ12" i="3"/>
  <c r="AZ42" i="3"/>
  <c r="AZ56" i="3"/>
  <c r="BL30" i="3"/>
  <c r="BL38" i="3"/>
  <c r="BL48" i="3"/>
  <c r="GO37" i="3"/>
  <c r="GO36" i="3" s="1"/>
  <c r="GO35" i="3"/>
  <c r="AC12" i="3"/>
  <c r="AC17" i="3"/>
  <c r="AC42" i="3"/>
  <c r="AC56" i="3"/>
  <c r="AC61" i="3"/>
  <c r="AO30" i="3"/>
  <c r="AO38" i="3"/>
  <c r="AO48" i="3"/>
  <c r="BA12" i="3"/>
  <c r="BA19" i="3"/>
  <c r="BA21" i="3"/>
  <c r="BA42" i="3"/>
  <c r="BA56" i="3"/>
  <c r="BM30" i="3"/>
  <c r="BM38" i="3"/>
  <c r="BM48" i="3"/>
  <c r="FP56" i="3"/>
  <c r="Q23" i="3"/>
  <c r="Q38" i="3"/>
  <c r="GN37" i="3"/>
  <c r="GN36" i="3" s="1"/>
  <c r="DH30" i="3"/>
  <c r="DH38" i="3"/>
  <c r="DH48" i="3"/>
  <c r="DT12" i="3"/>
  <c r="DT42" i="3"/>
  <c r="DT56" i="3"/>
  <c r="EF30" i="3"/>
  <c r="EF38" i="3"/>
  <c r="EF48" i="3"/>
  <c r="ER27" i="3"/>
  <c r="FD30" i="3"/>
  <c r="FD38" i="3"/>
  <c r="FD48" i="3"/>
  <c r="FP27" i="3"/>
  <c r="GN40" i="3"/>
  <c r="FQ48" i="3"/>
  <c r="FP51" i="3"/>
  <c r="GC30" i="3"/>
  <c r="GC38" i="3"/>
  <c r="GC48" i="3"/>
  <c r="BY12" i="3"/>
  <c r="BY42" i="3"/>
  <c r="BY56" i="3"/>
  <c r="CK30" i="3"/>
  <c r="CK38" i="3"/>
  <c r="CK48" i="3"/>
  <c r="CW12" i="3"/>
  <c r="CW42" i="3"/>
  <c r="CW56" i="3"/>
  <c r="DI30" i="3"/>
  <c r="DI38" i="3"/>
  <c r="DI48" i="3"/>
  <c r="DU12" i="3"/>
  <c r="DU42" i="3"/>
  <c r="DU56" i="3"/>
  <c r="EG30" i="3"/>
  <c r="EG38" i="3"/>
  <c r="EG48" i="3"/>
  <c r="ES12" i="3"/>
  <c r="ER23" i="3"/>
  <c r="ES48" i="3"/>
  <c r="ER51" i="3"/>
  <c r="FE30" i="3"/>
  <c r="FE38" i="3"/>
  <c r="FE48" i="3"/>
  <c r="FQ12" i="3"/>
  <c r="FP23" i="3"/>
  <c r="FQ42" i="3"/>
  <c r="GB12" i="3"/>
  <c r="GB42" i="3"/>
  <c r="GB56" i="3"/>
  <c r="BX30" i="3"/>
  <c r="BX38" i="3"/>
  <c r="BX48" i="3"/>
  <c r="CV38" i="3"/>
  <c r="CV63" i="3" s="1"/>
  <c r="FP42" i="3"/>
  <c r="GN18" i="3"/>
  <c r="GN17" i="3" s="1"/>
  <c r="GN10" i="3"/>
  <c r="GN16" i="3"/>
  <c r="GN15" i="3" s="1"/>
  <c r="GN20" i="3"/>
  <c r="GN19" i="3" s="1"/>
  <c r="GN24" i="3"/>
  <c r="GN26" i="3"/>
  <c r="GN32" i="3"/>
  <c r="GN30" i="3" s="1"/>
  <c r="GN44" i="3"/>
  <c r="GN46" i="3"/>
  <c r="GN54" i="3"/>
  <c r="GN60" i="3"/>
  <c r="GN59" i="3" s="1"/>
  <c r="GN11" i="3"/>
  <c r="GO11" i="3"/>
  <c r="GO9" i="3" s="1"/>
  <c r="GO41" i="3"/>
  <c r="GO38" i="3" s="1"/>
  <c r="GO29" i="3"/>
  <c r="GN13" i="3"/>
  <c r="GN12" i="3" s="1"/>
  <c r="GO43" i="3"/>
  <c r="GO42" i="3" s="1"/>
  <c r="GO31" i="3"/>
  <c r="GO30" i="3" s="1"/>
  <c r="GN25" i="3"/>
  <c r="GN29" i="3"/>
  <c r="GN27" i="3" s="1"/>
  <c r="GN39" i="3"/>
  <c r="GN41" i="3"/>
  <c r="GN49" i="3"/>
  <c r="GN48" i="3" s="1"/>
  <c r="GN57" i="3"/>
  <c r="GO13" i="3"/>
  <c r="GO12" i="3" s="1"/>
  <c r="P27" i="3"/>
  <c r="P48" i="3"/>
  <c r="P59" i="3"/>
  <c r="Q48" i="3"/>
  <c r="Q63" i="3" s="1"/>
  <c r="P23" i="3"/>
  <c r="P56" i="3"/>
  <c r="GN52" i="3"/>
  <c r="GN35" i="3"/>
  <c r="GN33" i="3" s="1"/>
  <c r="P42" i="3"/>
  <c r="GO56" i="3"/>
  <c r="GO48" i="3"/>
  <c r="GO23" i="3"/>
  <c r="GM56" i="3"/>
  <c r="GM51" i="3"/>
  <c r="GM48" i="3"/>
  <c r="GM42" i="3"/>
  <c r="GM38" i="3"/>
  <c r="GM33" i="3"/>
  <c r="GM30" i="3"/>
  <c r="GM27" i="3"/>
  <c r="GM23" i="3"/>
  <c r="GM12" i="3"/>
  <c r="GM9" i="3"/>
  <c r="GL56" i="3"/>
  <c r="GL51" i="3"/>
  <c r="GL48" i="3"/>
  <c r="GL42" i="3"/>
  <c r="GL38" i="3"/>
  <c r="GL33" i="3"/>
  <c r="GL30" i="3"/>
  <c r="GL27" i="3"/>
  <c r="GL23" i="3"/>
  <c r="GL12" i="3"/>
  <c r="GL9" i="3"/>
  <c r="GK27" i="3"/>
  <c r="GK33" i="3"/>
  <c r="GK9" i="3"/>
  <c r="GJ12" i="3"/>
  <c r="GJ23" i="3"/>
  <c r="GJ38" i="3"/>
  <c r="GJ48" i="3"/>
  <c r="GJ51" i="3"/>
  <c r="GJ56" i="3"/>
  <c r="M63" i="3"/>
  <c r="AK63" i="3"/>
  <c r="BI63" i="3"/>
  <c r="CG63" i="3"/>
  <c r="DE63" i="3"/>
  <c r="DM63" i="3"/>
  <c r="DS63" i="3"/>
  <c r="DW63" i="3"/>
  <c r="EQ63" i="3"/>
  <c r="EU63" i="3"/>
  <c r="FA63" i="3"/>
  <c r="FI63" i="3"/>
  <c r="FO63" i="3"/>
  <c r="FS63" i="3"/>
  <c r="GK30" i="3"/>
  <c r="GK42" i="3"/>
  <c r="GJ9" i="3"/>
  <c r="GK12" i="3"/>
  <c r="N63" i="3"/>
  <c r="T63" i="3"/>
  <c r="AF63" i="3"/>
  <c r="BD63" i="3"/>
  <c r="CB63" i="3"/>
  <c r="CZ63" i="3"/>
  <c r="EN63" i="3"/>
  <c r="EV63" i="3"/>
  <c r="O63" i="3"/>
  <c r="U63" i="3"/>
  <c r="AA63" i="3"/>
  <c r="AG63" i="3"/>
  <c r="AM63" i="3"/>
  <c r="AS63" i="3"/>
  <c r="AY63" i="3"/>
  <c r="BE63" i="3"/>
  <c r="BK63" i="3"/>
  <c r="BQ63" i="3"/>
  <c r="BW63" i="3"/>
  <c r="CC63" i="3"/>
  <c r="CI63" i="3"/>
  <c r="CO63" i="3"/>
  <c r="CU63" i="3"/>
  <c r="DA63" i="3"/>
  <c r="DG63" i="3"/>
  <c r="DK63" i="3"/>
  <c r="DQ63" i="3"/>
  <c r="DY63" i="3"/>
  <c r="EE63" i="3"/>
  <c r="EI63" i="3"/>
  <c r="EO63" i="3"/>
  <c r="EW63" i="3"/>
  <c r="FC63" i="3"/>
  <c r="FG63" i="3"/>
  <c r="FM63" i="3"/>
  <c r="FU63" i="3"/>
  <c r="GA63" i="3"/>
  <c r="GE63" i="3"/>
  <c r="I63" i="3"/>
  <c r="L63" i="3"/>
  <c r="P63" i="3"/>
  <c r="X63" i="3"/>
  <c r="AJ63" i="3"/>
  <c r="AV63" i="3"/>
  <c r="BH63" i="3"/>
  <c r="BT63" i="3"/>
  <c r="CF63" i="3"/>
  <c r="CR63" i="3"/>
  <c r="DD63" i="3"/>
  <c r="DL63" i="3"/>
  <c r="EB63" i="3"/>
  <c r="EJ63" i="3"/>
  <c r="EZ63" i="3"/>
  <c r="FH63" i="3"/>
  <c r="FX63" i="3"/>
  <c r="GK38" i="3"/>
  <c r="GK51" i="3"/>
  <c r="GJ27" i="3"/>
  <c r="GJ30" i="3"/>
  <c r="GJ33" i="3"/>
  <c r="GJ42" i="3"/>
  <c r="Y63" i="3"/>
  <c r="AR63" i="3"/>
  <c r="AW63" i="3"/>
  <c r="BP63" i="3"/>
  <c r="BU63" i="3"/>
  <c r="CN63" i="3"/>
  <c r="CS63" i="3"/>
  <c r="DP63" i="3"/>
  <c r="DX63" i="3"/>
  <c r="EC63" i="3"/>
  <c r="EK63" i="3"/>
  <c r="FL63" i="3"/>
  <c r="FT63" i="3"/>
  <c r="FY63" i="3"/>
  <c r="GK23" i="3"/>
  <c r="GK48" i="3"/>
  <c r="GK56" i="3"/>
  <c r="Z63" i="3"/>
  <c r="AL63" i="3"/>
  <c r="AX63" i="3"/>
  <c r="BJ63" i="3"/>
  <c r="BV63" i="3"/>
  <c r="CH63" i="3"/>
  <c r="CT63" i="3"/>
  <c r="DF63" i="3"/>
  <c r="DJ63" i="3"/>
  <c r="DR63" i="3"/>
  <c r="DV63" i="3"/>
  <c r="ED63" i="3"/>
  <c r="EH63" i="3"/>
  <c r="EP63" i="3"/>
  <c r="ET63" i="3"/>
  <c r="FB63" i="3"/>
  <c r="FF63" i="3"/>
  <c r="FN63" i="3"/>
  <c r="FR63" i="3"/>
  <c r="FZ63" i="3"/>
  <c r="GD63" i="3"/>
  <c r="H63" i="3"/>
  <c r="FQ63" i="3" l="1"/>
  <c r="DU63" i="3"/>
  <c r="DI63" i="3"/>
  <c r="CJ63" i="3"/>
  <c r="ES63" i="3"/>
  <c r="GO27" i="3"/>
  <c r="GO33" i="3"/>
  <c r="GO63" i="3" s="1"/>
  <c r="BL63" i="3"/>
  <c r="AZ63" i="3"/>
  <c r="GN56" i="3"/>
  <c r="EG63" i="3"/>
  <c r="AB63" i="3"/>
  <c r="GC63" i="3"/>
  <c r="FP63" i="3"/>
  <c r="GN42" i="3"/>
  <c r="FE63" i="3"/>
  <c r="CW63" i="3"/>
  <c r="FD63" i="3"/>
  <c r="EF63" i="3"/>
  <c r="BA63" i="3"/>
  <c r="AC63" i="3"/>
  <c r="ER63" i="3"/>
  <c r="GM63" i="3"/>
  <c r="BX63" i="3"/>
  <c r="GB63" i="3"/>
  <c r="CK63" i="3"/>
  <c r="BY63" i="3"/>
  <c r="DT63" i="3"/>
  <c r="DH63" i="3"/>
  <c r="BM63" i="3"/>
  <c r="AO63" i="3"/>
  <c r="AN63" i="3"/>
  <c r="GN9" i="3"/>
  <c r="GN51" i="3"/>
  <c r="GN23" i="3"/>
  <c r="GN38" i="3"/>
  <c r="GL63" i="3"/>
  <c r="GK63" i="3"/>
  <c r="GJ63" i="3"/>
  <c r="GN63" i="3" l="1"/>
  <c r="P43" i="4" l="1"/>
  <c r="O43" i="4"/>
  <c r="P40" i="4"/>
  <c r="O40" i="4"/>
  <c r="P39" i="4"/>
  <c r="O39" i="4"/>
  <c r="P38" i="4"/>
  <c r="O38" i="4"/>
  <c r="P37" i="4"/>
  <c r="O37" i="4"/>
  <c r="P36" i="4"/>
  <c r="O36" i="4"/>
  <c r="P35" i="4"/>
  <c r="O35" i="4"/>
  <c r="P34" i="4"/>
  <c r="O34" i="4"/>
  <c r="P33" i="4"/>
  <c r="O33" i="4"/>
  <c r="P32" i="4"/>
  <c r="O32" i="4"/>
  <c r="P31" i="4"/>
  <c r="O31" i="4"/>
  <c r="P30" i="4"/>
  <c r="O30" i="4"/>
  <c r="P29" i="4"/>
  <c r="O29" i="4"/>
  <c r="P28" i="4"/>
  <c r="O28" i="4"/>
  <c r="P27" i="4"/>
  <c r="O27" i="4"/>
  <c r="P26" i="4"/>
  <c r="O26" i="4"/>
  <c r="P25" i="4"/>
  <c r="O25" i="4"/>
  <c r="P24" i="4"/>
  <c r="O24" i="4"/>
  <c r="P23" i="4"/>
  <c r="O23" i="4"/>
  <c r="P22" i="4"/>
  <c r="O22" i="4"/>
  <c r="P21" i="4"/>
  <c r="O21" i="4"/>
  <c r="P20" i="4"/>
  <c r="O20" i="4"/>
  <c r="P19" i="4"/>
  <c r="O19" i="4"/>
  <c r="P18" i="4"/>
  <c r="O18" i="4"/>
  <c r="P17" i="4"/>
  <c r="O17" i="4"/>
  <c r="P16" i="4"/>
  <c r="O16" i="4"/>
  <c r="P15" i="4"/>
  <c r="O15" i="4"/>
  <c r="P14" i="4"/>
  <c r="O14" i="4"/>
  <c r="P13" i="4"/>
  <c r="O13" i="4"/>
  <c r="P12" i="4"/>
  <c r="O12" i="4"/>
  <c r="P11" i="4"/>
  <c r="O11" i="4"/>
  <c r="P10" i="4"/>
  <c r="O10" i="4"/>
  <c r="P9" i="4"/>
  <c r="O9" i="4"/>
  <c r="P8" i="4"/>
  <c r="O8" i="4"/>
  <c r="P7" i="4"/>
  <c r="O7" i="4"/>
  <c r="P6" i="4"/>
  <c r="O6" i="4"/>
  <c r="P5" i="4"/>
  <c r="P41" i="4" s="1"/>
  <c r="O5" i="4"/>
  <c r="O41" i="4" s="1"/>
  <c r="Z8" i="2"/>
  <c r="Y8" i="2"/>
  <c r="Z27" i="2"/>
  <c r="Y27" i="2"/>
  <c r="Z26" i="2"/>
  <c r="Y26" i="2"/>
  <c r="Z25" i="2"/>
  <c r="Y25" i="2"/>
  <c r="Z7" i="2"/>
  <c r="Y7" i="2"/>
  <c r="Z6" i="2"/>
  <c r="Y6" i="2"/>
  <c r="Z5" i="2"/>
  <c r="Y5" i="2"/>
  <c r="Z40" i="2"/>
  <c r="Y40" i="2"/>
  <c r="Z39" i="2"/>
  <c r="Y39" i="2"/>
  <c r="Z38" i="2"/>
  <c r="Y38" i="2"/>
  <c r="Z37" i="2"/>
  <c r="Y37" i="2"/>
  <c r="Z36" i="2"/>
  <c r="Y36" i="2"/>
  <c r="Z34" i="2"/>
  <c r="Y34" i="2"/>
  <c r="Z33" i="2"/>
  <c r="Y33" i="2"/>
  <c r="Z32" i="2"/>
  <c r="Y32" i="2"/>
  <c r="Z31" i="2"/>
  <c r="Y31" i="2"/>
  <c r="Z30" i="2"/>
  <c r="Y30" i="2"/>
  <c r="Z35" i="2"/>
  <c r="Y35" i="2"/>
  <c r="Z29" i="2"/>
  <c r="Z57" i="2" s="1"/>
  <c r="Y29" i="2"/>
  <c r="Y57" i="2" s="1"/>
  <c r="Z28" i="2"/>
  <c r="Y28" i="2"/>
  <c r="Z24" i="2"/>
  <c r="Y24" i="2"/>
  <c r="Z23" i="2"/>
  <c r="Y23" i="2"/>
  <c r="Z22" i="2"/>
  <c r="Y22" i="2"/>
  <c r="Z21" i="2"/>
  <c r="Y21" i="2"/>
  <c r="Z20" i="2"/>
  <c r="Y20" i="2"/>
  <c r="Z19" i="2"/>
  <c r="Y19" i="2"/>
  <c r="Z18" i="2"/>
  <c r="Y18" i="2"/>
  <c r="Z17" i="2"/>
  <c r="Y17" i="2"/>
  <c r="Z16" i="2"/>
  <c r="Y16" i="2"/>
  <c r="Z15" i="2"/>
  <c r="Y15" i="2"/>
  <c r="Z14" i="2"/>
  <c r="Y14" i="2"/>
  <c r="Z13" i="2"/>
  <c r="Y13" i="2"/>
  <c r="Z12" i="2"/>
  <c r="Z47" i="2" s="1"/>
  <c r="Y12" i="2"/>
  <c r="Y47" i="2" s="1"/>
  <c r="Z11" i="2"/>
  <c r="Y11" i="2"/>
  <c r="Z10" i="2"/>
  <c r="Z46" i="2" s="1"/>
  <c r="Y10" i="2"/>
  <c r="Y46" i="2" s="1"/>
  <c r="Z9" i="2"/>
  <c r="Z41" i="2" s="1"/>
  <c r="Y9" i="2"/>
  <c r="Y41" i="2" l="1"/>
  <c r="GG11" i="3" l="1"/>
  <c r="GG13" i="3"/>
  <c r="GG14" i="3"/>
  <c r="GG16" i="3"/>
  <c r="GG15" i="3" s="1"/>
  <c r="GG18" i="3"/>
  <c r="GG17" i="3" s="1"/>
  <c r="GG20" i="3"/>
  <c r="GG19" i="3" s="1"/>
  <c r="GG22" i="3"/>
  <c r="GG21" i="3" s="1"/>
  <c r="GG24" i="3"/>
  <c r="GG25" i="3"/>
  <c r="GG26" i="3"/>
  <c r="GG28" i="3"/>
  <c r="GG29" i="3"/>
  <c r="GG31" i="3"/>
  <c r="GG32" i="3"/>
  <c r="GG34" i="3"/>
  <c r="GG35" i="3"/>
  <c r="GG37" i="3"/>
  <c r="GG36" i="3" s="1"/>
  <c r="GG39" i="3"/>
  <c r="GG40" i="3"/>
  <c r="GG41" i="3"/>
  <c r="GG43" i="3"/>
  <c r="GG44" i="3"/>
  <c r="GG45" i="3"/>
  <c r="GG46" i="3"/>
  <c r="GG47" i="3"/>
  <c r="GG49" i="3"/>
  <c r="GG50" i="3"/>
  <c r="GG52" i="3"/>
  <c r="GG53" i="3"/>
  <c r="GG54" i="3"/>
  <c r="GG55" i="3"/>
  <c r="GG57" i="3"/>
  <c r="GG58" i="3"/>
  <c r="GG60" i="3"/>
  <c r="GG59" i="3" s="1"/>
  <c r="GG62" i="3"/>
  <c r="GG61" i="3" s="1"/>
  <c r="FW62" i="3"/>
  <c r="FW61" i="3" s="1"/>
  <c r="FV62" i="3"/>
  <c r="FV61" i="3" s="1"/>
  <c r="FW60" i="3"/>
  <c r="FW59" i="3" s="1"/>
  <c r="FV60" i="3"/>
  <c r="FV59" i="3" s="1"/>
  <c r="FW58" i="3"/>
  <c r="FV58" i="3"/>
  <c r="FW57" i="3"/>
  <c r="FV57" i="3"/>
  <c r="FW55" i="3"/>
  <c r="FV55" i="3"/>
  <c r="FW54" i="3"/>
  <c r="FV54" i="3"/>
  <c r="FW53" i="3"/>
  <c r="FV53" i="3"/>
  <c r="FW52" i="3"/>
  <c r="FV52" i="3"/>
  <c r="FW50" i="3"/>
  <c r="FV50" i="3"/>
  <c r="FW49" i="3"/>
  <c r="FV49" i="3"/>
  <c r="FW47" i="3"/>
  <c r="FV47" i="3"/>
  <c r="FW46" i="3"/>
  <c r="FV46" i="3"/>
  <c r="FW45" i="3"/>
  <c r="FV45" i="3"/>
  <c r="FW44" i="3"/>
  <c r="FV44" i="3"/>
  <c r="FW43" i="3"/>
  <c r="FV43" i="3"/>
  <c r="FW41" i="3"/>
  <c r="FV41" i="3"/>
  <c r="FW40" i="3"/>
  <c r="FV40" i="3"/>
  <c r="FW39" i="3"/>
  <c r="FV39" i="3"/>
  <c r="FW37" i="3"/>
  <c r="FW36" i="3" s="1"/>
  <c r="FV37" i="3"/>
  <c r="FV36" i="3" s="1"/>
  <c r="FW35" i="3"/>
  <c r="FV35" i="3"/>
  <c r="FW34" i="3"/>
  <c r="FV34" i="3"/>
  <c r="FW32" i="3"/>
  <c r="FV32" i="3"/>
  <c r="FW31" i="3"/>
  <c r="FV31" i="3"/>
  <c r="FW29" i="3"/>
  <c r="FV29" i="3"/>
  <c r="FW28" i="3"/>
  <c r="FV28" i="3"/>
  <c r="FW26" i="3"/>
  <c r="FV26" i="3"/>
  <c r="FW25" i="3"/>
  <c r="FV25" i="3"/>
  <c r="FW24" i="3"/>
  <c r="FV24" i="3"/>
  <c r="FW22" i="3"/>
  <c r="FW21" i="3" s="1"/>
  <c r="FV22" i="3"/>
  <c r="FV21" i="3" s="1"/>
  <c r="FW20" i="3"/>
  <c r="FW19" i="3" s="1"/>
  <c r="FV20" i="3"/>
  <c r="FV19" i="3" s="1"/>
  <c r="FW18" i="3"/>
  <c r="FW17" i="3" s="1"/>
  <c r="FV18" i="3"/>
  <c r="FV17" i="3" s="1"/>
  <c r="FW16" i="3"/>
  <c r="FW15" i="3" s="1"/>
  <c r="FV16" i="3"/>
  <c r="FV15" i="3" s="1"/>
  <c r="FW14" i="3"/>
  <c r="FV14" i="3"/>
  <c r="FW13" i="3"/>
  <c r="FV13" i="3"/>
  <c r="FW11" i="3"/>
  <c r="FV11" i="3"/>
  <c r="FW10" i="3"/>
  <c r="FV10" i="3"/>
  <c r="FK62" i="3"/>
  <c r="FK61" i="3" s="1"/>
  <c r="FJ62" i="3"/>
  <c r="FJ61" i="3" s="1"/>
  <c r="FK60" i="3"/>
  <c r="FK59" i="3" s="1"/>
  <c r="FJ60" i="3"/>
  <c r="FJ59" i="3" s="1"/>
  <c r="FK58" i="3"/>
  <c r="FJ58" i="3"/>
  <c r="FK57" i="3"/>
  <c r="FJ57" i="3"/>
  <c r="FK55" i="3"/>
  <c r="FJ55" i="3"/>
  <c r="FK54" i="3"/>
  <c r="FJ54" i="3"/>
  <c r="FK53" i="3"/>
  <c r="FJ53" i="3"/>
  <c r="FK52" i="3"/>
  <c r="FJ52" i="3"/>
  <c r="FK50" i="3"/>
  <c r="FJ50" i="3"/>
  <c r="FK49" i="3"/>
  <c r="FJ49" i="3"/>
  <c r="FK47" i="3"/>
  <c r="FJ47" i="3"/>
  <c r="FK46" i="3"/>
  <c r="FJ46" i="3"/>
  <c r="FK45" i="3"/>
  <c r="FJ45" i="3"/>
  <c r="FK44" i="3"/>
  <c r="FJ44" i="3"/>
  <c r="FK43" i="3"/>
  <c r="FJ43" i="3"/>
  <c r="FK41" i="3"/>
  <c r="FJ41" i="3"/>
  <c r="FK40" i="3"/>
  <c r="FJ40" i="3"/>
  <c r="FK39" i="3"/>
  <c r="FJ39" i="3"/>
  <c r="FK37" i="3"/>
  <c r="FK36" i="3" s="1"/>
  <c r="FJ37" i="3"/>
  <c r="FJ36" i="3" s="1"/>
  <c r="FK35" i="3"/>
  <c r="FJ35" i="3"/>
  <c r="FK34" i="3"/>
  <c r="FJ34" i="3"/>
  <c r="FK32" i="3"/>
  <c r="FJ32" i="3"/>
  <c r="FK31" i="3"/>
  <c r="FJ31" i="3"/>
  <c r="FK29" i="3"/>
  <c r="FJ29" i="3"/>
  <c r="FK28" i="3"/>
  <c r="FJ28" i="3"/>
  <c r="FK26" i="3"/>
  <c r="FJ26" i="3"/>
  <c r="FK25" i="3"/>
  <c r="FJ25" i="3"/>
  <c r="FK24" i="3"/>
  <c r="FJ24" i="3"/>
  <c r="FK22" i="3"/>
  <c r="FK21" i="3" s="1"/>
  <c r="FJ22" i="3"/>
  <c r="FJ21" i="3" s="1"/>
  <c r="FK20" i="3"/>
  <c r="FK19" i="3" s="1"/>
  <c r="FJ20" i="3"/>
  <c r="FJ19" i="3" s="1"/>
  <c r="FK18" i="3"/>
  <c r="FK17" i="3" s="1"/>
  <c r="FJ18" i="3"/>
  <c r="FJ17" i="3" s="1"/>
  <c r="FK16" i="3"/>
  <c r="FK15" i="3" s="1"/>
  <c r="FJ16" i="3"/>
  <c r="FJ15" i="3" s="1"/>
  <c r="FK14" i="3"/>
  <c r="FJ14" i="3"/>
  <c r="FK13" i="3"/>
  <c r="FJ13" i="3"/>
  <c r="FK11" i="3"/>
  <c r="FJ11" i="3"/>
  <c r="FK10" i="3"/>
  <c r="FJ10" i="3"/>
  <c r="EY62" i="3"/>
  <c r="EY61" i="3" s="1"/>
  <c r="EX62" i="3"/>
  <c r="EX61" i="3" s="1"/>
  <c r="EY60" i="3"/>
  <c r="EY59" i="3" s="1"/>
  <c r="EX60" i="3"/>
  <c r="EX59" i="3" s="1"/>
  <c r="EY58" i="3"/>
  <c r="EX58" i="3"/>
  <c r="EY57" i="3"/>
  <c r="EX57" i="3"/>
  <c r="EY55" i="3"/>
  <c r="EX55" i="3"/>
  <c r="EY54" i="3"/>
  <c r="EX54" i="3"/>
  <c r="EY53" i="3"/>
  <c r="EX53" i="3"/>
  <c r="EY52" i="3"/>
  <c r="EX52" i="3"/>
  <c r="EY50" i="3"/>
  <c r="EX50" i="3"/>
  <c r="EY49" i="3"/>
  <c r="EX49" i="3"/>
  <c r="EY47" i="3"/>
  <c r="EX47" i="3"/>
  <c r="EY46" i="3"/>
  <c r="EX46" i="3"/>
  <c r="EY45" i="3"/>
  <c r="EX45" i="3"/>
  <c r="EY44" i="3"/>
  <c r="EX44" i="3"/>
  <c r="EY43" i="3"/>
  <c r="EX43" i="3"/>
  <c r="EY41" i="3"/>
  <c r="EX41" i="3"/>
  <c r="EY40" i="3"/>
  <c r="EX40" i="3"/>
  <c r="EY39" i="3"/>
  <c r="EX39" i="3"/>
  <c r="EY37" i="3"/>
  <c r="EY36" i="3" s="1"/>
  <c r="EX37" i="3"/>
  <c r="EX36" i="3" s="1"/>
  <c r="EY35" i="3"/>
  <c r="EX35" i="3"/>
  <c r="EY34" i="3"/>
  <c r="EX34" i="3"/>
  <c r="EY32" i="3"/>
  <c r="EX32" i="3"/>
  <c r="EY31" i="3"/>
  <c r="EX31" i="3"/>
  <c r="EY29" i="3"/>
  <c r="EX29" i="3"/>
  <c r="EY28" i="3"/>
  <c r="EX28" i="3"/>
  <c r="EY26" i="3"/>
  <c r="EX26" i="3"/>
  <c r="EY25" i="3"/>
  <c r="EX25" i="3"/>
  <c r="EY24" i="3"/>
  <c r="EX24" i="3"/>
  <c r="EY22" i="3"/>
  <c r="EY21" i="3" s="1"/>
  <c r="EX22" i="3"/>
  <c r="EX21" i="3" s="1"/>
  <c r="EY20" i="3"/>
  <c r="EY19" i="3" s="1"/>
  <c r="EX20" i="3"/>
  <c r="EX19" i="3" s="1"/>
  <c r="EY18" i="3"/>
  <c r="EY17" i="3" s="1"/>
  <c r="EX18" i="3"/>
  <c r="EX17" i="3" s="1"/>
  <c r="EY16" i="3"/>
  <c r="EY15" i="3" s="1"/>
  <c r="EX16" i="3"/>
  <c r="EX15" i="3" s="1"/>
  <c r="EY14" i="3"/>
  <c r="EX14" i="3"/>
  <c r="EY13" i="3"/>
  <c r="EX13" i="3"/>
  <c r="EY11" i="3"/>
  <c r="EX11" i="3"/>
  <c r="EY10" i="3"/>
  <c r="EX10" i="3"/>
  <c r="EM62" i="3"/>
  <c r="EM61" i="3" s="1"/>
  <c r="EL62" i="3"/>
  <c r="EL61" i="3" s="1"/>
  <c r="EM60" i="3"/>
  <c r="EM59" i="3" s="1"/>
  <c r="EL60" i="3"/>
  <c r="EL59" i="3" s="1"/>
  <c r="EM58" i="3"/>
  <c r="EL58" i="3"/>
  <c r="EM57" i="3"/>
  <c r="EL57" i="3"/>
  <c r="EM55" i="3"/>
  <c r="EL55" i="3"/>
  <c r="EM54" i="3"/>
  <c r="EL54" i="3"/>
  <c r="EM53" i="3"/>
  <c r="EL53" i="3"/>
  <c r="EM52" i="3"/>
  <c r="EL52" i="3"/>
  <c r="EM50" i="3"/>
  <c r="EL50" i="3"/>
  <c r="EM49" i="3"/>
  <c r="EL49" i="3"/>
  <c r="EM47" i="3"/>
  <c r="EL47" i="3"/>
  <c r="EM46" i="3"/>
  <c r="EL46" i="3"/>
  <c r="EM45" i="3"/>
  <c r="EL45" i="3"/>
  <c r="EM44" i="3"/>
  <c r="EL44" i="3"/>
  <c r="EM43" i="3"/>
  <c r="EL43" i="3"/>
  <c r="EM41" i="3"/>
  <c r="EL41" i="3"/>
  <c r="EM40" i="3"/>
  <c r="EL40" i="3"/>
  <c r="EM39" i="3"/>
  <c r="EL39" i="3"/>
  <c r="EM37" i="3"/>
  <c r="EM36" i="3" s="1"/>
  <c r="EL37" i="3"/>
  <c r="EL36" i="3" s="1"/>
  <c r="EM35" i="3"/>
  <c r="EL35" i="3"/>
  <c r="EM34" i="3"/>
  <c r="EL34" i="3"/>
  <c r="EM32" i="3"/>
  <c r="EL32" i="3"/>
  <c r="EM31" i="3"/>
  <c r="EL31" i="3"/>
  <c r="EM29" i="3"/>
  <c r="EL29" i="3"/>
  <c r="EM28" i="3"/>
  <c r="EL28" i="3"/>
  <c r="EM26" i="3"/>
  <c r="EL26" i="3"/>
  <c r="EM25" i="3"/>
  <c r="EL25" i="3"/>
  <c r="EM24" i="3"/>
  <c r="EL24" i="3"/>
  <c r="EM22" i="3"/>
  <c r="EM21" i="3" s="1"/>
  <c r="EL22" i="3"/>
  <c r="EL21" i="3" s="1"/>
  <c r="EM20" i="3"/>
  <c r="EM19" i="3" s="1"/>
  <c r="EL20" i="3"/>
  <c r="EL19" i="3" s="1"/>
  <c r="EM18" i="3"/>
  <c r="EM17" i="3" s="1"/>
  <c r="EL18" i="3"/>
  <c r="EL17" i="3" s="1"/>
  <c r="EM16" i="3"/>
  <c r="EM15" i="3" s="1"/>
  <c r="EL16" i="3"/>
  <c r="EL15" i="3" s="1"/>
  <c r="EM14" i="3"/>
  <c r="EL14" i="3"/>
  <c r="EM13" i="3"/>
  <c r="EL13" i="3"/>
  <c r="EM11" i="3"/>
  <c r="EL11" i="3"/>
  <c r="EM10" i="3"/>
  <c r="EL10" i="3"/>
  <c r="EA62" i="3"/>
  <c r="EA61" i="3" s="1"/>
  <c r="DZ62" i="3"/>
  <c r="DZ61" i="3" s="1"/>
  <c r="EA60" i="3"/>
  <c r="EA59" i="3" s="1"/>
  <c r="DZ60" i="3"/>
  <c r="DZ59" i="3" s="1"/>
  <c r="EA58" i="3"/>
  <c r="DZ58" i="3"/>
  <c r="EA57" i="3"/>
  <c r="DZ57" i="3"/>
  <c r="EA55" i="3"/>
  <c r="DZ55" i="3"/>
  <c r="EA54" i="3"/>
  <c r="DZ54" i="3"/>
  <c r="EA53" i="3"/>
  <c r="DZ53" i="3"/>
  <c r="EA52" i="3"/>
  <c r="DZ52" i="3"/>
  <c r="EA50" i="3"/>
  <c r="DZ50" i="3"/>
  <c r="EA49" i="3"/>
  <c r="DZ49" i="3"/>
  <c r="EA47" i="3"/>
  <c r="DZ47" i="3"/>
  <c r="EA46" i="3"/>
  <c r="DZ46" i="3"/>
  <c r="EA45" i="3"/>
  <c r="DZ45" i="3"/>
  <c r="EA44" i="3"/>
  <c r="DZ44" i="3"/>
  <c r="EA43" i="3"/>
  <c r="DZ43" i="3"/>
  <c r="EA41" i="3"/>
  <c r="DZ41" i="3"/>
  <c r="EA40" i="3"/>
  <c r="DZ40" i="3"/>
  <c r="EA39" i="3"/>
  <c r="DZ39" i="3"/>
  <c r="EA37" i="3"/>
  <c r="EA36" i="3" s="1"/>
  <c r="DZ37" i="3"/>
  <c r="DZ36" i="3" s="1"/>
  <c r="EA35" i="3"/>
  <c r="DZ35" i="3"/>
  <c r="EA34" i="3"/>
  <c r="DZ34" i="3"/>
  <c r="EA32" i="3"/>
  <c r="DZ32" i="3"/>
  <c r="EA31" i="3"/>
  <c r="DZ31" i="3"/>
  <c r="EA29" i="3"/>
  <c r="DZ29" i="3"/>
  <c r="EA28" i="3"/>
  <c r="DZ28" i="3"/>
  <c r="EA26" i="3"/>
  <c r="DZ26" i="3"/>
  <c r="EA25" i="3"/>
  <c r="DZ25" i="3"/>
  <c r="EA24" i="3"/>
  <c r="DZ24" i="3"/>
  <c r="EA22" i="3"/>
  <c r="EA21" i="3" s="1"/>
  <c r="DZ22" i="3"/>
  <c r="DZ21" i="3" s="1"/>
  <c r="EA20" i="3"/>
  <c r="EA19" i="3" s="1"/>
  <c r="DZ20" i="3"/>
  <c r="DZ19" i="3" s="1"/>
  <c r="EA18" i="3"/>
  <c r="EA17" i="3" s="1"/>
  <c r="DZ18" i="3"/>
  <c r="DZ17" i="3" s="1"/>
  <c r="EA16" i="3"/>
  <c r="EA15" i="3" s="1"/>
  <c r="DZ16" i="3"/>
  <c r="DZ15" i="3" s="1"/>
  <c r="EA14" i="3"/>
  <c r="DZ14" i="3"/>
  <c r="EA13" i="3"/>
  <c r="DZ13" i="3"/>
  <c r="EA11" i="3"/>
  <c r="DZ11" i="3"/>
  <c r="EA10" i="3"/>
  <c r="DZ10" i="3"/>
  <c r="DO62" i="3"/>
  <c r="DO61" i="3" s="1"/>
  <c r="DN62" i="3"/>
  <c r="DN61" i="3" s="1"/>
  <c r="DO60" i="3"/>
  <c r="DO59" i="3" s="1"/>
  <c r="DN60" i="3"/>
  <c r="DN59" i="3" s="1"/>
  <c r="DO58" i="3"/>
  <c r="DN58" i="3"/>
  <c r="DO57" i="3"/>
  <c r="DN57" i="3"/>
  <c r="DO55" i="3"/>
  <c r="DN55" i="3"/>
  <c r="DO54" i="3"/>
  <c r="DN54" i="3"/>
  <c r="DO53" i="3"/>
  <c r="DN53" i="3"/>
  <c r="DO52" i="3"/>
  <c r="DN52" i="3"/>
  <c r="DO50" i="3"/>
  <c r="DN50" i="3"/>
  <c r="DO49" i="3"/>
  <c r="DN49" i="3"/>
  <c r="DO47" i="3"/>
  <c r="DN47" i="3"/>
  <c r="DO46" i="3"/>
  <c r="DN46" i="3"/>
  <c r="DO45" i="3"/>
  <c r="DN45" i="3"/>
  <c r="DO44" i="3"/>
  <c r="DN44" i="3"/>
  <c r="DO43" i="3"/>
  <c r="DN43" i="3"/>
  <c r="DO41" i="3"/>
  <c r="DN41" i="3"/>
  <c r="DO40" i="3"/>
  <c r="DN40" i="3"/>
  <c r="DO39" i="3"/>
  <c r="DN39" i="3"/>
  <c r="DO37" i="3"/>
  <c r="DO36" i="3" s="1"/>
  <c r="DN37" i="3"/>
  <c r="DN36" i="3" s="1"/>
  <c r="DO35" i="3"/>
  <c r="DN35" i="3"/>
  <c r="DO34" i="3"/>
  <c r="DN34" i="3"/>
  <c r="DO32" i="3"/>
  <c r="DN32" i="3"/>
  <c r="DO31" i="3"/>
  <c r="DN31" i="3"/>
  <c r="DO29" i="3"/>
  <c r="DN29" i="3"/>
  <c r="DO28" i="3"/>
  <c r="DN28" i="3"/>
  <c r="DO26" i="3"/>
  <c r="DN26" i="3"/>
  <c r="DO25" i="3"/>
  <c r="DN25" i="3"/>
  <c r="DO24" i="3"/>
  <c r="DN24" i="3"/>
  <c r="DO22" i="3"/>
  <c r="DO21" i="3" s="1"/>
  <c r="DN22" i="3"/>
  <c r="DN21" i="3" s="1"/>
  <c r="DO20" i="3"/>
  <c r="DO19" i="3" s="1"/>
  <c r="DN20" i="3"/>
  <c r="DN19" i="3" s="1"/>
  <c r="DO18" i="3"/>
  <c r="DO17" i="3" s="1"/>
  <c r="DN18" i="3"/>
  <c r="DN17" i="3" s="1"/>
  <c r="DO16" i="3"/>
  <c r="DO15" i="3" s="1"/>
  <c r="DN16" i="3"/>
  <c r="DN15" i="3" s="1"/>
  <c r="DO14" i="3"/>
  <c r="DN14" i="3"/>
  <c r="DO13" i="3"/>
  <c r="DN13" i="3"/>
  <c r="DO11" i="3"/>
  <c r="DN11" i="3"/>
  <c r="DO10" i="3"/>
  <c r="DN10" i="3"/>
  <c r="DC62" i="3"/>
  <c r="DC61" i="3" s="1"/>
  <c r="DB62" i="3"/>
  <c r="DB61" i="3" s="1"/>
  <c r="DC60" i="3"/>
  <c r="DC59" i="3" s="1"/>
  <c r="DB60" i="3"/>
  <c r="DB59" i="3" s="1"/>
  <c r="DC58" i="3"/>
  <c r="DB58" i="3"/>
  <c r="DC57" i="3"/>
  <c r="DB57" i="3"/>
  <c r="DC55" i="3"/>
  <c r="DB55" i="3"/>
  <c r="DC54" i="3"/>
  <c r="DB54" i="3"/>
  <c r="DC53" i="3"/>
  <c r="DB53" i="3"/>
  <c r="DC52" i="3"/>
  <c r="DB52" i="3"/>
  <c r="DC50" i="3"/>
  <c r="DB50" i="3"/>
  <c r="DC49" i="3"/>
  <c r="DB49" i="3"/>
  <c r="DC47" i="3"/>
  <c r="DB47" i="3"/>
  <c r="DC46" i="3"/>
  <c r="DB46" i="3"/>
  <c r="DC45" i="3"/>
  <c r="DB45" i="3"/>
  <c r="DC44" i="3"/>
  <c r="DB44" i="3"/>
  <c r="DC43" i="3"/>
  <c r="DB43" i="3"/>
  <c r="DC41" i="3"/>
  <c r="DB41" i="3"/>
  <c r="DC40" i="3"/>
  <c r="DB40" i="3"/>
  <c r="DC39" i="3"/>
  <c r="DB39" i="3"/>
  <c r="DC37" i="3"/>
  <c r="DC36" i="3" s="1"/>
  <c r="DB37" i="3"/>
  <c r="DB36" i="3" s="1"/>
  <c r="DC35" i="3"/>
  <c r="DB35" i="3"/>
  <c r="DC34" i="3"/>
  <c r="DB34" i="3"/>
  <c r="DC32" i="3"/>
  <c r="DB32" i="3"/>
  <c r="DC31" i="3"/>
  <c r="DB31" i="3"/>
  <c r="DC29" i="3"/>
  <c r="DB29" i="3"/>
  <c r="DC28" i="3"/>
  <c r="DB28" i="3"/>
  <c r="DC26" i="3"/>
  <c r="DB26" i="3"/>
  <c r="DC25" i="3"/>
  <c r="DB25" i="3"/>
  <c r="DC24" i="3"/>
  <c r="DB24" i="3"/>
  <c r="DC22" i="3"/>
  <c r="DC21" i="3" s="1"/>
  <c r="DB22" i="3"/>
  <c r="DB21" i="3" s="1"/>
  <c r="DC20" i="3"/>
  <c r="DC19" i="3" s="1"/>
  <c r="DB20" i="3"/>
  <c r="DB19" i="3" s="1"/>
  <c r="DC18" i="3"/>
  <c r="DC17" i="3" s="1"/>
  <c r="DB18" i="3"/>
  <c r="DB17" i="3" s="1"/>
  <c r="DC16" i="3"/>
  <c r="DC15" i="3" s="1"/>
  <c r="DB16" i="3"/>
  <c r="DB15" i="3" s="1"/>
  <c r="DC14" i="3"/>
  <c r="DB14" i="3"/>
  <c r="DC13" i="3"/>
  <c r="DB13" i="3"/>
  <c r="DC11" i="3"/>
  <c r="DB11" i="3"/>
  <c r="DC10" i="3"/>
  <c r="DB10" i="3"/>
  <c r="CQ62" i="3"/>
  <c r="CQ61" i="3" s="1"/>
  <c r="CP62" i="3"/>
  <c r="CP61" i="3" s="1"/>
  <c r="CQ60" i="3"/>
  <c r="CQ59" i="3" s="1"/>
  <c r="CP60" i="3"/>
  <c r="CP59" i="3" s="1"/>
  <c r="CQ58" i="3"/>
  <c r="CY58" i="3" s="1"/>
  <c r="CP58" i="3"/>
  <c r="CX58" i="3" s="1"/>
  <c r="CQ57" i="3"/>
  <c r="CP57" i="3"/>
  <c r="CQ55" i="3"/>
  <c r="CY55" i="3" s="1"/>
  <c r="CP55" i="3"/>
  <c r="CX55" i="3" s="1"/>
  <c r="CQ54" i="3"/>
  <c r="CY54" i="3" s="1"/>
  <c r="CP54" i="3"/>
  <c r="CX54" i="3" s="1"/>
  <c r="CQ53" i="3"/>
  <c r="CY53" i="3" s="1"/>
  <c r="CP53" i="3"/>
  <c r="CX53" i="3" s="1"/>
  <c r="CQ52" i="3"/>
  <c r="CP52" i="3"/>
  <c r="CQ50" i="3"/>
  <c r="CY50" i="3" s="1"/>
  <c r="CP50" i="3"/>
  <c r="CX50" i="3" s="1"/>
  <c r="CQ49" i="3"/>
  <c r="CP49" i="3"/>
  <c r="CQ47" i="3"/>
  <c r="CY47" i="3" s="1"/>
  <c r="CP47" i="3"/>
  <c r="CX47" i="3" s="1"/>
  <c r="CQ46" i="3"/>
  <c r="CY46" i="3" s="1"/>
  <c r="CP46" i="3"/>
  <c r="CX46" i="3" s="1"/>
  <c r="CQ45" i="3"/>
  <c r="CY45" i="3" s="1"/>
  <c r="CP45" i="3"/>
  <c r="CX45" i="3" s="1"/>
  <c r="CQ44" i="3"/>
  <c r="CY44" i="3" s="1"/>
  <c r="CP44" i="3"/>
  <c r="CX44" i="3" s="1"/>
  <c r="CQ43" i="3"/>
  <c r="CP43" i="3"/>
  <c r="CQ41" i="3"/>
  <c r="CY41" i="3" s="1"/>
  <c r="CP41" i="3"/>
  <c r="CX41" i="3" s="1"/>
  <c r="CQ40" i="3"/>
  <c r="CY40" i="3" s="1"/>
  <c r="CP40" i="3"/>
  <c r="CX40" i="3" s="1"/>
  <c r="CQ39" i="3"/>
  <c r="CP39" i="3"/>
  <c r="CQ37" i="3"/>
  <c r="CQ36" i="3" s="1"/>
  <c r="CP37" i="3"/>
  <c r="CP36" i="3" s="1"/>
  <c r="CQ35" i="3"/>
  <c r="CY35" i="3" s="1"/>
  <c r="CP35" i="3"/>
  <c r="CX35" i="3" s="1"/>
  <c r="CQ34" i="3"/>
  <c r="CP34" i="3"/>
  <c r="CQ32" i="3"/>
  <c r="CY32" i="3" s="1"/>
  <c r="CP32" i="3"/>
  <c r="CX32" i="3" s="1"/>
  <c r="CQ31" i="3"/>
  <c r="CP31" i="3"/>
  <c r="CQ29" i="3"/>
  <c r="CY29" i="3" s="1"/>
  <c r="CP29" i="3"/>
  <c r="CX29" i="3" s="1"/>
  <c r="CQ28" i="3"/>
  <c r="CP28" i="3"/>
  <c r="CQ26" i="3"/>
  <c r="CY26" i="3" s="1"/>
  <c r="CP26" i="3"/>
  <c r="CX26" i="3" s="1"/>
  <c r="CQ25" i="3"/>
  <c r="CY25" i="3" s="1"/>
  <c r="CP25" i="3"/>
  <c r="CX25" i="3" s="1"/>
  <c r="CQ24" i="3"/>
  <c r="CP24" i="3"/>
  <c r="CQ22" i="3"/>
  <c r="CQ21" i="3" s="1"/>
  <c r="CP22" i="3"/>
  <c r="CP21" i="3" s="1"/>
  <c r="CQ20" i="3"/>
  <c r="CQ19" i="3" s="1"/>
  <c r="CP20" i="3"/>
  <c r="CP19" i="3" s="1"/>
  <c r="CQ18" i="3"/>
  <c r="CQ17" i="3" s="1"/>
  <c r="CP18" i="3"/>
  <c r="CP17" i="3" s="1"/>
  <c r="CQ16" i="3"/>
  <c r="CQ15" i="3" s="1"/>
  <c r="CP16" i="3"/>
  <c r="CP15" i="3" s="1"/>
  <c r="CQ14" i="3"/>
  <c r="CY14" i="3" s="1"/>
  <c r="CP14" i="3"/>
  <c r="CX14" i="3" s="1"/>
  <c r="CQ13" i="3"/>
  <c r="CP13" i="3"/>
  <c r="CQ11" i="3"/>
  <c r="CY11" i="3" s="1"/>
  <c r="CP11" i="3"/>
  <c r="CX11" i="3" s="1"/>
  <c r="CQ10" i="3"/>
  <c r="CP10" i="3"/>
  <c r="CE62" i="3"/>
  <c r="CE61" i="3" s="1"/>
  <c r="CD62" i="3"/>
  <c r="CD61" i="3" s="1"/>
  <c r="CE60" i="3"/>
  <c r="CE59" i="3" s="1"/>
  <c r="CD60" i="3"/>
  <c r="CD59" i="3" s="1"/>
  <c r="CE58" i="3"/>
  <c r="CM58" i="3" s="1"/>
  <c r="CD58" i="3"/>
  <c r="CL58" i="3" s="1"/>
  <c r="CE57" i="3"/>
  <c r="CD57" i="3"/>
  <c r="CE55" i="3"/>
  <c r="CM55" i="3" s="1"/>
  <c r="CD55" i="3"/>
  <c r="CL55" i="3" s="1"/>
  <c r="CE54" i="3"/>
  <c r="CM54" i="3" s="1"/>
  <c r="CD54" i="3"/>
  <c r="CL54" i="3" s="1"/>
  <c r="CE53" i="3"/>
  <c r="CM53" i="3" s="1"/>
  <c r="CD53" i="3"/>
  <c r="CL53" i="3" s="1"/>
  <c r="CE52" i="3"/>
  <c r="CD52" i="3"/>
  <c r="CE50" i="3"/>
  <c r="CM50" i="3" s="1"/>
  <c r="CD50" i="3"/>
  <c r="CL50" i="3" s="1"/>
  <c r="CE49" i="3"/>
  <c r="CD49" i="3"/>
  <c r="CE47" i="3"/>
  <c r="CM47" i="3" s="1"/>
  <c r="CD47" i="3"/>
  <c r="CL47" i="3" s="1"/>
  <c r="CE46" i="3"/>
  <c r="CM46" i="3" s="1"/>
  <c r="CD46" i="3"/>
  <c r="CL46" i="3" s="1"/>
  <c r="CE45" i="3"/>
  <c r="CM45" i="3" s="1"/>
  <c r="CD45" i="3"/>
  <c r="CL45" i="3" s="1"/>
  <c r="CE44" i="3"/>
  <c r="CM44" i="3" s="1"/>
  <c r="CD44" i="3"/>
  <c r="CL44" i="3" s="1"/>
  <c r="CE43" i="3"/>
  <c r="CD43" i="3"/>
  <c r="CE41" i="3"/>
  <c r="CM41" i="3" s="1"/>
  <c r="CD41" i="3"/>
  <c r="CL41" i="3" s="1"/>
  <c r="CE40" i="3"/>
  <c r="CM40" i="3" s="1"/>
  <c r="CD40" i="3"/>
  <c r="CL40" i="3" s="1"/>
  <c r="CE39" i="3"/>
  <c r="CD39" i="3"/>
  <c r="CE37" i="3"/>
  <c r="CE36" i="3" s="1"/>
  <c r="CD37" i="3"/>
  <c r="CD36" i="3" s="1"/>
  <c r="CE35" i="3"/>
  <c r="CM35" i="3" s="1"/>
  <c r="CD35" i="3"/>
  <c r="CL35" i="3" s="1"/>
  <c r="CE34" i="3"/>
  <c r="CD34" i="3"/>
  <c r="CE32" i="3"/>
  <c r="CM32" i="3" s="1"/>
  <c r="CD32" i="3"/>
  <c r="CL32" i="3" s="1"/>
  <c r="CE31" i="3"/>
  <c r="CD31" i="3"/>
  <c r="CE29" i="3"/>
  <c r="CM29" i="3" s="1"/>
  <c r="CD29" i="3"/>
  <c r="CL29" i="3" s="1"/>
  <c r="CE28" i="3"/>
  <c r="CD28" i="3"/>
  <c r="CE26" i="3"/>
  <c r="CM26" i="3" s="1"/>
  <c r="CD26" i="3"/>
  <c r="CL26" i="3" s="1"/>
  <c r="CE25" i="3"/>
  <c r="CM25" i="3" s="1"/>
  <c r="CD25" i="3"/>
  <c r="CL25" i="3" s="1"/>
  <c r="CE24" i="3"/>
  <c r="CD24" i="3"/>
  <c r="CD23" i="3" s="1"/>
  <c r="CE22" i="3"/>
  <c r="CE21" i="3" s="1"/>
  <c r="CD22" i="3"/>
  <c r="CD21" i="3" s="1"/>
  <c r="CE20" i="3"/>
  <c r="CE19" i="3" s="1"/>
  <c r="CD20" i="3"/>
  <c r="CD19" i="3" s="1"/>
  <c r="CE18" i="3"/>
  <c r="CE17" i="3" s="1"/>
  <c r="CD18" i="3"/>
  <c r="CD17" i="3" s="1"/>
  <c r="CE16" i="3"/>
  <c r="CE15" i="3" s="1"/>
  <c r="CD16" i="3"/>
  <c r="CD15" i="3" s="1"/>
  <c r="CE14" i="3"/>
  <c r="CM14" i="3" s="1"/>
  <c r="CD14" i="3"/>
  <c r="CL14" i="3" s="1"/>
  <c r="CE13" i="3"/>
  <c r="CD13" i="3"/>
  <c r="CD12" i="3" s="1"/>
  <c r="CE11" i="3"/>
  <c r="CM11" i="3" s="1"/>
  <c r="CD11" i="3"/>
  <c r="CL11" i="3" s="1"/>
  <c r="CE10" i="3"/>
  <c r="CD10" i="3"/>
  <c r="CD9" i="3" s="1"/>
  <c r="BS62" i="3"/>
  <c r="BS61" i="3" s="1"/>
  <c r="BR62" i="3"/>
  <c r="BR61" i="3" s="1"/>
  <c r="BS60" i="3"/>
  <c r="BS59" i="3" s="1"/>
  <c r="BR60" i="3"/>
  <c r="BR59" i="3" s="1"/>
  <c r="BS58" i="3"/>
  <c r="CA58" i="3" s="1"/>
  <c r="BR58" i="3"/>
  <c r="BZ58" i="3" s="1"/>
  <c r="BS57" i="3"/>
  <c r="BR57" i="3"/>
  <c r="BR56" i="3" s="1"/>
  <c r="BS55" i="3"/>
  <c r="CA55" i="3" s="1"/>
  <c r="BR55" i="3"/>
  <c r="BZ55" i="3" s="1"/>
  <c r="BS54" i="3"/>
  <c r="CA54" i="3" s="1"/>
  <c r="BR54" i="3"/>
  <c r="BZ54" i="3" s="1"/>
  <c r="BS53" i="3"/>
  <c r="CA53" i="3" s="1"/>
  <c r="BR53" i="3"/>
  <c r="BZ53" i="3" s="1"/>
  <c r="BS52" i="3"/>
  <c r="BR52" i="3"/>
  <c r="BR51" i="3" s="1"/>
  <c r="BS50" i="3"/>
  <c r="CA50" i="3" s="1"/>
  <c r="BR50" i="3"/>
  <c r="BZ50" i="3" s="1"/>
  <c r="BS49" i="3"/>
  <c r="BR49" i="3"/>
  <c r="BR48" i="3" s="1"/>
  <c r="BS47" i="3"/>
  <c r="CA47" i="3" s="1"/>
  <c r="BR47" i="3"/>
  <c r="BZ47" i="3" s="1"/>
  <c r="BS46" i="3"/>
  <c r="CA46" i="3" s="1"/>
  <c r="BR46" i="3"/>
  <c r="BZ46" i="3" s="1"/>
  <c r="BS45" i="3"/>
  <c r="CA45" i="3" s="1"/>
  <c r="BR45" i="3"/>
  <c r="BZ45" i="3" s="1"/>
  <c r="BS44" i="3"/>
  <c r="CA44" i="3" s="1"/>
  <c r="BR44" i="3"/>
  <c r="BZ44" i="3" s="1"/>
  <c r="BS43" i="3"/>
  <c r="BR43" i="3"/>
  <c r="BS41" i="3"/>
  <c r="CA41" i="3" s="1"/>
  <c r="BR41" i="3"/>
  <c r="BZ41" i="3" s="1"/>
  <c r="BS40" i="3"/>
  <c r="CA40" i="3" s="1"/>
  <c r="BR40" i="3"/>
  <c r="BZ40" i="3" s="1"/>
  <c r="BS39" i="3"/>
  <c r="BR39" i="3"/>
  <c r="BR38" i="3" s="1"/>
  <c r="BS37" i="3"/>
  <c r="BS36" i="3" s="1"/>
  <c r="BR37" i="3"/>
  <c r="BR36" i="3" s="1"/>
  <c r="BS35" i="3"/>
  <c r="CA35" i="3" s="1"/>
  <c r="BR35" i="3"/>
  <c r="BZ35" i="3" s="1"/>
  <c r="BS34" i="3"/>
  <c r="BR34" i="3"/>
  <c r="BS32" i="3"/>
  <c r="CA32" i="3" s="1"/>
  <c r="BR32" i="3"/>
  <c r="BZ32" i="3" s="1"/>
  <c r="BS31" i="3"/>
  <c r="BR31" i="3"/>
  <c r="BS29" i="3"/>
  <c r="CA29" i="3" s="1"/>
  <c r="BR29" i="3"/>
  <c r="BZ29" i="3" s="1"/>
  <c r="BS28" i="3"/>
  <c r="BR28" i="3"/>
  <c r="BS26" i="3"/>
  <c r="CA26" i="3" s="1"/>
  <c r="BR26" i="3"/>
  <c r="BZ26" i="3" s="1"/>
  <c r="BS25" i="3"/>
  <c r="CA25" i="3" s="1"/>
  <c r="BR25" i="3"/>
  <c r="BZ25" i="3" s="1"/>
  <c r="BS24" i="3"/>
  <c r="BR24" i="3"/>
  <c r="BR23" i="3" s="1"/>
  <c r="BS22" i="3"/>
  <c r="BS21" i="3" s="1"/>
  <c r="BR22" i="3"/>
  <c r="BR21" i="3" s="1"/>
  <c r="BS20" i="3"/>
  <c r="BS19" i="3" s="1"/>
  <c r="BR20" i="3"/>
  <c r="BR19" i="3" s="1"/>
  <c r="BS18" i="3"/>
  <c r="BS17" i="3" s="1"/>
  <c r="BR18" i="3"/>
  <c r="BR17" i="3" s="1"/>
  <c r="BS16" i="3"/>
  <c r="BS15" i="3" s="1"/>
  <c r="BR16" i="3"/>
  <c r="BR15" i="3" s="1"/>
  <c r="BS14" i="3"/>
  <c r="CA14" i="3" s="1"/>
  <c r="BR14" i="3"/>
  <c r="BZ14" i="3" s="1"/>
  <c r="BS13" i="3"/>
  <c r="BR13" i="3"/>
  <c r="BR12" i="3" s="1"/>
  <c r="BS11" i="3"/>
  <c r="CA11" i="3" s="1"/>
  <c r="BR11" i="3"/>
  <c r="BZ11" i="3" s="1"/>
  <c r="BS10" i="3"/>
  <c r="BR10" i="3"/>
  <c r="BR9" i="3" s="1"/>
  <c r="BG62" i="3"/>
  <c r="BG61" i="3" s="1"/>
  <c r="BF62" i="3"/>
  <c r="BF61" i="3" s="1"/>
  <c r="BG60" i="3"/>
  <c r="BG59" i="3" s="1"/>
  <c r="BF60" i="3"/>
  <c r="BF59" i="3" s="1"/>
  <c r="BG58" i="3"/>
  <c r="BO58" i="3" s="1"/>
  <c r="BF58" i="3"/>
  <c r="BN58" i="3" s="1"/>
  <c r="BG57" i="3"/>
  <c r="BF57" i="3"/>
  <c r="BF56" i="3" s="1"/>
  <c r="BG55" i="3"/>
  <c r="BO55" i="3" s="1"/>
  <c r="BF55" i="3"/>
  <c r="BN55" i="3" s="1"/>
  <c r="BG54" i="3"/>
  <c r="BO54" i="3" s="1"/>
  <c r="BF54" i="3"/>
  <c r="BN54" i="3" s="1"/>
  <c r="BG53" i="3"/>
  <c r="BO53" i="3" s="1"/>
  <c r="BF53" i="3"/>
  <c r="BN53" i="3" s="1"/>
  <c r="BG52" i="3"/>
  <c r="BF52" i="3"/>
  <c r="BF51" i="3" s="1"/>
  <c r="BG50" i="3"/>
  <c r="BO50" i="3" s="1"/>
  <c r="BN50" i="3"/>
  <c r="BG49" i="3"/>
  <c r="BF49" i="3"/>
  <c r="BF48" i="3" s="1"/>
  <c r="BG47" i="3"/>
  <c r="BO47" i="3" s="1"/>
  <c r="BF47" i="3"/>
  <c r="BN47" i="3" s="1"/>
  <c r="BG46" i="3"/>
  <c r="BO46" i="3" s="1"/>
  <c r="BF46" i="3"/>
  <c r="BN46" i="3" s="1"/>
  <c r="BG45" i="3"/>
  <c r="BO45" i="3" s="1"/>
  <c r="BF45" i="3"/>
  <c r="BN45" i="3" s="1"/>
  <c r="BG44" i="3"/>
  <c r="BO44" i="3" s="1"/>
  <c r="BF44" i="3"/>
  <c r="BN44" i="3" s="1"/>
  <c r="BG43" i="3"/>
  <c r="BF43" i="3"/>
  <c r="BG41" i="3"/>
  <c r="BO41" i="3" s="1"/>
  <c r="BF41" i="3"/>
  <c r="BN41" i="3" s="1"/>
  <c r="BG40" i="3"/>
  <c r="BO40" i="3" s="1"/>
  <c r="BF40" i="3"/>
  <c r="BN40" i="3" s="1"/>
  <c r="BG39" i="3"/>
  <c r="BF39" i="3"/>
  <c r="BF38" i="3" s="1"/>
  <c r="BG37" i="3"/>
  <c r="BG36" i="3" s="1"/>
  <c r="BF37" i="3"/>
  <c r="BF36" i="3" s="1"/>
  <c r="BG35" i="3"/>
  <c r="BO35" i="3" s="1"/>
  <c r="BF35" i="3"/>
  <c r="BN35" i="3" s="1"/>
  <c r="BG34" i="3"/>
  <c r="BF34" i="3"/>
  <c r="BG32" i="3"/>
  <c r="BO32" i="3" s="1"/>
  <c r="BF32" i="3"/>
  <c r="BN32" i="3" s="1"/>
  <c r="BG31" i="3"/>
  <c r="BF31" i="3"/>
  <c r="BG29" i="3"/>
  <c r="BO29" i="3" s="1"/>
  <c r="BF29" i="3"/>
  <c r="BN29" i="3" s="1"/>
  <c r="BG28" i="3"/>
  <c r="BF28" i="3"/>
  <c r="BG26" i="3"/>
  <c r="BO26" i="3" s="1"/>
  <c r="BF26" i="3"/>
  <c r="BN26" i="3" s="1"/>
  <c r="BG25" i="3"/>
  <c r="BO25" i="3" s="1"/>
  <c r="BF25" i="3"/>
  <c r="BN25" i="3" s="1"/>
  <c r="BG24" i="3"/>
  <c r="BF24" i="3"/>
  <c r="BF23" i="3" s="1"/>
  <c r="BG22" i="3"/>
  <c r="BG21" i="3" s="1"/>
  <c r="BF22" i="3"/>
  <c r="BF21" i="3" s="1"/>
  <c r="BG20" i="3"/>
  <c r="BG19" i="3" s="1"/>
  <c r="BF20" i="3"/>
  <c r="BF19" i="3" s="1"/>
  <c r="BG18" i="3"/>
  <c r="BG17" i="3" s="1"/>
  <c r="BF18" i="3"/>
  <c r="BF17" i="3" s="1"/>
  <c r="BG16" i="3"/>
  <c r="BG15" i="3" s="1"/>
  <c r="BF16" i="3"/>
  <c r="BF15" i="3" s="1"/>
  <c r="BG14" i="3"/>
  <c r="BO14" i="3" s="1"/>
  <c r="BF14" i="3"/>
  <c r="BN14" i="3" s="1"/>
  <c r="BG13" i="3"/>
  <c r="BF13" i="3"/>
  <c r="BF12" i="3" s="1"/>
  <c r="BG11" i="3"/>
  <c r="BO11" i="3" s="1"/>
  <c r="BF11" i="3"/>
  <c r="BN11" i="3" s="1"/>
  <c r="BG10" i="3"/>
  <c r="BF10" i="3"/>
  <c r="BF9" i="3" s="1"/>
  <c r="AU62" i="3"/>
  <c r="AU61" i="3" s="1"/>
  <c r="AT62" i="3"/>
  <c r="AT61" i="3" s="1"/>
  <c r="AU60" i="3"/>
  <c r="AU59" i="3" s="1"/>
  <c r="AT60" i="3"/>
  <c r="AT59" i="3" s="1"/>
  <c r="AU58" i="3"/>
  <c r="BC58" i="3" s="1"/>
  <c r="AT58" i="3"/>
  <c r="BB58" i="3" s="1"/>
  <c r="AU57" i="3"/>
  <c r="AT57" i="3"/>
  <c r="AT56" i="3" s="1"/>
  <c r="AU55" i="3"/>
  <c r="BC55" i="3" s="1"/>
  <c r="AT55" i="3"/>
  <c r="BB55" i="3" s="1"/>
  <c r="AU54" i="3"/>
  <c r="BC54" i="3" s="1"/>
  <c r="AT54" i="3"/>
  <c r="BB54" i="3" s="1"/>
  <c r="AU53" i="3"/>
  <c r="BC53" i="3" s="1"/>
  <c r="AT53" i="3"/>
  <c r="BB53" i="3" s="1"/>
  <c r="AU52" i="3"/>
  <c r="AT52" i="3"/>
  <c r="AT51" i="3" s="1"/>
  <c r="AU50" i="3"/>
  <c r="BC50" i="3" s="1"/>
  <c r="AT50" i="3"/>
  <c r="BB50" i="3" s="1"/>
  <c r="AU49" i="3"/>
  <c r="AT49" i="3"/>
  <c r="AT48" i="3" s="1"/>
  <c r="AU47" i="3"/>
  <c r="BC47" i="3" s="1"/>
  <c r="AT47" i="3"/>
  <c r="BB47" i="3" s="1"/>
  <c r="AU46" i="3"/>
  <c r="BC46" i="3" s="1"/>
  <c r="AT46" i="3"/>
  <c r="BB46" i="3" s="1"/>
  <c r="AU45" i="3"/>
  <c r="BC45" i="3" s="1"/>
  <c r="AT45" i="3"/>
  <c r="BB45" i="3" s="1"/>
  <c r="AU44" i="3"/>
  <c r="BC44" i="3" s="1"/>
  <c r="AT44" i="3"/>
  <c r="BB44" i="3" s="1"/>
  <c r="AU43" i="3"/>
  <c r="AT43" i="3"/>
  <c r="AU41" i="3"/>
  <c r="BC41" i="3" s="1"/>
  <c r="AT41" i="3"/>
  <c r="BB41" i="3" s="1"/>
  <c r="AU40" i="3"/>
  <c r="BC40" i="3" s="1"/>
  <c r="AT40" i="3"/>
  <c r="BB40" i="3" s="1"/>
  <c r="AU39" i="3"/>
  <c r="AT39" i="3"/>
  <c r="AU37" i="3"/>
  <c r="AU36" i="3" s="1"/>
  <c r="AT37" i="3"/>
  <c r="AT36" i="3" s="1"/>
  <c r="AU35" i="3"/>
  <c r="BC35" i="3" s="1"/>
  <c r="AT35" i="3"/>
  <c r="BB35" i="3" s="1"/>
  <c r="AU34" i="3"/>
  <c r="AT34" i="3"/>
  <c r="AU32" i="3"/>
  <c r="BC32" i="3" s="1"/>
  <c r="AT32" i="3"/>
  <c r="BB32" i="3" s="1"/>
  <c r="AU31" i="3"/>
  <c r="AT31" i="3"/>
  <c r="AU29" i="3"/>
  <c r="BC29" i="3" s="1"/>
  <c r="AT29" i="3"/>
  <c r="BB29" i="3" s="1"/>
  <c r="AU28" i="3"/>
  <c r="AT28" i="3"/>
  <c r="AU26" i="3"/>
  <c r="BC26" i="3" s="1"/>
  <c r="AT26" i="3"/>
  <c r="BB26" i="3" s="1"/>
  <c r="AU25" i="3"/>
  <c r="BC25" i="3" s="1"/>
  <c r="AT25" i="3"/>
  <c r="BB25" i="3" s="1"/>
  <c r="AU24" i="3"/>
  <c r="AT24" i="3"/>
  <c r="AU22" i="3"/>
  <c r="AU21" i="3" s="1"/>
  <c r="AT22" i="3"/>
  <c r="AT21" i="3" s="1"/>
  <c r="AU20" i="3"/>
  <c r="AU19" i="3" s="1"/>
  <c r="AT20" i="3"/>
  <c r="AT19" i="3" s="1"/>
  <c r="AU18" i="3"/>
  <c r="AU17" i="3" s="1"/>
  <c r="AT18" i="3"/>
  <c r="AT17" i="3" s="1"/>
  <c r="AU16" i="3"/>
  <c r="AU15" i="3" s="1"/>
  <c r="AT16" i="3"/>
  <c r="AT15" i="3" s="1"/>
  <c r="AU14" i="3"/>
  <c r="BC14" i="3" s="1"/>
  <c r="AT14" i="3"/>
  <c r="BB14" i="3" s="1"/>
  <c r="AU13" i="3"/>
  <c r="AT13" i="3"/>
  <c r="AU11" i="3"/>
  <c r="BC11" i="3" s="1"/>
  <c r="AT11" i="3"/>
  <c r="BB11" i="3" s="1"/>
  <c r="AU10" i="3"/>
  <c r="AT10" i="3"/>
  <c r="AI62" i="3"/>
  <c r="AI61" i="3" s="1"/>
  <c r="AH62" i="3"/>
  <c r="AH61" i="3" s="1"/>
  <c r="AI60" i="3"/>
  <c r="AI59" i="3" s="1"/>
  <c r="AH60" i="3"/>
  <c r="AH59" i="3" s="1"/>
  <c r="AI58" i="3"/>
  <c r="AQ58" i="3" s="1"/>
  <c r="AH58" i="3"/>
  <c r="AP58" i="3" s="1"/>
  <c r="AI57" i="3"/>
  <c r="AH57" i="3"/>
  <c r="AI55" i="3"/>
  <c r="AQ55" i="3" s="1"/>
  <c r="AH55" i="3"/>
  <c r="AP55" i="3" s="1"/>
  <c r="AI54" i="3"/>
  <c r="AQ54" i="3" s="1"/>
  <c r="AH54" i="3"/>
  <c r="AP54" i="3" s="1"/>
  <c r="AI53" i="3"/>
  <c r="AQ53" i="3" s="1"/>
  <c r="AH53" i="3"/>
  <c r="AP53" i="3" s="1"/>
  <c r="AI52" i="3"/>
  <c r="AH52" i="3"/>
  <c r="AI50" i="3"/>
  <c r="AQ50" i="3" s="1"/>
  <c r="AH50" i="3"/>
  <c r="AP50" i="3" s="1"/>
  <c r="AI49" i="3"/>
  <c r="AH49" i="3"/>
  <c r="AI47" i="3"/>
  <c r="AQ47" i="3" s="1"/>
  <c r="AH47" i="3"/>
  <c r="AP47" i="3" s="1"/>
  <c r="AI46" i="3"/>
  <c r="AQ46" i="3" s="1"/>
  <c r="AH46" i="3"/>
  <c r="AP46" i="3" s="1"/>
  <c r="AI45" i="3"/>
  <c r="AQ45" i="3" s="1"/>
  <c r="AH45" i="3"/>
  <c r="AP45" i="3" s="1"/>
  <c r="AI44" i="3"/>
  <c r="AQ44" i="3" s="1"/>
  <c r="AH44" i="3"/>
  <c r="AP44" i="3" s="1"/>
  <c r="AI43" i="3"/>
  <c r="AH43" i="3"/>
  <c r="AI41" i="3"/>
  <c r="AQ41" i="3" s="1"/>
  <c r="AH41" i="3"/>
  <c r="AP41" i="3" s="1"/>
  <c r="AI40" i="3"/>
  <c r="AQ40" i="3" s="1"/>
  <c r="AH40" i="3"/>
  <c r="AP40" i="3" s="1"/>
  <c r="AI39" i="3"/>
  <c r="AH39" i="3"/>
  <c r="AI37" i="3"/>
  <c r="AI36" i="3" s="1"/>
  <c r="AH37" i="3"/>
  <c r="AH36" i="3" s="1"/>
  <c r="AI35" i="3"/>
  <c r="AQ35" i="3" s="1"/>
  <c r="AH35" i="3"/>
  <c r="AP35" i="3" s="1"/>
  <c r="AI34" i="3"/>
  <c r="AH34" i="3"/>
  <c r="AI32" i="3"/>
  <c r="AQ32" i="3" s="1"/>
  <c r="AH32" i="3"/>
  <c r="AP32" i="3" s="1"/>
  <c r="AI31" i="3"/>
  <c r="AH31" i="3"/>
  <c r="AI29" i="3"/>
  <c r="AQ29" i="3" s="1"/>
  <c r="AH29" i="3"/>
  <c r="AP29" i="3" s="1"/>
  <c r="AI28" i="3"/>
  <c r="AH28" i="3"/>
  <c r="AI26" i="3"/>
  <c r="AQ26" i="3" s="1"/>
  <c r="AH26" i="3"/>
  <c r="AP26" i="3" s="1"/>
  <c r="AI25" i="3"/>
  <c r="AQ25" i="3" s="1"/>
  <c r="AH25" i="3"/>
  <c r="AP25" i="3" s="1"/>
  <c r="AI24" i="3"/>
  <c r="AH24" i="3"/>
  <c r="AI22" i="3"/>
  <c r="AI21" i="3" s="1"/>
  <c r="AH22" i="3"/>
  <c r="AH21" i="3" s="1"/>
  <c r="AI20" i="3"/>
  <c r="AI19" i="3" s="1"/>
  <c r="AH20" i="3"/>
  <c r="AH19" i="3" s="1"/>
  <c r="AI18" i="3"/>
  <c r="AI17" i="3" s="1"/>
  <c r="AH18" i="3"/>
  <c r="AH17" i="3" s="1"/>
  <c r="AI16" i="3"/>
  <c r="AI15" i="3" s="1"/>
  <c r="AH16" i="3"/>
  <c r="AH15" i="3" s="1"/>
  <c r="AI14" i="3"/>
  <c r="AQ14" i="3" s="1"/>
  <c r="AH14" i="3"/>
  <c r="AP14" i="3" s="1"/>
  <c r="AI13" i="3"/>
  <c r="AH13" i="3"/>
  <c r="AH12" i="3" s="1"/>
  <c r="AI11" i="3"/>
  <c r="AQ11" i="3" s="1"/>
  <c r="AH11" i="3"/>
  <c r="AP11" i="3" s="1"/>
  <c r="AI10" i="3"/>
  <c r="AH10" i="3"/>
  <c r="AH9" i="3" s="1"/>
  <c r="W62" i="3"/>
  <c r="W61" i="3" s="1"/>
  <c r="V62" i="3"/>
  <c r="V61" i="3" s="1"/>
  <c r="W60" i="3"/>
  <c r="W59" i="3" s="1"/>
  <c r="V60" i="3"/>
  <c r="V59" i="3" s="1"/>
  <c r="W58" i="3"/>
  <c r="AE58" i="3" s="1"/>
  <c r="V58" i="3"/>
  <c r="AD58" i="3" s="1"/>
  <c r="W57" i="3"/>
  <c r="V57" i="3"/>
  <c r="V56" i="3" s="1"/>
  <c r="W55" i="3"/>
  <c r="AE55" i="3" s="1"/>
  <c r="V55" i="3"/>
  <c r="AD55" i="3" s="1"/>
  <c r="W54" i="3"/>
  <c r="AE54" i="3" s="1"/>
  <c r="V54" i="3"/>
  <c r="AD54" i="3" s="1"/>
  <c r="W53" i="3"/>
  <c r="AE53" i="3" s="1"/>
  <c r="V53" i="3"/>
  <c r="AD53" i="3" s="1"/>
  <c r="W52" i="3"/>
  <c r="V52" i="3"/>
  <c r="V51" i="3" s="1"/>
  <c r="W50" i="3"/>
  <c r="AE50" i="3" s="1"/>
  <c r="V50" i="3"/>
  <c r="AD50" i="3" s="1"/>
  <c r="W49" i="3"/>
  <c r="V49" i="3"/>
  <c r="V48" i="3" s="1"/>
  <c r="W47" i="3"/>
  <c r="AE47" i="3" s="1"/>
  <c r="V47" i="3"/>
  <c r="AD47" i="3" s="1"/>
  <c r="W46" i="3"/>
  <c r="AE46" i="3" s="1"/>
  <c r="V46" i="3"/>
  <c r="AD46" i="3" s="1"/>
  <c r="W45" i="3"/>
  <c r="AE45" i="3" s="1"/>
  <c r="V45" i="3"/>
  <c r="AD45" i="3" s="1"/>
  <c r="W44" i="3"/>
  <c r="AE44" i="3" s="1"/>
  <c r="V44" i="3"/>
  <c r="AD44" i="3" s="1"/>
  <c r="W43" i="3"/>
  <c r="V43" i="3"/>
  <c r="W41" i="3"/>
  <c r="AE41" i="3" s="1"/>
  <c r="V41" i="3"/>
  <c r="AD41" i="3" s="1"/>
  <c r="W40" i="3"/>
  <c r="AE40" i="3" s="1"/>
  <c r="V40" i="3"/>
  <c r="AD40" i="3" s="1"/>
  <c r="W39" i="3"/>
  <c r="V39" i="3"/>
  <c r="W37" i="3"/>
  <c r="W36" i="3" s="1"/>
  <c r="V37" i="3"/>
  <c r="V36" i="3" s="1"/>
  <c r="W35" i="3"/>
  <c r="AE35" i="3" s="1"/>
  <c r="V35" i="3"/>
  <c r="AD35" i="3" s="1"/>
  <c r="W34" i="3"/>
  <c r="V34" i="3"/>
  <c r="W32" i="3"/>
  <c r="AE32" i="3" s="1"/>
  <c r="V32" i="3"/>
  <c r="AD32" i="3" s="1"/>
  <c r="W31" i="3"/>
  <c r="V31" i="3"/>
  <c r="W29" i="3"/>
  <c r="AE29" i="3" s="1"/>
  <c r="V29" i="3"/>
  <c r="AD29" i="3" s="1"/>
  <c r="W28" i="3"/>
  <c r="V28" i="3"/>
  <c r="W26" i="3"/>
  <c r="AE26" i="3" s="1"/>
  <c r="V26" i="3"/>
  <c r="AD26" i="3" s="1"/>
  <c r="W25" i="3"/>
  <c r="AE25" i="3" s="1"/>
  <c r="V25" i="3"/>
  <c r="AD25" i="3" s="1"/>
  <c r="W24" i="3"/>
  <c r="V24" i="3"/>
  <c r="V23" i="3" s="1"/>
  <c r="W22" i="3"/>
  <c r="W21" i="3" s="1"/>
  <c r="V22" i="3"/>
  <c r="V21" i="3" s="1"/>
  <c r="W20" i="3"/>
  <c r="W19" i="3" s="1"/>
  <c r="V20" i="3"/>
  <c r="V19" i="3" s="1"/>
  <c r="W18" i="3"/>
  <c r="W17" i="3" s="1"/>
  <c r="V18" i="3"/>
  <c r="V17" i="3" s="1"/>
  <c r="W16" i="3"/>
  <c r="W15" i="3" s="1"/>
  <c r="V16" i="3"/>
  <c r="V15" i="3" s="1"/>
  <c r="W14" i="3"/>
  <c r="AE14" i="3" s="1"/>
  <c r="V14" i="3"/>
  <c r="AD14" i="3" s="1"/>
  <c r="W13" i="3"/>
  <c r="V13" i="3"/>
  <c r="V12" i="3" s="1"/>
  <c r="W11" i="3"/>
  <c r="AE11" i="3" s="1"/>
  <c r="V11" i="3"/>
  <c r="AD11" i="3" s="1"/>
  <c r="W10" i="3"/>
  <c r="V10" i="3"/>
  <c r="V9" i="3" s="1"/>
  <c r="R11" i="3"/>
  <c r="K11" i="3"/>
  <c r="J13" i="3"/>
  <c r="K13" i="3"/>
  <c r="J14" i="3"/>
  <c r="R14" i="3" s="1"/>
  <c r="K14" i="3"/>
  <c r="J15" i="3"/>
  <c r="K16" i="3"/>
  <c r="K15" i="3" s="1"/>
  <c r="J18" i="3"/>
  <c r="J17" i="3" s="1"/>
  <c r="K18" i="3"/>
  <c r="K17" i="3" s="1"/>
  <c r="J20" i="3"/>
  <c r="J19" i="3" s="1"/>
  <c r="K20" i="3"/>
  <c r="K19" i="3" s="1"/>
  <c r="J22" i="3"/>
  <c r="J21" i="3" s="1"/>
  <c r="K22" i="3"/>
  <c r="K21" i="3" s="1"/>
  <c r="J24" i="3"/>
  <c r="K24" i="3"/>
  <c r="J25" i="3"/>
  <c r="R25" i="3" s="1"/>
  <c r="K25" i="3"/>
  <c r="J26" i="3"/>
  <c r="R26" i="3" s="1"/>
  <c r="K26" i="3"/>
  <c r="J28" i="3"/>
  <c r="K28" i="3"/>
  <c r="J29" i="3"/>
  <c r="R29" i="3" s="1"/>
  <c r="K29" i="3"/>
  <c r="J31" i="3"/>
  <c r="K31" i="3"/>
  <c r="J32" i="3"/>
  <c r="R32" i="3" s="1"/>
  <c r="K32" i="3"/>
  <c r="J34" i="3"/>
  <c r="K34" i="3"/>
  <c r="J35" i="3"/>
  <c r="R35" i="3" s="1"/>
  <c r="K35" i="3"/>
  <c r="J37" i="3"/>
  <c r="J36" i="3" s="1"/>
  <c r="K37" i="3"/>
  <c r="K36" i="3" s="1"/>
  <c r="K39" i="3"/>
  <c r="J40" i="3"/>
  <c r="K40" i="3"/>
  <c r="J41" i="3"/>
  <c r="R41" i="3" s="1"/>
  <c r="K41" i="3"/>
  <c r="J43" i="3"/>
  <c r="K43" i="3"/>
  <c r="J44" i="3"/>
  <c r="R44" i="3" s="1"/>
  <c r="K44" i="3"/>
  <c r="J45" i="3"/>
  <c r="K45" i="3"/>
  <c r="J46" i="3"/>
  <c r="R46" i="3" s="1"/>
  <c r="K46" i="3"/>
  <c r="J47" i="3"/>
  <c r="K47" i="3"/>
  <c r="J49" i="3"/>
  <c r="K49" i="3"/>
  <c r="J50" i="3"/>
  <c r="K50" i="3"/>
  <c r="J52" i="3"/>
  <c r="K52" i="3"/>
  <c r="J53" i="3"/>
  <c r="K53" i="3"/>
  <c r="J54" i="3"/>
  <c r="R54" i="3" s="1"/>
  <c r="K54" i="3"/>
  <c r="J55" i="3"/>
  <c r="K55" i="3"/>
  <c r="J57" i="3"/>
  <c r="K57" i="3"/>
  <c r="J58" i="3"/>
  <c r="K58" i="3"/>
  <c r="J60" i="3"/>
  <c r="J59" i="3" s="1"/>
  <c r="K60" i="3"/>
  <c r="K59" i="3" s="1"/>
  <c r="J62" i="3"/>
  <c r="J61" i="3" s="1"/>
  <c r="K62" i="3"/>
  <c r="K61" i="3" s="1"/>
  <c r="K10" i="3"/>
  <c r="J10" i="3"/>
  <c r="AH38" i="3" l="1"/>
  <c r="AH48" i="3"/>
  <c r="AH51" i="3"/>
  <c r="AH56" i="3"/>
  <c r="AT9" i="3"/>
  <c r="AT12" i="3"/>
  <c r="AT23" i="3"/>
  <c r="AT38" i="3"/>
  <c r="FJ38" i="3"/>
  <c r="FJ48" i="3"/>
  <c r="FJ51" i="3"/>
  <c r="FJ56" i="3"/>
  <c r="FV9" i="3"/>
  <c r="FV48" i="3"/>
  <c r="FV51" i="3"/>
  <c r="FV56" i="3"/>
  <c r="DB27" i="3"/>
  <c r="DB30" i="3"/>
  <c r="DN27" i="3"/>
  <c r="DZ27" i="3"/>
  <c r="FV27" i="3"/>
  <c r="FV30" i="3"/>
  <c r="DC27" i="3"/>
  <c r="DC30" i="3"/>
  <c r="DC33" i="3"/>
  <c r="DC42" i="3"/>
  <c r="DO27" i="3"/>
  <c r="DO30" i="3"/>
  <c r="DO33" i="3"/>
  <c r="DO42" i="3"/>
  <c r="EA27" i="3"/>
  <c r="EA30" i="3"/>
  <c r="EA33" i="3"/>
  <c r="EA42" i="3"/>
  <c r="EM27" i="3"/>
  <c r="EM30" i="3"/>
  <c r="EM33" i="3"/>
  <c r="EY27" i="3"/>
  <c r="EY30" i="3"/>
  <c r="EY33" i="3"/>
  <c r="EY42" i="3"/>
  <c r="FK27" i="3"/>
  <c r="FK30" i="3"/>
  <c r="FK33" i="3"/>
  <c r="FK42" i="3"/>
  <c r="FW27" i="3"/>
  <c r="FW30" i="3"/>
  <c r="FW33" i="3"/>
  <c r="FW42" i="3"/>
  <c r="FV12" i="3"/>
  <c r="FV33" i="3"/>
  <c r="J33" i="3"/>
  <c r="GG56" i="3"/>
  <c r="V38" i="3"/>
  <c r="J30" i="3"/>
  <c r="J27" i="3"/>
  <c r="AH23" i="3"/>
  <c r="CD38" i="3"/>
  <c r="CD48" i="3"/>
  <c r="CD51" i="3"/>
  <c r="CD56" i="3"/>
  <c r="CP9" i="3"/>
  <c r="CP12" i="3"/>
  <c r="CP23" i="3"/>
  <c r="CP38" i="3"/>
  <c r="CP48" i="3"/>
  <c r="CP51" i="3"/>
  <c r="CP56" i="3"/>
  <c r="DB9" i="3"/>
  <c r="DB12" i="3"/>
  <c r="DB23" i="3"/>
  <c r="DB38" i="3"/>
  <c r="DB48" i="3"/>
  <c r="DB51" i="3"/>
  <c r="DB56" i="3"/>
  <c r="DN9" i="3"/>
  <c r="DN12" i="3"/>
  <c r="DN23" i="3"/>
  <c r="DN38" i="3"/>
  <c r="DN48" i="3"/>
  <c r="DN51" i="3"/>
  <c r="DN56" i="3"/>
  <c r="DZ9" i="3"/>
  <c r="DZ12" i="3"/>
  <c r="DZ23" i="3"/>
  <c r="DZ38" i="3"/>
  <c r="DZ48" i="3"/>
  <c r="DZ51" i="3"/>
  <c r="DZ56" i="3"/>
  <c r="EL9" i="3"/>
  <c r="EL12" i="3"/>
  <c r="EL23" i="3"/>
  <c r="EL38" i="3"/>
  <c r="EL48" i="3"/>
  <c r="EL51" i="3"/>
  <c r="EL56" i="3"/>
  <c r="EX9" i="3"/>
  <c r="EX12" i="3"/>
  <c r="EX23" i="3"/>
  <c r="EX38" i="3"/>
  <c r="EX48" i="3"/>
  <c r="EX51" i="3"/>
  <c r="EX56" i="3"/>
  <c r="FJ9" i="3"/>
  <c r="FJ12" i="3"/>
  <c r="FJ23" i="3"/>
  <c r="FV38" i="3"/>
  <c r="GG12" i="3"/>
  <c r="FV42" i="3"/>
  <c r="EM42" i="3"/>
  <c r="GG51" i="3"/>
  <c r="J42" i="3"/>
  <c r="GG23" i="3"/>
  <c r="FV23" i="3"/>
  <c r="DZ30" i="3"/>
  <c r="EL27" i="3"/>
  <c r="EX27" i="3"/>
  <c r="EX30" i="3"/>
  <c r="EX33" i="3"/>
  <c r="EX42" i="3"/>
  <c r="GG30" i="3"/>
  <c r="AQ43" i="3"/>
  <c r="AQ42" i="3" s="1"/>
  <c r="AI42" i="3"/>
  <c r="BO34" i="3"/>
  <c r="BO33" i="3" s="1"/>
  <c r="BG33" i="3"/>
  <c r="CA31" i="3"/>
  <c r="CA30" i="3" s="1"/>
  <c r="BS30" i="3"/>
  <c r="CM28" i="3"/>
  <c r="CM27" i="3" s="1"/>
  <c r="CE27" i="3"/>
  <c r="CY43" i="3"/>
  <c r="CY42" i="3" s="1"/>
  <c r="CQ42" i="3"/>
  <c r="AE28" i="3"/>
  <c r="AE27" i="3" s="1"/>
  <c r="W27" i="3"/>
  <c r="AQ34" i="3"/>
  <c r="AQ33" i="3" s="1"/>
  <c r="AI33" i="3"/>
  <c r="BC28" i="3"/>
  <c r="BC27" i="3" s="1"/>
  <c r="AU27" i="3"/>
  <c r="CA34" i="3"/>
  <c r="CA33" i="3" s="1"/>
  <c r="BS33" i="3"/>
  <c r="CA43" i="3"/>
  <c r="CA42" i="3" s="1"/>
  <c r="BS42" i="3"/>
  <c r="CM34" i="3"/>
  <c r="CM33" i="3" s="1"/>
  <c r="CE33" i="3"/>
  <c r="CY34" i="3"/>
  <c r="CY33" i="3" s="1"/>
  <c r="CQ33" i="3"/>
  <c r="J9" i="3"/>
  <c r="GI57" i="3"/>
  <c r="GQ57" i="3" s="1"/>
  <c r="K56" i="3"/>
  <c r="GI52" i="3"/>
  <c r="GQ52" i="3" s="1"/>
  <c r="K51" i="3"/>
  <c r="GI49" i="3"/>
  <c r="GQ49" i="3" s="1"/>
  <c r="K48" i="3"/>
  <c r="GI39" i="3"/>
  <c r="GQ39" i="3" s="1"/>
  <c r="K38" i="3"/>
  <c r="GI24" i="3"/>
  <c r="GQ24" i="3" s="1"/>
  <c r="K23" i="3"/>
  <c r="GI13" i="3"/>
  <c r="GQ13" i="3" s="1"/>
  <c r="K12" i="3"/>
  <c r="GG33" i="3"/>
  <c r="GG27" i="3"/>
  <c r="AE31" i="3"/>
  <c r="AE30" i="3" s="1"/>
  <c r="W30" i="3"/>
  <c r="AQ28" i="3"/>
  <c r="AQ27" i="3" s="1"/>
  <c r="AI27" i="3"/>
  <c r="BC31" i="3"/>
  <c r="BC30" i="3" s="1"/>
  <c r="AU30" i="3"/>
  <c r="BC43" i="3"/>
  <c r="BC42" i="3" s="1"/>
  <c r="AU42" i="3"/>
  <c r="BO31" i="3"/>
  <c r="BO30" i="3" s="1"/>
  <c r="BG30" i="3"/>
  <c r="BO43" i="3"/>
  <c r="BO42" i="3" s="1"/>
  <c r="BG42" i="3"/>
  <c r="CM31" i="3"/>
  <c r="CM30" i="3" s="1"/>
  <c r="CE30" i="3"/>
  <c r="CM43" i="3"/>
  <c r="CM42" i="3" s="1"/>
  <c r="CE42" i="3"/>
  <c r="CY28" i="3"/>
  <c r="CY27" i="3" s="1"/>
  <c r="CQ27" i="3"/>
  <c r="GI10" i="3"/>
  <c r="GQ10" i="3" s="1"/>
  <c r="K9" i="3"/>
  <c r="J56" i="3"/>
  <c r="J51" i="3"/>
  <c r="J12" i="3"/>
  <c r="W12" i="3"/>
  <c r="W23" i="3"/>
  <c r="W38" i="3"/>
  <c r="W48" i="3"/>
  <c r="W51" i="3"/>
  <c r="W56" i="3"/>
  <c r="AI9" i="3"/>
  <c r="AI12" i="3"/>
  <c r="AI23" i="3"/>
  <c r="AI38" i="3"/>
  <c r="AI48" i="3"/>
  <c r="AI51" i="3"/>
  <c r="AI56" i="3"/>
  <c r="AU9" i="3"/>
  <c r="AU12" i="3"/>
  <c r="AU23" i="3"/>
  <c r="AU38" i="3"/>
  <c r="AU48" i="3"/>
  <c r="AU51" i="3"/>
  <c r="AU56" i="3"/>
  <c r="BG9" i="3"/>
  <c r="BG12" i="3"/>
  <c r="BG23" i="3"/>
  <c r="BG38" i="3"/>
  <c r="BG48" i="3"/>
  <c r="BG51" i="3"/>
  <c r="BG56" i="3"/>
  <c r="BS9" i="3"/>
  <c r="BS12" i="3"/>
  <c r="BS23" i="3"/>
  <c r="BS38" i="3"/>
  <c r="BS48" i="3"/>
  <c r="BS51" i="3"/>
  <c r="BS56" i="3"/>
  <c r="CE9" i="3"/>
  <c r="CE12" i="3"/>
  <c r="CE23" i="3"/>
  <c r="CE38" i="3"/>
  <c r="CE48" i="3"/>
  <c r="CE51" i="3"/>
  <c r="CE56" i="3"/>
  <c r="CQ9" i="3"/>
  <c r="CQ12" i="3"/>
  <c r="CQ23" i="3"/>
  <c r="CQ38" i="3"/>
  <c r="CQ48" i="3"/>
  <c r="CQ51" i="3"/>
  <c r="CQ56" i="3"/>
  <c r="DC9" i="3"/>
  <c r="DC12" i="3"/>
  <c r="DC23" i="3"/>
  <c r="DC38" i="3"/>
  <c r="DC48" i="3"/>
  <c r="DC51" i="3"/>
  <c r="DC56" i="3"/>
  <c r="DO9" i="3"/>
  <c r="DO12" i="3"/>
  <c r="DO23" i="3"/>
  <c r="DO38" i="3"/>
  <c r="DO48" i="3"/>
  <c r="DO51" i="3"/>
  <c r="DO56" i="3"/>
  <c r="EA9" i="3"/>
  <c r="EA12" i="3"/>
  <c r="EA23" i="3"/>
  <c r="EA38" i="3"/>
  <c r="EA48" i="3"/>
  <c r="EA51" i="3"/>
  <c r="EA56" i="3"/>
  <c r="EM9" i="3"/>
  <c r="EM12" i="3"/>
  <c r="EM23" i="3"/>
  <c r="EM38" i="3"/>
  <c r="EM48" i="3"/>
  <c r="EM51" i="3"/>
  <c r="EM56" i="3"/>
  <c r="EY9" i="3"/>
  <c r="EY12" i="3"/>
  <c r="EY23" i="3"/>
  <c r="EY38" i="3"/>
  <c r="EY48" i="3"/>
  <c r="EY51" i="3"/>
  <c r="EY56" i="3"/>
  <c r="FK9" i="3"/>
  <c r="FK12" i="3"/>
  <c r="FK23" i="3"/>
  <c r="FK38" i="3"/>
  <c r="FK48" i="3"/>
  <c r="FK51" i="3"/>
  <c r="FK56" i="3"/>
  <c r="FW9" i="3"/>
  <c r="FW12" i="3"/>
  <c r="FW23" i="3"/>
  <c r="FW38" i="3"/>
  <c r="FW48" i="3"/>
  <c r="FW51" i="3"/>
  <c r="FW56" i="3"/>
  <c r="GG48" i="3"/>
  <c r="GG38" i="3"/>
  <c r="AE34" i="3"/>
  <c r="AE33" i="3" s="1"/>
  <c r="W33" i="3"/>
  <c r="AE43" i="3"/>
  <c r="AE42" i="3" s="1"/>
  <c r="W42" i="3"/>
  <c r="AQ31" i="3"/>
  <c r="AQ30" i="3" s="1"/>
  <c r="AI30" i="3"/>
  <c r="BC34" i="3"/>
  <c r="BC33" i="3" s="1"/>
  <c r="AU33" i="3"/>
  <c r="BO28" i="3"/>
  <c r="BO27" i="3" s="1"/>
  <c r="BG27" i="3"/>
  <c r="CA28" i="3"/>
  <c r="CA27" i="3" s="1"/>
  <c r="BS27" i="3"/>
  <c r="CY31" i="3"/>
  <c r="CY30" i="3" s="1"/>
  <c r="CQ30" i="3"/>
  <c r="J48" i="3"/>
  <c r="J38" i="3"/>
  <c r="J23" i="3"/>
  <c r="W9" i="3"/>
  <c r="K42" i="3"/>
  <c r="K33" i="3"/>
  <c r="K30" i="3"/>
  <c r="K27" i="3"/>
  <c r="AD28" i="3"/>
  <c r="AD27" i="3" s="1"/>
  <c r="V27" i="3"/>
  <c r="AD31" i="3"/>
  <c r="AD30" i="3" s="1"/>
  <c r="V30" i="3"/>
  <c r="AD34" i="3"/>
  <c r="AD33" i="3" s="1"/>
  <c r="V33" i="3"/>
  <c r="AD43" i="3"/>
  <c r="AD42" i="3" s="1"/>
  <c r="V42" i="3"/>
  <c r="AP28" i="3"/>
  <c r="AP27" i="3" s="1"/>
  <c r="AH27" i="3"/>
  <c r="AP31" i="3"/>
  <c r="AP30" i="3" s="1"/>
  <c r="AH30" i="3"/>
  <c r="AP34" i="3"/>
  <c r="AP33" i="3" s="1"/>
  <c r="AH33" i="3"/>
  <c r="AP43" i="3"/>
  <c r="AP42" i="3" s="1"/>
  <c r="AH42" i="3"/>
  <c r="BB28" i="3"/>
  <c r="BB27" i="3" s="1"/>
  <c r="AT27" i="3"/>
  <c r="BB31" i="3"/>
  <c r="BB30" i="3" s="1"/>
  <c r="AT30" i="3"/>
  <c r="BB34" i="3"/>
  <c r="BB33" i="3" s="1"/>
  <c r="AT33" i="3"/>
  <c r="BB43" i="3"/>
  <c r="BB42" i="3" s="1"/>
  <c r="AT42" i="3"/>
  <c r="BN28" i="3"/>
  <c r="BN27" i="3" s="1"/>
  <c r="BF27" i="3"/>
  <c r="BN31" i="3"/>
  <c r="BN30" i="3" s="1"/>
  <c r="BF30" i="3"/>
  <c r="BN34" i="3"/>
  <c r="BN33" i="3" s="1"/>
  <c r="BF33" i="3"/>
  <c r="BN43" i="3"/>
  <c r="BN42" i="3" s="1"/>
  <c r="BF42" i="3"/>
  <c r="BZ28" i="3"/>
  <c r="BZ27" i="3" s="1"/>
  <c r="BR27" i="3"/>
  <c r="BZ31" i="3"/>
  <c r="BZ30" i="3" s="1"/>
  <c r="BR30" i="3"/>
  <c r="BZ34" i="3"/>
  <c r="BZ33" i="3" s="1"/>
  <c r="BR33" i="3"/>
  <c r="BZ43" i="3"/>
  <c r="BZ42" i="3" s="1"/>
  <c r="BR42" i="3"/>
  <c r="CL28" i="3"/>
  <c r="CL27" i="3" s="1"/>
  <c r="CD27" i="3"/>
  <c r="CL31" i="3"/>
  <c r="CL30" i="3" s="1"/>
  <c r="CD30" i="3"/>
  <c r="CL34" i="3"/>
  <c r="CL33" i="3" s="1"/>
  <c r="CD33" i="3"/>
  <c r="CL43" i="3"/>
  <c r="CL42" i="3" s="1"/>
  <c r="CD42" i="3"/>
  <c r="CX28" i="3"/>
  <c r="CX27" i="3" s="1"/>
  <c r="CP27" i="3"/>
  <c r="CX31" i="3"/>
  <c r="CX30" i="3" s="1"/>
  <c r="CP30" i="3"/>
  <c r="CX34" i="3"/>
  <c r="CX33" i="3" s="1"/>
  <c r="CP33" i="3"/>
  <c r="CX43" i="3"/>
  <c r="CX42" i="3" s="1"/>
  <c r="CP42" i="3"/>
  <c r="DB33" i="3"/>
  <c r="DB42" i="3"/>
  <c r="DN30" i="3"/>
  <c r="DN33" i="3"/>
  <c r="DN42" i="3"/>
  <c r="DZ33" i="3"/>
  <c r="DZ42" i="3"/>
  <c r="EL30" i="3"/>
  <c r="EL33" i="3"/>
  <c r="EL42" i="3"/>
  <c r="FJ27" i="3"/>
  <c r="FJ30" i="3"/>
  <c r="FJ33" i="3"/>
  <c r="FJ42" i="3"/>
  <c r="GG42" i="3"/>
  <c r="GI43" i="3"/>
  <c r="GQ43" i="3" s="1"/>
  <c r="GI34" i="3"/>
  <c r="GQ34" i="3" s="1"/>
  <c r="GI31" i="3"/>
  <c r="GQ31" i="3" s="1"/>
  <c r="GI28" i="3"/>
  <c r="GQ28" i="3" s="1"/>
  <c r="GI62" i="3"/>
  <c r="S54" i="3"/>
  <c r="GI54" i="3"/>
  <c r="GQ54" i="3" s="1"/>
  <c r="S46" i="3"/>
  <c r="GI46" i="3"/>
  <c r="GQ46" i="3" s="1"/>
  <c r="S44" i="3"/>
  <c r="GI44" i="3"/>
  <c r="GQ44" i="3" s="1"/>
  <c r="S41" i="3"/>
  <c r="GI41" i="3"/>
  <c r="GQ41" i="3" s="1"/>
  <c r="S35" i="3"/>
  <c r="GI35" i="3"/>
  <c r="GQ35" i="3" s="1"/>
  <c r="S32" i="3"/>
  <c r="GI32" i="3"/>
  <c r="GQ32" i="3" s="1"/>
  <c r="S29" i="3"/>
  <c r="GI29" i="3"/>
  <c r="GQ29" i="3" s="1"/>
  <c r="S26" i="3"/>
  <c r="GI26" i="3"/>
  <c r="GQ26" i="3" s="1"/>
  <c r="GI20" i="3"/>
  <c r="GI16" i="3"/>
  <c r="GI60" i="3"/>
  <c r="S58" i="3"/>
  <c r="GI58" i="3"/>
  <c r="GQ58" i="3" s="1"/>
  <c r="S55" i="3"/>
  <c r="GI55" i="3"/>
  <c r="GQ55" i="3" s="1"/>
  <c r="S53" i="3"/>
  <c r="GI53" i="3"/>
  <c r="GQ53" i="3" s="1"/>
  <c r="S50" i="3"/>
  <c r="GI50" i="3"/>
  <c r="GQ50" i="3" s="1"/>
  <c r="S47" i="3"/>
  <c r="GI47" i="3"/>
  <c r="GQ47" i="3" s="1"/>
  <c r="S45" i="3"/>
  <c r="GI45" i="3"/>
  <c r="GQ45" i="3" s="1"/>
  <c r="S40" i="3"/>
  <c r="GI40" i="3"/>
  <c r="GQ40" i="3" s="1"/>
  <c r="GI37" i="3"/>
  <c r="S25" i="3"/>
  <c r="GI25" i="3"/>
  <c r="GQ25" i="3" s="1"/>
  <c r="GI22" i="3"/>
  <c r="GI18" i="3"/>
  <c r="S14" i="3"/>
  <c r="GI14" i="3"/>
  <c r="GQ14" i="3" s="1"/>
  <c r="S11" i="3"/>
  <c r="GI11" i="3"/>
  <c r="GQ11" i="3" s="1"/>
  <c r="AE37" i="3"/>
  <c r="AE36" i="3" s="1"/>
  <c r="AE62" i="3"/>
  <c r="AE61" i="3" s="1"/>
  <c r="AQ18" i="3"/>
  <c r="AQ17" i="3" s="1"/>
  <c r="AQ22" i="3"/>
  <c r="AQ21" i="3" s="1"/>
  <c r="AQ37" i="3"/>
  <c r="AQ36" i="3" s="1"/>
  <c r="AQ62" i="3"/>
  <c r="AQ61" i="3" s="1"/>
  <c r="BC18" i="3"/>
  <c r="BC17" i="3" s="1"/>
  <c r="BC22" i="3"/>
  <c r="BC21" i="3" s="1"/>
  <c r="BC37" i="3"/>
  <c r="BC36" i="3" s="1"/>
  <c r="BC62" i="3"/>
  <c r="BC61" i="3" s="1"/>
  <c r="BO18" i="3"/>
  <c r="BO17" i="3" s="1"/>
  <c r="BO22" i="3"/>
  <c r="BO21" i="3" s="1"/>
  <c r="BO37" i="3"/>
  <c r="BO36" i="3" s="1"/>
  <c r="BO62" i="3"/>
  <c r="BO61" i="3" s="1"/>
  <c r="CA18" i="3"/>
  <c r="CA17" i="3" s="1"/>
  <c r="CA22" i="3"/>
  <c r="CA21" i="3" s="1"/>
  <c r="CA37" i="3"/>
  <c r="CA36" i="3" s="1"/>
  <c r="CA62" i="3"/>
  <c r="CA61" i="3" s="1"/>
  <c r="CM18" i="3"/>
  <c r="CM17" i="3" s="1"/>
  <c r="CM22" i="3"/>
  <c r="CM21" i="3" s="1"/>
  <c r="CM37" i="3"/>
  <c r="CM36" i="3" s="1"/>
  <c r="CM62" i="3"/>
  <c r="CM61" i="3" s="1"/>
  <c r="CY18" i="3"/>
  <c r="CY17" i="3" s="1"/>
  <c r="CY22" i="3"/>
  <c r="CY21" i="3" s="1"/>
  <c r="CY37" i="3"/>
  <c r="CY36" i="3" s="1"/>
  <c r="CY62" i="3"/>
  <c r="CY61" i="3" s="1"/>
  <c r="AE18" i="3"/>
  <c r="AE17" i="3" s="1"/>
  <c r="AD10" i="3"/>
  <c r="AD9" i="3" s="1"/>
  <c r="AD13" i="3"/>
  <c r="AD12" i="3" s="1"/>
  <c r="AD16" i="3"/>
  <c r="AD15" i="3" s="1"/>
  <c r="AD20" i="3"/>
  <c r="AD19" i="3" s="1"/>
  <c r="AD24" i="3"/>
  <c r="AD23" i="3" s="1"/>
  <c r="AD39" i="3"/>
  <c r="AD38" i="3" s="1"/>
  <c r="AD49" i="3"/>
  <c r="AD48" i="3" s="1"/>
  <c r="AD52" i="3"/>
  <c r="AD51" i="3" s="1"/>
  <c r="AD57" i="3"/>
  <c r="AD56" i="3" s="1"/>
  <c r="AD60" i="3"/>
  <c r="AD59" i="3" s="1"/>
  <c r="AP10" i="3"/>
  <c r="AP9" i="3" s="1"/>
  <c r="AP13" i="3"/>
  <c r="AP12" i="3" s="1"/>
  <c r="AP16" i="3"/>
  <c r="AP15" i="3" s="1"/>
  <c r="AP20" i="3"/>
  <c r="AP19" i="3" s="1"/>
  <c r="AP24" i="3"/>
  <c r="AP23" i="3" s="1"/>
  <c r="AP39" i="3"/>
  <c r="AP38" i="3" s="1"/>
  <c r="AP49" i="3"/>
  <c r="AP48" i="3" s="1"/>
  <c r="AP52" i="3"/>
  <c r="AP51" i="3" s="1"/>
  <c r="AP57" i="3"/>
  <c r="AP56" i="3" s="1"/>
  <c r="AP60" i="3"/>
  <c r="AP59" i="3" s="1"/>
  <c r="BB10" i="3"/>
  <c r="BB9" i="3" s="1"/>
  <c r="BB13" i="3"/>
  <c r="BB12" i="3" s="1"/>
  <c r="BB16" i="3"/>
  <c r="BB15" i="3" s="1"/>
  <c r="BB20" i="3"/>
  <c r="BB19" i="3" s="1"/>
  <c r="BB24" i="3"/>
  <c r="BB23" i="3" s="1"/>
  <c r="BB39" i="3"/>
  <c r="BB38" i="3" s="1"/>
  <c r="BB49" i="3"/>
  <c r="BB48" i="3" s="1"/>
  <c r="BB52" i="3"/>
  <c r="BB51" i="3" s="1"/>
  <c r="BB57" i="3"/>
  <c r="BB56" i="3" s="1"/>
  <c r="BB60" i="3"/>
  <c r="BB59" i="3" s="1"/>
  <c r="BN10" i="3"/>
  <c r="BN9" i="3" s="1"/>
  <c r="BN13" i="3"/>
  <c r="BN12" i="3" s="1"/>
  <c r="BN16" i="3"/>
  <c r="BN15" i="3" s="1"/>
  <c r="BN20" i="3"/>
  <c r="BN19" i="3" s="1"/>
  <c r="BN24" i="3"/>
  <c r="BN23" i="3" s="1"/>
  <c r="BN39" i="3"/>
  <c r="BN38" i="3" s="1"/>
  <c r="BN49" i="3"/>
  <c r="BN48" i="3" s="1"/>
  <c r="BN52" i="3"/>
  <c r="BN51" i="3" s="1"/>
  <c r="BN57" i="3"/>
  <c r="BN56" i="3" s="1"/>
  <c r="BN60" i="3"/>
  <c r="BN59" i="3" s="1"/>
  <c r="BZ10" i="3"/>
  <c r="BZ9" i="3" s="1"/>
  <c r="BZ13" i="3"/>
  <c r="BZ12" i="3" s="1"/>
  <c r="BZ16" i="3"/>
  <c r="BZ15" i="3" s="1"/>
  <c r="BZ20" i="3"/>
  <c r="BZ19" i="3" s="1"/>
  <c r="BZ24" i="3"/>
  <c r="BZ23" i="3" s="1"/>
  <c r="BZ39" i="3"/>
  <c r="BZ38" i="3" s="1"/>
  <c r="BZ49" i="3"/>
  <c r="BZ48" i="3" s="1"/>
  <c r="BZ52" i="3"/>
  <c r="BZ51" i="3" s="1"/>
  <c r="BZ57" i="3"/>
  <c r="BZ56" i="3" s="1"/>
  <c r="BZ60" i="3"/>
  <c r="BZ59" i="3" s="1"/>
  <c r="CL10" i="3"/>
  <c r="CL9" i="3" s="1"/>
  <c r="CL13" i="3"/>
  <c r="CL12" i="3" s="1"/>
  <c r="CL16" i="3"/>
  <c r="CL15" i="3" s="1"/>
  <c r="CL20" i="3"/>
  <c r="CL19" i="3" s="1"/>
  <c r="CL24" i="3"/>
  <c r="CL23" i="3" s="1"/>
  <c r="CL39" i="3"/>
  <c r="CL38" i="3" s="1"/>
  <c r="CL49" i="3"/>
  <c r="CL48" i="3" s="1"/>
  <c r="CL52" i="3"/>
  <c r="CL51" i="3" s="1"/>
  <c r="CL57" i="3"/>
  <c r="CL56" i="3" s="1"/>
  <c r="CL60" i="3"/>
  <c r="CL59" i="3" s="1"/>
  <c r="CX10" i="3"/>
  <c r="CX9" i="3" s="1"/>
  <c r="CX13" i="3"/>
  <c r="CX12" i="3" s="1"/>
  <c r="CX16" i="3"/>
  <c r="CX15" i="3" s="1"/>
  <c r="CX20" i="3"/>
  <c r="CX19" i="3" s="1"/>
  <c r="CX24" i="3"/>
  <c r="CX23" i="3" s="1"/>
  <c r="CX39" i="3"/>
  <c r="CX38" i="3" s="1"/>
  <c r="CX49" i="3"/>
  <c r="CX48" i="3" s="1"/>
  <c r="CX52" i="3"/>
  <c r="CX51" i="3" s="1"/>
  <c r="CX57" i="3"/>
  <c r="CX56" i="3" s="1"/>
  <c r="CX60" i="3"/>
  <c r="CX59" i="3" s="1"/>
  <c r="AE22" i="3"/>
  <c r="AE21" i="3" s="1"/>
  <c r="AE10" i="3"/>
  <c r="AE9" i="3" s="1"/>
  <c r="AE13" i="3"/>
  <c r="AE12" i="3" s="1"/>
  <c r="AE16" i="3"/>
  <c r="AE15" i="3" s="1"/>
  <c r="AE20" i="3"/>
  <c r="AE19" i="3" s="1"/>
  <c r="AE24" i="3"/>
  <c r="AE23" i="3" s="1"/>
  <c r="AE39" i="3"/>
  <c r="AE38" i="3" s="1"/>
  <c r="AE49" i="3"/>
  <c r="AE48" i="3" s="1"/>
  <c r="AE52" i="3"/>
  <c r="AE51" i="3" s="1"/>
  <c r="AE57" i="3"/>
  <c r="AE56" i="3" s="1"/>
  <c r="AE60" i="3"/>
  <c r="AE59" i="3" s="1"/>
  <c r="AQ10" i="3"/>
  <c r="AQ9" i="3" s="1"/>
  <c r="AQ13" i="3"/>
  <c r="AQ12" i="3" s="1"/>
  <c r="AQ16" i="3"/>
  <c r="AQ15" i="3" s="1"/>
  <c r="AQ20" i="3"/>
  <c r="AQ19" i="3" s="1"/>
  <c r="AQ24" i="3"/>
  <c r="AQ23" i="3" s="1"/>
  <c r="AQ39" i="3"/>
  <c r="AQ38" i="3" s="1"/>
  <c r="AQ49" i="3"/>
  <c r="AQ48" i="3" s="1"/>
  <c r="AQ52" i="3"/>
  <c r="AQ51" i="3" s="1"/>
  <c r="AQ57" i="3"/>
  <c r="AQ56" i="3" s="1"/>
  <c r="AQ60" i="3"/>
  <c r="AQ59" i="3" s="1"/>
  <c r="BC10" i="3"/>
  <c r="BC9" i="3" s="1"/>
  <c r="BC13" i="3"/>
  <c r="BC12" i="3" s="1"/>
  <c r="BC16" i="3"/>
  <c r="BC15" i="3" s="1"/>
  <c r="BC20" i="3"/>
  <c r="BC19" i="3" s="1"/>
  <c r="BC24" i="3"/>
  <c r="BC23" i="3" s="1"/>
  <c r="BC39" i="3"/>
  <c r="BC38" i="3" s="1"/>
  <c r="BC49" i="3"/>
  <c r="BC48" i="3" s="1"/>
  <c r="BC52" i="3"/>
  <c r="BC51" i="3" s="1"/>
  <c r="BC57" i="3"/>
  <c r="BC56" i="3" s="1"/>
  <c r="BC60" i="3"/>
  <c r="BC59" i="3" s="1"/>
  <c r="BO10" i="3"/>
  <c r="BO9" i="3" s="1"/>
  <c r="BO13" i="3"/>
  <c r="BO12" i="3" s="1"/>
  <c r="BO16" i="3"/>
  <c r="BO15" i="3" s="1"/>
  <c r="BO20" i="3"/>
  <c r="BO19" i="3" s="1"/>
  <c r="BO24" i="3"/>
  <c r="BO23" i="3" s="1"/>
  <c r="BO39" i="3"/>
  <c r="BO38" i="3" s="1"/>
  <c r="BO49" i="3"/>
  <c r="BO48" i="3" s="1"/>
  <c r="BO52" i="3"/>
  <c r="BO51" i="3" s="1"/>
  <c r="BO57" i="3"/>
  <c r="BO56" i="3" s="1"/>
  <c r="BO60" i="3"/>
  <c r="BO59" i="3" s="1"/>
  <c r="CA10" i="3"/>
  <c r="CA9" i="3" s="1"/>
  <c r="CA13" i="3"/>
  <c r="CA12" i="3" s="1"/>
  <c r="CA16" i="3"/>
  <c r="CA15" i="3" s="1"/>
  <c r="CA20" i="3"/>
  <c r="CA19" i="3" s="1"/>
  <c r="CA24" i="3"/>
  <c r="CA23" i="3" s="1"/>
  <c r="CA39" i="3"/>
  <c r="CA38" i="3" s="1"/>
  <c r="CA49" i="3"/>
  <c r="CA48" i="3" s="1"/>
  <c r="CA52" i="3"/>
  <c r="CA51" i="3" s="1"/>
  <c r="CA57" i="3"/>
  <c r="CA56" i="3" s="1"/>
  <c r="CA60" i="3"/>
  <c r="CA59" i="3" s="1"/>
  <c r="CM10" i="3"/>
  <c r="CM9" i="3" s="1"/>
  <c r="CM13" i="3"/>
  <c r="CM12" i="3" s="1"/>
  <c r="CM16" i="3"/>
  <c r="CM15" i="3" s="1"/>
  <c r="CM20" i="3"/>
  <c r="CM19" i="3" s="1"/>
  <c r="CM24" i="3"/>
  <c r="CM23" i="3" s="1"/>
  <c r="CM39" i="3"/>
  <c r="CM38" i="3" s="1"/>
  <c r="CM49" i="3"/>
  <c r="CM48" i="3" s="1"/>
  <c r="CM52" i="3"/>
  <c r="CM51" i="3" s="1"/>
  <c r="CM57" i="3"/>
  <c r="CM56" i="3" s="1"/>
  <c r="CM60" i="3"/>
  <c r="CM59" i="3" s="1"/>
  <c r="CY10" i="3"/>
  <c r="CY9" i="3" s="1"/>
  <c r="CY13" i="3"/>
  <c r="CY12" i="3" s="1"/>
  <c r="CY16" i="3"/>
  <c r="CY15" i="3" s="1"/>
  <c r="CY20" i="3"/>
  <c r="CY19" i="3" s="1"/>
  <c r="CY24" i="3"/>
  <c r="CY23" i="3" s="1"/>
  <c r="CY39" i="3"/>
  <c r="CY38" i="3" s="1"/>
  <c r="CY49" i="3"/>
  <c r="CY48" i="3" s="1"/>
  <c r="CY52" i="3"/>
  <c r="CY51" i="3" s="1"/>
  <c r="CY57" i="3"/>
  <c r="CY56" i="3" s="1"/>
  <c r="CY60" i="3"/>
  <c r="CY59" i="3" s="1"/>
  <c r="AD18" i="3"/>
  <c r="AD17" i="3" s="1"/>
  <c r="AD22" i="3"/>
  <c r="AD21" i="3" s="1"/>
  <c r="AD37" i="3"/>
  <c r="AD36" i="3" s="1"/>
  <c r="AD62" i="3"/>
  <c r="AD61" i="3" s="1"/>
  <c r="AP18" i="3"/>
  <c r="AP17" i="3" s="1"/>
  <c r="AP22" i="3"/>
  <c r="AP21" i="3" s="1"/>
  <c r="AP37" i="3"/>
  <c r="AP36" i="3" s="1"/>
  <c r="AP62" i="3"/>
  <c r="AP61" i="3" s="1"/>
  <c r="BB18" i="3"/>
  <c r="BB17" i="3" s="1"/>
  <c r="BB22" i="3"/>
  <c r="BB21" i="3" s="1"/>
  <c r="BB37" i="3"/>
  <c r="BB36" i="3" s="1"/>
  <c r="BB62" i="3"/>
  <c r="BB61" i="3" s="1"/>
  <c r="BN18" i="3"/>
  <c r="BN17" i="3" s="1"/>
  <c r="BN22" i="3"/>
  <c r="BN21" i="3" s="1"/>
  <c r="BN37" i="3"/>
  <c r="BN36" i="3" s="1"/>
  <c r="BN62" i="3"/>
  <c r="BN61" i="3" s="1"/>
  <c r="BZ18" i="3"/>
  <c r="BZ17" i="3" s="1"/>
  <c r="BZ22" i="3"/>
  <c r="BZ21" i="3" s="1"/>
  <c r="BZ37" i="3"/>
  <c r="BZ36" i="3" s="1"/>
  <c r="BZ62" i="3"/>
  <c r="BZ61" i="3" s="1"/>
  <c r="CL18" i="3"/>
  <c r="CL17" i="3" s="1"/>
  <c r="CL22" i="3"/>
  <c r="CL21" i="3" s="1"/>
  <c r="CL37" i="3"/>
  <c r="CL36" i="3" s="1"/>
  <c r="CL62" i="3"/>
  <c r="CL61" i="3" s="1"/>
  <c r="CX18" i="3"/>
  <c r="CX17" i="3" s="1"/>
  <c r="CX22" i="3"/>
  <c r="CX21" i="3" s="1"/>
  <c r="CX37" i="3"/>
  <c r="CX36" i="3" s="1"/>
  <c r="CX62" i="3"/>
  <c r="CX61" i="3" s="1"/>
  <c r="R60" i="3"/>
  <c r="R59" i="3" s="1"/>
  <c r="R62" i="3"/>
  <c r="R61" i="3" s="1"/>
  <c r="R43" i="3"/>
  <c r="R37" i="3"/>
  <c r="R36" i="3" s="1"/>
  <c r="R34" i="3"/>
  <c r="R33" i="3" s="1"/>
  <c r="R31" i="3"/>
  <c r="R30" i="3" s="1"/>
  <c r="R28" i="3"/>
  <c r="R27" i="3" s="1"/>
  <c r="S52" i="3"/>
  <c r="S39" i="3"/>
  <c r="S38" i="3" s="1"/>
  <c r="S24" i="3"/>
  <c r="R57" i="3"/>
  <c r="R52" i="3"/>
  <c r="R49" i="3"/>
  <c r="R39" i="3"/>
  <c r="R24" i="3"/>
  <c r="R23" i="3" s="1"/>
  <c r="S43" i="3"/>
  <c r="S34" i="3"/>
  <c r="S31" i="3"/>
  <c r="S28" i="3"/>
  <c r="S27" i="3" s="1"/>
  <c r="GH58" i="3"/>
  <c r="GP58" i="3" s="1"/>
  <c r="R58" i="3"/>
  <c r="GP55" i="3"/>
  <c r="R55" i="3"/>
  <c r="GH53" i="3"/>
  <c r="GP53" i="3" s="1"/>
  <c r="R53" i="3"/>
  <c r="GH50" i="3"/>
  <c r="GP50" i="3" s="1"/>
  <c r="R50" i="3"/>
  <c r="GH47" i="3"/>
  <c r="GP47" i="3" s="1"/>
  <c r="R47" i="3"/>
  <c r="GH45" i="3"/>
  <c r="GP45" i="3" s="1"/>
  <c r="R45" i="3"/>
  <c r="GH40" i="3"/>
  <c r="GP40" i="3" s="1"/>
  <c r="R40" i="3"/>
  <c r="R22" i="3"/>
  <c r="R21" i="3" s="1"/>
  <c r="R18" i="3"/>
  <c r="R17" i="3" s="1"/>
  <c r="R10" i="3"/>
  <c r="R9" i="3" s="1"/>
  <c r="S60" i="3"/>
  <c r="S59" i="3" s="1"/>
  <c r="S57" i="3"/>
  <c r="S56" i="3" s="1"/>
  <c r="S49" i="3"/>
  <c r="S20" i="3"/>
  <c r="S19" i="3" s="1"/>
  <c r="S16" i="3"/>
  <c r="S15" i="3" s="1"/>
  <c r="S13" i="3"/>
  <c r="S10" i="3"/>
  <c r="S9" i="3" s="1"/>
  <c r="R20" i="3"/>
  <c r="R19" i="3" s="1"/>
  <c r="R16" i="3"/>
  <c r="R15" i="3" s="1"/>
  <c r="R13" i="3"/>
  <c r="R12" i="3" s="1"/>
  <c r="S62" i="3"/>
  <c r="S61" i="3" s="1"/>
  <c r="S37" i="3"/>
  <c r="S36" i="3" s="1"/>
  <c r="S22" i="3"/>
  <c r="S21" i="3" s="1"/>
  <c r="S18" i="3"/>
  <c r="S17" i="3" s="1"/>
  <c r="GH46" i="3"/>
  <c r="GP46" i="3" s="1"/>
  <c r="GH41" i="3"/>
  <c r="GP41" i="3" s="1"/>
  <c r="GH35" i="3"/>
  <c r="GP35" i="3" s="1"/>
  <c r="GH26" i="3"/>
  <c r="GP26" i="3" s="1"/>
  <c r="GH54" i="3"/>
  <c r="GP54" i="3" s="1"/>
  <c r="GH44" i="3"/>
  <c r="GP44" i="3" s="1"/>
  <c r="GH32" i="3"/>
  <c r="GP32" i="3" s="1"/>
  <c r="GH29" i="3"/>
  <c r="GP29" i="3" s="1"/>
  <c r="GH43" i="3"/>
  <c r="GP43" i="3" s="1"/>
  <c r="GH37" i="3"/>
  <c r="GH34" i="3"/>
  <c r="GH31" i="3"/>
  <c r="GP31" i="3" s="1"/>
  <c r="GH62" i="3"/>
  <c r="GH24" i="3"/>
  <c r="GP24" i="3" s="1"/>
  <c r="GH60" i="3"/>
  <c r="GH57" i="3"/>
  <c r="GP57" i="3" s="1"/>
  <c r="GH52" i="3"/>
  <c r="GP52" i="3" s="1"/>
  <c r="GH49" i="3"/>
  <c r="GP49" i="3" s="1"/>
  <c r="GH39" i="3"/>
  <c r="GP39" i="3" s="1"/>
  <c r="GH10" i="3"/>
  <c r="GP10" i="3" s="1"/>
  <c r="GH28" i="3"/>
  <c r="GP28" i="3" s="1"/>
  <c r="GP27" i="3" s="1"/>
  <c r="GH25" i="3"/>
  <c r="GP25" i="3" s="1"/>
  <c r="GH22" i="3"/>
  <c r="GH18" i="3"/>
  <c r="GH14" i="3"/>
  <c r="GP14" i="3" s="1"/>
  <c r="GH20" i="3"/>
  <c r="GH13" i="3"/>
  <c r="GP13" i="3" s="1"/>
  <c r="GH16" i="3"/>
  <c r="GH11" i="3"/>
  <c r="GP11" i="3" s="1"/>
  <c r="GF62" i="3"/>
  <c r="GF61" i="3" s="1"/>
  <c r="GF60" i="3"/>
  <c r="GF59" i="3" s="1"/>
  <c r="GF58" i="3"/>
  <c r="GF57" i="3"/>
  <c r="GF55" i="3"/>
  <c r="GF54" i="3"/>
  <c r="GF53" i="3"/>
  <c r="GF52" i="3"/>
  <c r="GF50" i="3"/>
  <c r="GF49" i="3"/>
  <c r="GF47" i="3"/>
  <c r="GF46" i="3"/>
  <c r="GF45" i="3"/>
  <c r="GF44" i="3"/>
  <c r="GF43" i="3"/>
  <c r="GF41" i="3"/>
  <c r="GF40" i="3"/>
  <c r="GF39" i="3"/>
  <c r="GF37" i="3"/>
  <c r="GF36" i="3" s="1"/>
  <c r="GF35" i="3"/>
  <c r="GF34" i="3"/>
  <c r="GF32" i="3"/>
  <c r="GF31" i="3"/>
  <c r="GF29" i="3"/>
  <c r="GF28" i="3"/>
  <c r="GF26" i="3"/>
  <c r="GF25" i="3"/>
  <c r="GF24" i="3"/>
  <c r="GF22" i="3"/>
  <c r="GF21" i="3" s="1"/>
  <c r="GF20" i="3"/>
  <c r="GF19" i="3" s="1"/>
  <c r="GF18" i="3"/>
  <c r="GF17" i="3" s="1"/>
  <c r="GF16" i="3"/>
  <c r="GF15" i="3" s="1"/>
  <c r="GF14" i="3"/>
  <c r="GF13" i="3"/>
  <c r="GF11" i="3"/>
  <c r="GG10" i="3"/>
  <c r="GG9" i="3" s="1"/>
  <c r="GF10" i="3"/>
  <c r="GP30" i="3" l="1"/>
  <c r="S12" i="3"/>
  <c r="S30" i="3"/>
  <c r="S23" i="3"/>
  <c r="S63" i="3" s="1"/>
  <c r="GP48" i="3"/>
  <c r="GQ30" i="3"/>
  <c r="GP12" i="3"/>
  <c r="GH21" i="3"/>
  <c r="GP22" i="3"/>
  <c r="GP21" i="3" s="1"/>
  <c r="GP38" i="3"/>
  <c r="GH59" i="3"/>
  <c r="GP60" i="3"/>
  <c r="GP59" i="3" s="1"/>
  <c r="GH33" i="3"/>
  <c r="GP34" i="3"/>
  <c r="GP33" i="3" s="1"/>
  <c r="GI59" i="3"/>
  <c r="GQ60" i="3"/>
  <c r="GQ59" i="3" s="1"/>
  <c r="GQ27" i="3"/>
  <c r="GQ23" i="3"/>
  <c r="GQ48" i="3"/>
  <c r="GQ56" i="3"/>
  <c r="GP23" i="3"/>
  <c r="GH36" i="3"/>
  <c r="GP37" i="3"/>
  <c r="GP36" i="3" s="1"/>
  <c r="GI17" i="3"/>
  <c r="GQ18" i="3"/>
  <c r="GQ17" i="3" s="1"/>
  <c r="GI36" i="3"/>
  <c r="GQ37" i="3"/>
  <c r="GQ36" i="3" s="1"/>
  <c r="GI15" i="3"/>
  <c r="GQ16" i="3"/>
  <c r="GQ15" i="3" s="1"/>
  <c r="GP51" i="3"/>
  <c r="GH61" i="3"/>
  <c r="GP62" i="3"/>
  <c r="GP61" i="3" s="1"/>
  <c r="GP42" i="3"/>
  <c r="GI21" i="3"/>
  <c r="GQ22" i="3"/>
  <c r="GQ21" i="3" s="1"/>
  <c r="GI19" i="3"/>
  <c r="GQ20" i="3"/>
  <c r="GQ19" i="3" s="1"/>
  <c r="GQ33" i="3"/>
  <c r="GQ12" i="3"/>
  <c r="GQ38" i="3"/>
  <c r="GQ51" i="3"/>
  <c r="GH19" i="3"/>
  <c r="GP20" i="3"/>
  <c r="GP19" i="3" s="1"/>
  <c r="GH15" i="3"/>
  <c r="GP16" i="3"/>
  <c r="GP15" i="3" s="1"/>
  <c r="GH17" i="3"/>
  <c r="GP18" i="3"/>
  <c r="GP17" i="3" s="1"/>
  <c r="GP56" i="3"/>
  <c r="GI61" i="3"/>
  <c r="GQ62" i="3"/>
  <c r="GQ61" i="3" s="1"/>
  <c r="GQ42" i="3"/>
  <c r="GF27" i="3"/>
  <c r="GF33" i="3"/>
  <c r="S42" i="3"/>
  <c r="S51" i="3"/>
  <c r="FV63" i="3"/>
  <c r="GP9" i="3"/>
  <c r="S33" i="3"/>
  <c r="GQ9" i="3"/>
  <c r="GG63" i="3"/>
  <c r="S48" i="3"/>
  <c r="GH48" i="3"/>
  <c r="GI30" i="3"/>
  <c r="GF23" i="3"/>
  <c r="GF56" i="3"/>
  <c r="GH27" i="3"/>
  <c r="DB63" i="3"/>
  <c r="EX63" i="3"/>
  <c r="GH30" i="3"/>
  <c r="GF9" i="3"/>
  <c r="DZ63" i="3"/>
  <c r="R56" i="3"/>
  <c r="GF30" i="3"/>
  <c r="EL63" i="3"/>
  <c r="FJ63" i="3"/>
  <c r="DN63" i="3"/>
  <c r="R51" i="3"/>
  <c r="CP63" i="3"/>
  <c r="CD63" i="3"/>
  <c r="BR63" i="3"/>
  <c r="BF63" i="3"/>
  <c r="AT63" i="3"/>
  <c r="AH63" i="3"/>
  <c r="V63" i="3"/>
  <c r="GH23" i="3"/>
  <c r="GF51" i="3"/>
  <c r="GH51" i="3"/>
  <c r="GH42" i="3"/>
  <c r="R42" i="3"/>
  <c r="CY63" i="3"/>
  <c r="CA63" i="3"/>
  <c r="BC63" i="3"/>
  <c r="AE63" i="3"/>
  <c r="GI33" i="3"/>
  <c r="EM63" i="3"/>
  <c r="CQ63" i="3"/>
  <c r="AU63" i="3"/>
  <c r="GI12" i="3"/>
  <c r="GI38" i="3"/>
  <c r="GI51" i="3"/>
  <c r="GF42" i="3"/>
  <c r="GH9" i="3"/>
  <c r="GH56" i="3"/>
  <c r="R38" i="3"/>
  <c r="CL63" i="3"/>
  <c r="BN63" i="3"/>
  <c r="AP63" i="3"/>
  <c r="GI42" i="3"/>
  <c r="W63" i="3"/>
  <c r="EY63" i="3"/>
  <c r="DC63" i="3"/>
  <c r="BG63" i="3"/>
  <c r="K63" i="3"/>
  <c r="GF12" i="3"/>
  <c r="GF38" i="3"/>
  <c r="GF48" i="3"/>
  <c r="GH12" i="3"/>
  <c r="GH38" i="3"/>
  <c r="R48" i="3"/>
  <c r="CM63" i="3"/>
  <c r="BO63" i="3"/>
  <c r="AQ63" i="3"/>
  <c r="GI27" i="3"/>
  <c r="FK63" i="3"/>
  <c r="DO63" i="3"/>
  <c r="BS63" i="3"/>
  <c r="GI9" i="3"/>
  <c r="GI23" i="3"/>
  <c r="GI48" i="3"/>
  <c r="GI56" i="3"/>
  <c r="CX63" i="3"/>
  <c r="BZ63" i="3"/>
  <c r="BB63" i="3"/>
  <c r="AD63" i="3"/>
  <c r="FW63" i="3"/>
  <c r="EA63" i="3"/>
  <c r="CE63" i="3"/>
  <c r="AI63" i="3"/>
  <c r="J63" i="3"/>
  <c r="AK44" i="1"/>
  <c r="AI44" i="1"/>
  <c r="AG44" i="1"/>
  <c r="AE44" i="1"/>
  <c r="AC44" i="1"/>
  <c r="AA44" i="1"/>
  <c r="Y44" i="1"/>
  <c r="W44" i="1"/>
  <c r="S44" i="1"/>
  <c r="Q44" i="1"/>
  <c r="O44" i="1"/>
  <c r="M44" i="1"/>
  <c r="I44" i="1"/>
  <c r="AM43" i="1"/>
  <c r="G43" i="1"/>
  <c r="F43" i="1" s="1"/>
  <c r="AM42" i="1"/>
  <c r="G42" i="1"/>
  <c r="F42" i="1" s="1"/>
  <c r="AD42" i="1" s="1"/>
  <c r="AM41" i="1"/>
  <c r="G41" i="1"/>
  <c r="F41" i="1" s="1"/>
  <c r="AM40" i="1"/>
  <c r="G40" i="1"/>
  <c r="F40" i="1" s="1"/>
  <c r="AM39" i="1"/>
  <c r="G39" i="1"/>
  <c r="F39" i="1" s="1"/>
  <c r="J39" i="1" s="1"/>
  <c r="AM38" i="1"/>
  <c r="G38" i="1"/>
  <c r="F38" i="1" s="1"/>
  <c r="K37" i="1"/>
  <c r="K44" i="1" s="1"/>
  <c r="G37" i="1"/>
  <c r="F37" i="1" s="1"/>
  <c r="AM36" i="1"/>
  <c r="J36" i="1"/>
  <c r="G36" i="1"/>
  <c r="F36" i="1" s="1"/>
  <c r="AM35" i="1"/>
  <c r="G35" i="1"/>
  <c r="F35" i="1" s="1"/>
  <c r="AM34" i="1"/>
  <c r="AL34" i="1"/>
  <c r="T34" i="1"/>
  <c r="J34" i="1"/>
  <c r="G34" i="1"/>
  <c r="F34" i="1" s="1"/>
  <c r="AM33" i="1"/>
  <c r="G33" i="1"/>
  <c r="F33" i="1" s="1"/>
  <c r="AM32" i="1"/>
  <c r="T32" i="1"/>
  <c r="G32" i="1"/>
  <c r="F32" i="1" s="1"/>
  <c r="AM31" i="1"/>
  <c r="G31" i="1"/>
  <c r="F31" i="1" s="1"/>
  <c r="AM30" i="1"/>
  <c r="V30" i="1"/>
  <c r="G30" i="1"/>
  <c r="F30" i="1" s="1"/>
  <c r="AM29" i="1"/>
  <c r="V29" i="1"/>
  <c r="G29" i="1"/>
  <c r="F29" i="1" s="1"/>
  <c r="R29" i="1" s="1"/>
  <c r="AM28" i="1"/>
  <c r="J28" i="1"/>
  <c r="G28" i="1"/>
  <c r="F28" i="1" s="1"/>
  <c r="AM27" i="1"/>
  <c r="V27" i="1"/>
  <c r="G27" i="1"/>
  <c r="F27" i="1" s="1"/>
  <c r="AM26" i="1"/>
  <c r="G26" i="1"/>
  <c r="F26" i="1" s="1"/>
  <c r="AM25" i="1"/>
  <c r="AF25" i="1"/>
  <c r="V25" i="1"/>
  <c r="J25" i="1"/>
  <c r="N25" i="1"/>
  <c r="G25" i="1"/>
  <c r="F25" i="1" s="1"/>
  <c r="Z24" i="1"/>
  <c r="U24" i="1"/>
  <c r="AM24" i="1" s="1"/>
  <c r="L24" i="1"/>
  <c r="AF24" i="1"/>
  <c r="G24" i="1"/>
  <c r="F24" i="1" s="1"/>
  <c r="AM23" i="1"/>
  <c r="G23" i="1"/>
  <c r="F23" i="1" s="1"/>
  <c r="AM22" i="1"/>
  <c r="AF22" i="1"/>
  <c r="R22" i="1"/>
  <c r="N22" i="1"/>
  <c r="J22" i="1"/>
  <c r="V22" i="1"/>
  <c r="G22" i="1"/>
  <c r="F22" i="1" s="1"/>
  <c r="AM21" i="1"/>
  <c r="G21" i="1"/>
  <c r="F21" i="1" s="1"/>
  <c r="AM20" i="1"/>
  <c r="G20" i="1"/>
  <c r="F20" i="1" s="1"/>
  <c r="AM19" i="1"/>
  <c r="G19" i="1"/>
  <c r="F19" i="1" s="1"/>
  <c r="AM18" i="1"/>
  <c r="G18" i="1"/>
  <c r="F18" i="1" s="1"/>
  <c r="AM17" i="1"/>
  <c r="AD17" i="1"/>
  <c r="L17" i="1"/>
  <c r="R17" i="1"/>
  <c r="G17" i="1"/>
  <c r="F17" i="1" s="1"/>
  <c r="AM16" i="1"/>
  <c r="R16" i="1"/>
  <c r="G16" i="1"/>
  <c r="F16" i="1" s="1"/>
  <c r="AM15" i="1"/>
  <c r="R15" i="1"/>
  <c r="N15" i="1"/>
  <c r="G15" i="1"/>
  <c r="F15" i="1" s="1"/>
  <c r="AM14" i="1"/>
  <c r="G14" i="1"/>
  <c r="F14" i="1" s="1"/>
  <c r="AM13" i="1"/>
  <c r="G13" i="1"/>
  <c r="F13" i="1" s="1"/>
  <c r="AM12" i="1"/>
  <c r="G12" i="1"/>
  <c r="F12" i="1" s="1"/>
  <c r="AD12" i="1" s="1"/>
  <c r="AM11" i="1"/>
  <c r="G11" i="1"/>
  <c r="F11" i="1" s="1"/>
  <c r="AM10" i="1"/>
  <c r="G10" i="1"/>
  <c r="F10" i="1" s="1"/>
  <c r="AM9" i="1"/>
  <c r="AF9" i="1"/>
  <c r="G9" i="1"/>
  <c r="F9" i="1" s="1"/>
  <c r="AM8" i="1"/>
  <c r="G8" i="1"/>
  <c r="F8" i="1" s="1"/>
  <c r="GQ63" i="3" l="1"/>
  <c r="GP63" i="3"/>
  <c r="R63" i="3"/>
  <c r="GF63" i="3"/>
  <c r="GH63" i="3"/>
  <c r="GI63" i="3"/>
  <c r="L37" i="1"/>
  <c r="AF10" i="1"/>
  <c r="AD10" i="1"/>
  <c r="R10" i="1"/>
  <c r="L10" i="1"/>
  <c r="J10" i="1"/>
  <c r="N10" i="1"/>
  <c r="AF14" i="1"/>
  <c r="N14" i="1"/>
  <c r="AD14" i="1"/>
  <c r="J14" i="1"/>
  <c r="R14" i="1"/>
  <c r="L14" i="1"/>
  <c r="AF13" i="1"/>
  <c r="AD13" i="1"/>
  <c r="L13" i="1"/>
  <c r="R13" i="1"/>
  <c r="N13" i="1"/>
  <c r="J13" i="1"/>
  <c r="R11" i="1"/>
  <c r="L11" i="1"/>
  <c r="AD11" i="1"/>
  <c r="N11" i="1"/>
  <c r="AF11" i="1"/>
  <c r="J11" i="1"/>
  <c r="AF8" i="1"/>
  <c r="J12" i="1"/>
  <c r="AD9" i="1"/>
  <c r="N12" i="1"/>
  <c r="L9" i="1"/>
  <c r="AF19" i="1"/>
  <c r="N19" i="1"/>
  <c r="L19" i="1"/>
  <c r="J19" i="1"/>
  <c r="R19" i="1"/>
  <c r="AD19" i="1"/>
  <c r="AJ21" i="1"/>
  <c r="AD21" i="1"/>
  <c r="AF21" i="1"/>
  <c r="L21" i="1"/>
  <c r="J21" i="1"/>
  <c r="V21" i="1"/>
  <c r="R21" i="1"/>
  <c r="P21" i="1"/>
  <c r="N21" i="1"/>
  <c r="AF31" i="1"/>
  <c r="AD31" i="1"/>
  <c r="L31" i="1"/>
  <c r="T31" i="1"/>
  <c r="R31" i="1"/>
  <c r="N31" i="1"/>
  <c r="J31" i="1"/>
  <c r="J41" i="1"/>
  <c r="AD41" i="1"/>
  <c r="N41" i="1"/>
  <c r="AF41" i="1"/>
  <c r="L41" i="1"/>
  <c r="R41" i="1"/>
  <c r="J9" i="1"/>
  <c r="R9" i="1"/>
  <c r="L12" i="1"/>
  <c r="AF15" i="1"/>
  <c r="AB15" i="1"/>
  <c r="AD15" i="1"/>
  <c r="L15" i="1"/>
  <c r="J15" i="1"/>
  <c r="N16" i="1"/>
  <c r="AD16" i="1"/>
  <c r="L16" i="1"/>
  <c r="AF16" i="1"/>
  <c r="J16" i="1"/>
  <c r="R18" i="1"/>
  <c r="AD18" i="1"/>
  <c r="L18" i="1"/>
  <c r="AF18" i="1"/>
  <c r="J18" i="1"/>
  <c r="N18" i="1"/>
  <c r="AF12" i="1"/>
  <c r="R20" i="1"/>
  <c r="AD20" i="1"/>
  <c r="AF20" i="1"/>
  <c r="N20" i="1"/>
  <c r="L20" i="1"/>
  <c r="J20" i="1"/>
  <c r="V23" i="1"/>
  <c r="R23" i="1"/>
  <c r="N23" i="1"/>
  <c r="AF23" i="1"/>
  <c r="Z23" i="1"/>
  <c r="J23" i="1"/>
  <c r="AD23" i="1"/>
  <c r="L23" i="1"/>
  <c r="R12" i="1"/>
  <c r="V26" i="1"/>
  <c r="N26" i="1"/>
  <c r="J26" i="1"/>
  <c r="L26" i="1"/>
  <c r="R26" i="1"/>
  <c r="AD26" i="1"/>
  <c r="AF26" i="1"/>
  <c r="AD8" i="1"/>
  <c r="R8" i="1"/>
  <c r="L8" i="1"/>
  <c r="J8" i="1"/>
  <c r="N17" i="1"/>
  <c r="L22" i="1"/>
  <c r="AJ22" i="1"/>
  <c r="N24" i="1"/>
  <c r="R24" i="1"/>
  <c r="V24" i="1"/>
  <c r="AF27" i="1"/>
  <c r="N28" i="1"/>
  <c r="AF28" i="1"/>
  <c r="AF36" i="1"/>
  <c r="AD36" i="1"/>
  <c r="R36" i="1"/>
  <c r="N36" i="1"/>
  <c r="AL36" i="1"/>
  <c r="T36" i="1"/>
  <c r="L36" i="1"/>
  <c r="AF38" i="1"/>
  <c r="AD38" i="1"/>
  <c r="L38" i="1"/>
  <c r="J38" i="1"/>
  <c r="AL38" i="1"/>
  <c r="AH38" i="1"/>
  <c r="AH44" i="1" s="1"/>
  <c r="R38" i="1"/>
  <c r="N38" i="1"/>
  <c r="J17" i="1"/>
  <c r="AF17" i="1"/>
  <c r="AD22" i="1"/>
  <c r="J24" i="1"/>
  <c r="AD24" i="1"/>
  <c r="AF29" i="1"/>
  <c r="AD29" i="1"/>
  <c r="T29" i="1"/>
  <c r="L29" i="1"/>
  <c r="J29" i="1"/>
  <c r="N29" i="1"/>
  <c r="L30" i="1"/>
  <c r="AF34" i="1"/>
  <c r="AD34" i="1"/>
  <c r="R34" i="1"/>
  <c r="L34" i="1"/>
  <c r="N34" i="1"/>
  <c r="AF35" i="1"/>
  <c r="AD35" i="1"/>
  <c r="R35" i="1"/>
  <c r="N35" i="1"/>
  <c r="J35" i="1"/>
  <c r="AL35" i="1"/>
  <c r="T35" i="1"/>
  <c r="L35" i="1"/>
  <c r="N37" i="1"/>
  <c r="AF37" i="1"/>
  <c r="AD37" i="1"/>
  <c r="J37" i="1"/>
  <c r="AL37" i="1"/>
  <c r="R37" i="1"/>
  <c r="AD25" i="1"/>
  <c r="R25" i="1"/>
  <c r="L25" i="1"/>
  <c r="X25" i="1"/>
  <c r="L27" i="1"/>
  <c r="R27" i="1"/>
  <c r="AD27" i="1"/>
  <c r="J30" i="1"/>
  <c r="N30" i="1"/>
  <c r="R30" i="1"/>
  <c r="T30" i="1"/>
  <c r="AD30" i="1"/>
  <c r="AF30" i="1"/>
  <c r="R32" i="1"/>
  <c r="L32" i="1"/>
  <c r="AF32" i="1"/>
  <c r="AD32" i="1"/>
  <c r="N32" i="1"/>
  <c r="J32" i="1"/>
  <c r="AF33" i="1"/>
  <c r="T33" i="1"/>
  <c r="J33" i="1"/>
  <c r="N33" i="1"/>
  <c r="AD33" i="1"/>
  <c r="R33" i="1"/>
  <c r="L33" i="1"/>
  <c r="R39" i="1"/>
  <c r="L39" i="1"/>
  <c r="AF39" i="1"/>
  <c r="AD39" i="1"/>
  <c r="N39" i="1"/>
  <c r="Z42" i="1"/>
  <c r="R42" i="1"/>
  <c r="J42" i="1"/>
  <c r="AF42" i="1"/>
  <c r="N42" i="1"/>
  <c r="L42" i="1"/>
  <c r="U44" i="1"/>
  <c r="J27" i="1"/>
  <c r="N27" i="1"/>
  <c r="AD28" i="1"/>
  <c r="R28" i="1"/>
  <c r="L28" i="1"/>
  <c r="V28" i="1"/>
  <c r="AF40" i="1"/>
  <c r="AD40" i="1"/>
  <c r="R40" i="1"/>
  <c r="N40" i="1"/>
  <c r="J40" i="1"/>
  <c r="L40" i="1"/>
  <c r="R43" i="1"/>
  <c r="N43" i="1"/>
  <c r="L43" i="1"/>
  <c r="J43" i="1"/>
  <c r="AF43" i="1"/>
  <c r="AD43" i="1"/>
  <c r="AM37" i="1"/>
  <c r="AL44" i="1" l="1"/>
  <c r="AJ44" i="1"/>
  <c r="AN25" i="1"/>
  <c r="AN33" i="1"/>
  <c r="AN29" i="1"/>
  <c r="AN20" i="1"/>
  <c r="X44" i="1"/>
  <c r="AN35" i="1"/>
  <c r="AN38" i="1"/>
  <c r="AN26" i="1"/>
  <c r="AN18" i="1"/>
  <c r="AB44" i="1"/>
  <c r="AN40" i="1"/>
  <c r="AN42" i="1"/>
  <c r="AN34" i="1"/>
  <c r="T44" i="1"/>
  <c r="AN24" i="1"/>
  <c r="AN17" i="1"/>
  <c r="AD44" i="1"/>
  <c r="AN15" i="1"/>
  <c r="V44" i="1"/>
  <c r="AN11" i="1"/>
  <c r="N44" i="1"/>
  <c r="AN43" i="1"/>
  <c r="AN27" i="1"/>
  <c r="AN32" i="1"/>
  <c r="AN30" i="1"/>
  <c r="AN37" i="1"/>
  <c r="AN36" i="1"/>
  <c r="AN22" i="1"/>
  <c r="J44" i="1"/>
  <c r="AN8" i="1"/>
  <c r="AN28" i="1"/>
  <c r="AN16" i="1"/>
  <c r="AN9" i="1"/>
  <c r="AN41" i="1"/>
  <c r="AN21" i="1"/>
  <c r="AN12" i="1"/>
  <c r="AN13" i="1"/>
  <c r="AN14" i="1"/>
  <c r="AN39" i="1"/>
  <c r="AM44" i="1"/>
  <c r="AN31" i="1"/>
  <c r="P44" i="1"/>
  <c r="AN19" i="1"/>
  <c r="AN10" i="1"/>
  <c r="L44" i="1"/>
  <c r="AN23" i="1"/>
  <c r="R44" i="1"/>
  <c r="Z44" i="1"/>
  <c r="AF44" i="1"/>
  <c r="AN44" i="1" l="1"/>
</calcChain>
</file>

<file path=xl/sharedStrings.xml><?xml version="1.0" encoding="utf-8"?>
<sst xmlns="http://schemas.openxmlformats.org/spreadsheetml/2006/main" count="894" uniqueCount="165">
  <si>
    <t>Профиль</t>
  </si>
  <si>
    <t>КПГ / КСГ</t>
  </si>
  <si>
    <t xml:space="preserve">КД </t>
  </si>
  <si>
    <t>Норматив финансовых затрат на единицу объема ВМП, руб. 2017 год</t>
  </si>
  <si>
    <t>Доля, индексируемая на КД</t>
  </si>
  <si>
    <t>тариф 2017 г.</t>
  </si>
  <si>
    <t>КГБУЗ "Детская краевая клиническая больница" имени А.К. Пиотровича МЗ Хабаровского края</t>
  </si>
  <si>
    <t>КГБУЗ "Краевая клиническая больница № 2"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</si>
  <si>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</si>
  <si>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</si>
  <si>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>КГБУЗ "Краевая клиническая больница N1" имени профессора С.И. Сергеева МЗ Хабаровского края</t>
  </si>
  <si>
    <t>Хабаровский филиал ФГБУ НКЦ оториноларингологии ФМБА России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</si>
  <si>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</si>
  <si>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</si>
  <si>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</si>
  <si>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</si>
  <si>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</t>
  </si>
  <si>
    <t>КГБУЗ "Онкологический диспансер" МЗ ХК</t>
  </si>
  <si>
    <t>ФГАОУ ВПО "Дальневосточный федеральный университет" Министерства образования и науки Российской Федерции, г. Владивосток</t>
  </si>
  <si>
    <t>ВСЕГО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</si>
  <si>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</si>
  <si>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</si>
  <si>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</si>
  <si>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</si>
  <si>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</si>
  <si>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</si>
  <si>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</si>
  <si>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</si>
  <si>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</si>
  <si>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</si>
  <si>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</si>
  <si>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</si>
  <si>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</si>
  <si>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</si>
  <si>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</si>
  <si>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</si>
  <si>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10</t>
  </si>
  <si>
    <t>ВМП 12</t>
  </si>
  <si>
    <t>ВМП 13</t>
  </si>
  <si>
    <t>Неонатология</t>
  </si>
  <si>
    <t>ВМП 14</t>
  </si>
  <si>
    <t>ВМП 15</t>
  </si>
  <si>
    <t>Онкология</t>
  </si>
  <si>
    <t>ВМП 16</t>
  </si>
  <si>
    <t>ВМП 18 (лейкозы)</t>
  </si>
  <si>
    <t>Оториноларингология</t>
  </si>
  <si>
    <t>ВМП 19</t>
  </si>
  <si>
    <t>ВМП 20</t>
  </si>
  <si>
    <t>Офтальмология</t>
  </si>
  <si>
    <t>ВМП 21</t>
  </si>
  <si>
    <t>Педиатрия</t>
  </si>
  <si>
    <t>ВМП23</t>
  </si>
  <si>
    <t>ВМП24</t>
  </si>
  <si>
    <t>Ревматология</t>
  </si>
  <si>
    <t>ВМП 26</t>
  </si>
  <si>
    <t>Сердечно-сосудистая хирургия</t>
  </si>
  <si>
    <t>ВМП 27 (стенты)</t>
  </si>
  <si>
    <t>ВМП 28 (стенты)</t>
  </si>
  <si>
    <t>ВМП 29 (кардиостимуляторы)</t>
  </si>
  <si>
    <t>ВМП 30 (кардиостимуляторы)</t>
  </si>
  <si>
    <t>ВМП 31 (кардиостимуляторы)</t>
  </si>
  <si>
    <t>Торакальная хирургия</t>
  </si>
  <si>
    <t>ВМП 32</t>
  </si>
  <si>
    <t>ВМП 33</t>
  </si>
  <si>
    <t>Травматология и ортопедия</t>
  </si>
  <si>
    <t>ВМП 34</t>
  </si>
  <si>
    <t>ВМП 35</t>
  </si>
  <si>
    <t>ВМП 36(эндопротезы)</t>
  </si>
  <si>
    <t>ВМП 37</t>
  </si>
  <si>
    <t>Урология</t>
  </si>
  <si>
    <t>ВМП 38</t>
  </si>
  <si>
    <t>ВМП 39</t>
  </si>
  <si>
    <t>Челюстно-лицевая хирургия</t>
  </si>
  <si>
    <t>ВМП 40</t>
  </si>
  <si>
    <t>Эндокринология</t>
  </si>
  <si>
    <t>ВМП 41</t>
  </si>
  <si>
    <t>Итого</t>
  </si>
  <si>
    <t>к Решению Комиссии по разработке ТП ОМС от 28.12.2016 № 14</t>
  </si>
  <si>
    <t>количество законченных случаев</t>
  </si>
  <si>
    <t>Приложение № 2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</si>
  <si>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на 2017 год</t>
  </si>
  <si>
    <t>ФГБУ "Федеральный центр сердечно-сосудистой хирургии" Минздрава России (г. Хабаровск)</t>
  </si>
  <si>
    <t>Хабаровский филиал ФГАУ "МНТК "Микрохирургия глаза" им.акад.С.Н.Федорова" Министерства здравоохранения Российской Федерации</t>
  </si>
  <si>
    <t>план</t>
  </si>
  <si>
    <t>отклонение</t>
  </si>
  <si>
    <t>количество больных</t>
  </si>
  <si>
    <t>план 1м-в</t>
  </si>
  <si>
    <t>0252002</t>
  </si>
  <si>
    <t>0252001</t>
  </si>
  <si>
    <t>0351001</t>
  </si>
  <si>
    <t>0352001</t>
  </si>
  <si>
    <t>0352005</t>
  </si>
  <si>
    <t>0352007</t>
  </si>
  <si>
    <t>0353001</t>
  </si>
  <si>
    <t>0351002</t>
  </si>
  <si>
    <t>Наименование метода ВМП</t>
  </si>
  <si>
    <t>Код метода ВМП</t>
  </si>
  <si>
    <t>Номер группы ВМП</t>
  </si>
  <si>
    <t>Наименование вида ВМП</t>
  </si>
  <si>
    <t>Код вида ВМП</t>
  </si>
  <si>
    <t>0310001</t>
  </si>
  <si>
    <t>2141002</t>
  </si>
  <si>
    <t>2141010</t>
  </si>
  <si>
    <t>4346001</t>
  </si>
  <si>
    <t>3151001</t>
  </si>
  <si>
    <t>2138207</t>
  </si>
  <si>
    <t>2306196</t>
  </si>
  <si>
    <t>КГБУЗ ДККБ им. А.К. Пиотровича МЗ ХК</t>
  </si>
  <si>
    <t>КГБУЗ "Перинатальный центр"</t>
  </si>
  <si>
    <t>КГБУЗ "ККБ N 2"</t>
  </si>
  <si>
    <t>КГБУЗ "ККВД"</t>
  </si>
  <si>
    <t>КГБУЗ ККБ N1</t>
  </si>
  <si>
    <t>ФГБУ "ФЦССХ" Минздрава России</t>
  </si>
  <si>
    <t>ФГБУ НКЦО ФМБА России Хабаровский филиал</t>
  </si>
  <si>
    <t>ФГАУ "МНТК "Микрохирургия глаза"</t>
  </si>
  <si>
    <t>КГБУЗ ГБ 2 имени Матвеева</t>
  </si>
  <si>
    <t>КГБУЗ ГКБ N 10</t>
  </si>
  <si>
    <t>НУЗ Дорожная клинич. бол-ца ст.Хабаровск</t>
  </si>
  <si>
    <t>ВМП</t>
  </si>
  <si>
    <t>Итог Кол-во</t>
  </si>
  <si>
    <t>Итог Сумма</t>
  </si>
  <si>
    <t>свои</t>
  </si>
  <si>
    <t>Названия строк</t>
  </si>
  <si>
    <t>Кол-во</t>
  </si>
  <si>
    <t>Сумма</t>
  </si>
  <si>
    <t>Общий итог</t>
  </si>
  <si>
    <t>МТР</t>
  </si>
  <si>
    <t>Всего</t>
  </si>
  <si>
    <t>мтр</t>
  </si>
  <si>
    <t>№ группы ВМП</t>
  </si>
  <si>
    <t>5</t>
  </si>
  <si>
    <t>9</t>
  </si>
  <si>
    <t>16</t>
  </si>
  <si>
    <t>18</t>
  </si>
  <si>
    <t>19</t>
  </si>
  <si>
    <t>20</t>
  </si>
  <si>
    <t>21</t>
  </si>
  <si>
    <t>26</t>
  </si>
  <si>
    <t>32</t>
  </si>
  <si>
    <t>34</t>
  </si>
  <si>
    <t>35</t>
  </si>
  <si>
    <t>36</t>
  </si>
  <si>
    <t>38</t>
  </si>
  <si>
    <t>40</t>
  </si>
  <si>
    <t>1</t>
  </si>
  <si>
    <t>2</t>
  </si>
  <si>
    <t>27</t>
  </si>
  <si>
    <t>28</t>
  </si>
  <si>
    <t>29</t>
  </si>
  <si>
    <t>3</t>
  </si>
  <si>
    <t>Код метода</t>
  </si>
  <si>
    <t>факт МТР</t>
  </si>
  <si>
    <t>факт общий</t>
  </si>
  <si>
    <t>факт (застрахованные в Хабаровском крае)</t>
  </si>
  <si>
    <t>УТВЕРЖДЕНА</t>
  </si>
  <si>
    <t>распоряжением министерства здравоохранения</t>
  </si>
  <si>
    <t>Хабаровского края</t>
  </si>
  <si>
    <t>от  29.01.2015 № 61</t>
  </si>
  <si>
    <t>ПРЕДСТАВЛЯЮТ:</t>
  </si>
  <si>
    <t>СРОКИ ПРЕДСТАВЛЕНИЯ:</t>
  </si>
  <si>
    <t>Хабаровский  краевой фонд ОМС - в министерство здравоохранения Хабаровского края</t>
  </si>
  <si>
    <t>Ежеквартально, нарастающим итогом, до 28 числа месяца, следующего за отчетным</t>
  </si>
  <si>
    <t>ОТЧЕТ*</t>
  </si>
  <si>
    <t>Объемы оказания медицинской помощи лицам, застрахованным в Хабаровском крае, в рамках территориальной программы обязательного медицинского страхования  по методам высокотехнологичной медицинской помощи финансовое обеспечение которой осуществляется за счет средств обязательного медицинского страхования за январь 2017 год</t>
  </si>
  <si>
    <t>отклонение факт (застрахованные в Хабаровском крае)- план 1м-в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</si>
</sst>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_-* #,##0_р_._-;\-* #,##0_р_._-;_-* &quot;-&quot;_р_._-;_-@_-"/>
    <numFmt numFmtId="165" formatCode="_-* #,##0.00_р_._-;\-* #,##0.00_р_._-;_-* &quot;-&quot;??_р_._-;_-@_-"/>
    <numFmt numFmtId="166" formatCode="#,##0.000"/>
    <numFmt numFmtId="167" formatCode="0.0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0"/>
      <name val="Times New Roman"/>
      <family val="1"/>
      <charset val="204"/>
    </font>
    <font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b/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b/>
      <i/>
      <sz val="9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55">
    <xf numFmtId="0" fontId="0" fillId="0" borderId="0"/>
    <xf numFmtId="0" fontId="2" fillId="0" borderId="0"/>
    <xf numFmtId="0" fontId="13" fillId="0" borderId="0"/>
    <xf numFmtId="0" fontId="14" fillId="0" borderId="0"/>
    <xf numFmtId="0" fontId="2" fillId="0" borderId="0"/>
    <xf numFmtId="0" fontId="14" fillId="0" borderId="0"/>
    <xf numFmtId="0" fontId="14" fillId="0" borderId="0"/>
    <xf numFmtId="0" fontId="1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1" fillId="0" borderId="0" applyFill="0" applyBorder="0" applyProtection="0">
      <alignment wrapText="1"/>
      <protection locked="0"/>
    </xf>
    <xf numFmtId="9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  <xf numFmtId="165" fontId="14" fillId="0" borderId="0" applyFont="0" applyFill="0" applyBorder="0" applyAlignment="0" applyProtection="0"/>
  </cellStyleXfs>
  <cellXfs count="233">
    <xf numFmtId="0" fontId="0" fillId="0" borderId="0" xfId="0"/>
    <xf numFmtId="0" fontId="3" fillId="0" borderId="1" xfId="1" applyFont="1" applyFill="1" applyBorder="1" applyAlignment="1">
      <alignment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vertical="center" wrapText="1"/>
    </xf>
    <xf numFmtId="166" fontId="11" fillId="0" borderId="7" xfId="1" applyNumberFormat="1" applyFont="1" applyFill="1" applyBorder="1" applyAlignment="1">
      <alignment horizontal="center" vertical="center" wrapText="1"/>
    </xf>
    <xf numFmtId="4" fontId="11" fillId="0" borderId="7" xfId="1" applyNumberFormat="1" applyFont="1" applyFill="1" applyBorder="1" applyAlignment="1">
      <alignment horizontal="center" vertical="center" wrapText="1"/>
    </xf>
    <xf numFmtId="9" fontId="11" fillId="0" borderId="7" xfId="1" applyNumberFormat="1" applyFont="1" applyFill="1" applyBorder="1" applyAlignment="1">
      <alignment horizontal="center" vertical="center" wrapText="1"/>
    </xf>
    <xf numFmtId="164" fontId="11" fillId="0" borderId="2" xfId="1" applyNumberFormat="1" applyFont="1" applyFill="1" applyBorder="1" applyAlignment="1">
      <alignment horizontal="center" vertical="center" wrapText="1"/>
    </xf>
    <xf numFmtId="0" fontId="12" fillId="0" borderId="0" xfId="0" applyFont="1" applyFill="1"/>
    <xf numFmtId="3" fontId="3" fillId="0" borderId="2" xfId="1" applyNumberFormat="1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horizontal="center"/>
    </xf>
    <xf numFmtId="0" fontId="16" fillId="0" borderId="0" xfId="0" applyFont="1" applyFill="1" applyBorder="1" applyAlignment="1"/>
    <xf numFmtId="0" fontId="18" fillId="0" borderId="0" xfId="0" applyFont="1" applyFill="1"/>
    <xf numFmtId="3" fontId="12" fillId="0" borderId="0" xfId="0" applyNumberFormat="1" applyFont="1" applyFill="1"/>
    <xf numFmtId="167" fontId="12" fillId="0" borderId="0" xfId="0" applyNumberFormat="1" applyFont="1" applyFill="1"/>
    <xf numFmtId="1" fontId="12" fillId="0" borderId="0" xfId="0" applyNumberFormat="1" applyFont="1" applyFill="1"/>
    <xf numFmtId="0" fontId="5" fillId="0" borderId="7" xfId="1" applyFont="1" applyFill="1" applyBorder="1" applyAlignment="1">
      <alignment vertical="center" wrapText="1"/>
    </xf>
    <xf numFmtId="0" fontId="11" fillId="0" borderId="7" xfId="1" applyFont="1" applyFill="1" applyBorder="1" applyAlignment="1">
      <alignment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7" fillId="0" borderId="0" xfId="0" applyFont="1" applyFill="1"/>
    <xf numFmtId="0" fontId="20" fillId="0" borderId="7" xfId="1" applyFont="1" applyFill="1" applyBorder="1" applyAlignment="1">
      <alignment vertical="center" wrapText="1"/>
    </xf>
    <xf numFmtId="4" fontId="7" fillId="0" borderId="7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16" fillId="0" borderId="0" xfId="0" applyFont="1" applyFill="1" applyBorder="1" applyAlignment="1">
      <alignment horizontal="left"/>
    </xf>
    <xf numFmtId="0" fontId="12" fillId="0" borderId="0" xfId="0" applyFont="1" applyFill="1" applyAlignment="1">
      <alignment horizontal="left"/>
    </xf>
    <xf numFmtId="0" fontId="23" fillId="2" borderId="0" xfId="0" applyFont="1" applyFill="1"/>
    <xf numFmtId="0" fontId="24" fillId="0" borderId="0" xfId="0" applyFont="1" applyFill="1"/>
    <xf numFmtId="1" fontId="25" fillId="0" borderId="2" xfId="1" applyNumberFormat="1" applyFont="1" applyFill="1" applyBorder="1" applyAlignment="1">
      <alignment horizontal="center" vertical="center" wrapText="1"/>
    </xf>
    <xf numFmtId="1" fontId="25" fillId="0" borderId="7" xfId="1" applyNumberFormat="1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vertical="center" wrapText="1"/>
    </xf>
    <xf numFmtId="0" fontId="11" fillId="0" borderId="2" xfId="1" applyFont="1" applyFill="1" applyBorder="1" applyAlignment="1">
      <alignment vertical="center" wrapText="1"/>
    </xf>
    <xf numFmtId="0" fontId="21" fillId="3" borderId="2" xfId="1" applyFont="1" applyFill="1" applyBorder="1" applyAlignment="1">
      <alignment horizontal="center" vertical="center" wrapText="1"/>
    </xf>
    <xf numFmtId="0" fontId="21" fillId="3" borderId="7" xfId="1" applyFont="1" applyFill="1" applyBorder="1" applyAlignment="1">
      <alignment horizontal="center" vertical="center" wrapText="1"/>
    </xf>
    <xf numFmtId="0" fontId="22" fillId="3" borderId="7" xfId="1" applyFont="1" applyFill="1" applyBorder="1" applyAlignment="1">
      <alignment horizontal="center" vertical="center" wrapText="1"/>
    </xf>
    <xf numFmtId="0" fontId="22" fillId="3" borderId="2" xfId="1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vertical="center" wrapText="1"/>
    </xf>
    <xf numFmtId="0" fontId="11" fillId="0" borderId="7" xfId="1" applyFont="1" applyFill="1" applyBorder="1" applyAlignment="1">
      <alignment horizontal="left" vertical="center" wrapText="1"/>
    </xf>
    <xf numFmtId="0" fontId="21" fillId="3" borderId="9" xfId="1" applyFont="1" applyFill="1" applyBorder="1" applyAlignment="1">
      <alignment horizontal="center" vertical="center" wrapText="1"/>
    </xf>
    <xf numFmtId="0" fontId="20" fillId="3" borderId="7" xfId="1" applyFont="1" applyFill="1" applyBorder="1" applyAlignment="1">
      <alignment vertical="center" wrapText="1"/>
    </xf>
    <xf numFmtId="0" fontId="12" fillId="0" borderId="2" xfId="0" applyFont="1" applyFill="1" applyBorder="1"/>
    <xf numFmtId="3" fontId="21" fillId="3" borderId="2" xfId="1" applyNumberFormat="1" applyFont="1" applyFill="1" applyBorder="1" applyAlignment="1">
      <alignment vertical="center" wrapText="1"/>
    </xf>
    <xf numFmtId="0" fontId="24" fillId="3" borderId="2" xfId="0" applyFont="1" applyFill="1" applyBorder="1"/>
    <xf numFmtId="0" fontId="7" fillId="3" borderId="9" xfId="1" applyFont="1" applyFill="1" applyBorder="1" applyAlignment="1">
      <alignment horizontal="center" vertical="center" wrapText="1"/>
    </xf>
    <xf numFmtId="0" fontId="12" fillId="3" borderId="2" xfId="0" applyFont="1" applyFill="1" applyBorder="1"/>
    <xf numFmtId="0" fontId="12" fillId="3" borderId="2" xfId="0" applyFont="1" applyFill="1" applyBorder="1" applyAlignment="1">
      <alignment vertical="center" wrapText="1"/>
    </xf>
    <xf numFmtId="0" fontId="12" fillId="3" borderId="7" xfId="0" applyFont="1" applyFill="1" applyBorder="1" applyAlignment="1">
      <alignment vertical="center" wrapText="1"/>
    </xf>
    <xf numFmtId="4" fontId="7" fillId="3" borderId="7" xfId="1" applyNumberFormat="1" applyFont="1" applyFill="1" applyBorder="1" applyAlignment="1">
      <alignment horizontal="center" vertical="center" wrapText="1"/>
    </xf>
    <xf numFmtId="0" fontId="5" fillId="3" borderId="2" xfId="1" applyFont="1" applyFill="1" applyBorder="1" applyAlignment="1">
      <alignment vertical="center" wrapText="1"/>
    </xf>
    <xf numFmtId="0" fontId="11" fillId="3" borderId="2" xfId="1" applyFont="1" applyFill="1" applyBorder="1" applyAlignment="1">
      <alignment vertical="center" wrapText="1"/>
    </xf>
    <xf numFmtId="0" fontId="11" fillId="3" borderId="7" xfId="1" applyFont="1" applyFill="1" applyBorder="1" applyAlignment="1">
      <alignment vertical="center" wrapText="1"/>
    </xf>
    <xf numFmtId="3" fontId="12" fillId="3" borderId="2" xfId="0" applyNumberFormat="1" applyFont="1" applyFill="1" applyBorder="1"/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3" fillId="0" borderId="1" xfId="1" applyFont="1" applyFill="1" applyBorder="1" applyAlignment="1">
      <alignment horizontal="left" vertical="center" wrapText="1"/>
    </xf>
    <xf numFmtId="49" fontId="5" fillId="0" borderId="4" xfId="1" applyNumberFormat="1" applyFont="1" applyFill="1" applyBorder="1" applyAlignment="1">
      <alignment horizontal="center" vertical="center" wrapText="1"/>
    </xf>
    <xf numFmtId="49" fontId="17" fillId="0" borderId="5" xfId="1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 wrapText="1"/>
    </xf>
    <xf numFmtId="49" fontId="17" fillId="0" borderId="7" xfId="1" applyNumberFormat="1" applyFont="1" applyFill="1" applyBorder="1" applyAlignment="1">
      <alignment horizontal="center" vertical="center" wrapText="1"/>
    </xf>
    <xf numFmtId="49" fontId="6" fillId="0" borderId="5" xfId="1" applyNumberFormat="1" applyFont="1" applyFill="1" applyBorder="1" applyAlignment="1">
      <alignment horizontal="center" vertical="center" wrapText="1"/>
    </xf>
    <xf numFmtId="49" fontId="6" fillId="0" borderId="6" xfId="1" applyNumberFormat="1" applyFont="1" applyFill="1" applyBorder="1" applyAlignment="1">
      <alignment horizontal="center" vertical="center" wrapText="1"/>
    </xf>
    <xf numFmtId="49" fontId="17" fillId="0" borderId="2" xfId="0" applyNumberFormat="1" applyFont="1" applyFill="1" applyBorder="1" applyAlignment="1">
      <alignment horizontal="center" vertical="center" wrapText="1"/>
    </xf>
    <xf numFmtId="49" fontId="12" fillId="0" borderId="0" xfId="0" applyNumberFormat="1" applyFont="1" applyFill="1"/>
    <xf numFmtId="49" fontId="7" fillId="0" borderId="0" xfId="0" applyNumberFormat="1" applyFont="1" applyFill="1"/>
    <xf numFmtId="49" fontId="6" fillId="0" borderId="2" xfId="1" applyNumberFormat="1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30" fillId="0" borderId="2" xfId="0" applyFont="1" applyBorder="1" applyAlignment="1">
      <alignment vertical="center" wrapText="1"/>
    </xf>
    <xf numFmtId="49" fontId="30" fillId="4" borderId="2" xfId="0" applyNumberFormat="1" applyFont="1" applyFill="1" applyBorder="1" applyAlignment="1">
      <alignment wrapText="1"/>
    </xf>
    <xf numFmtId="0" fontId="30" fillId="4" borderId="2" xfId="0" applyFont="1" applyFill="1" applyBorder="1"/>
    <xf numFmtId="0" fontId="0" fillId="0" borderId="2" xfId="0" applyFill="1" applyBorder="1" applyAlignment="1">
      <alignment horizontal="left"/>
    </xf>
    <xf numFmtId="0" fontId="0" fillId="0" borderId="2" xfId="0" applyNumberFormat="1" applyFill="1" applyBorder="1"/>
    <xf numFmtId="4" fontId="0" fillId="0" borderId="2" xfId="0" applyNumberFormat="1" applyFill="1" applyBorder="1"/>
    <xf numFmtId="0" fontId="30" fillId="4" borderId="2" xfId="0" applyFont="1" applyFill="1" applyBorder="1" applyAlignment="1">
      <alignment horizontal="left"/>
    </xf>
    <xf numFmtId="0" fontId="30" fillId="4" borderId="2" xfId="0" applyNumberFormat="1" applyFont="1" applyFill="1" applyBorder="1"/>
    <xf numFmtId="4" fontId="30" fillId="4" borderId="2" xfId="0" applyNumberFormat="1" applyFont="1" applyFill="1" applyBorder="1"/>
    <xf numFmtId="3" fontId="0" fillId="0" borderId="0" xfId="0" applyNumberFormat="1"/>
    <xf numFmtId="4" fontId="0" fillId="0" borderId="0" xfId="0" applyNumberFormat="1"/>
    <xf numFmtId="0" fontId="30" fillId="0" borderId="0" xfId="0" applyFont="1" applyAlignment="1">
      <alignment vertical="center"/>
    </xf>
    <xf numFmtId="1" fontId="30" fillId="0" borderId="6" xfId="0" applyNumberFormat="1" applyFont="1" applyBorder="1" applyAlignment="1">
      <alignment vertical="center"/>
    </xf>
    <xf numFmtId="0" fontId="30" fillId="0" borderId="5" xfId="0" applyFont="1" applyBorder="1" applyAlignment="1">
      <alignment vertical="center"/>
    </xf>
    <xf numFmtId="0" fontId="30" fillId="0" borderId="6" xfId="0" applyFont="1" applyBorder="1" applyAlignment="1">
      <alignment vertical="center"/>
    </xf>
    <xf numFmtId="0" fontId="30" fillId="0" borderId="2" xfId="0" applyFont="1" applyBorder="1" applyAlignment="1">
      <alignment vertical="center"/>
    </xf>
    <xf numFmtId="0" fontId="30" fillId="4" borderId="2" xfId="0" applyFont="1" applyFill="1" applyBorder="1" applyAlignment="1">
      <alignment wrapText="1"/>
    </xf>
    <xf numFmtId="0" fontId="0" fillId="2" borderId="2" xfId="0" applyFill="1" applyBorder="1" applyAlignment="1">
      <alignment horizontal="left"/>
    </xf>
    <xf numFmtId="0" fontId="0" fillId="2" borderId="2" xfId="0" applyNumberFormat="1" applyFill="1" applyBorder="1"/>
    <xf numFmtId="4" fontId="0" fillId="2" borderId="2" xfId="0" applyNumberFormat="1" applyFill="1" applyBorder="1"/>
    <xf numFmtId="0" fontId="0" fillId="2" borderId="0" xfId="0" applyFill="1"/>
    <xf numFmtId="0" fontId="0" fillId="5" borderId="2" xfId="0" applyFill="1" applyBorder="1" applyAlignment="1">
      <alignment horizontal="left"/>
    </xf>
    <xf numFmtId="0" fontId="0" fillId="5" borderId="2" xfId="0" applyNumberFormat="1" applyFill="1" applyBorder="1"/>
    <xf numFmtId="4" fontId="0" fillId="5" borderId="2" xfId="0" applyNumberFormat="1" applyFill="1" applyBorder="1"/>
    <xf numFmtId="0" fontId="0" fillId="5" borderId="0" xfId="0" applyFill="1"/>
    <xf numFmtId="43" fontId="12" fillId="0" borderId="0" xfId="0" applyNumberFormat="1" applyFont="1" applyFill="1"/>
    <xf numFmtId="41" fontId="5" fillId="0" borderId="2" xfId="1" applyNumberFormat="1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left"/>
    </xf>
    <xf numFmtId="0" fontId="30" fillId="4" borderId="12" xfId="0" applyNumberFormat="1" applyFont="1" applyFill="1" applyBorder="1"/>
    <xf numFmtId="4" fontId="30" fillId="4" borderId="12" xfId="0" applyNumberFormat="1" applyFont="1" applyFill="1" applyBorder="1"/>
    <xf numFmtId="0" fontId="0" fillId="2" borderId="2" xfId="0" applyFill="1" applyBorder="1"/>
    <xf numFmtId="0" fontId="0" fillId="0" borderId="2" xfId="0" applyBorder="1"/>
    <xf numFmtId="0" fontId="30" fillId="4" borderId="0" xfId="0" applyFont="1" applyFill="1" applyBorder="1" applyAlignment="1">
      <alignment horizontal="left"/>
    </xf>
    <xf numFmtId="0" fontId="30" fillId="4" borderId="0" xfId="0" applyNumberFormat="1" applyFont="1" applyFill="1" applyBorder="1"/>
    <xf numFmtId="4" fontId="30" fillId="4" borderId="0" xfId="0" applyNumberFormat="1" applyFont="1" applyFill="1" applyBorder="1"/>
    <xf numFmtId="0" fontId="30" fillId="4" borderId="2" xfId="0" applyFont="1" applyFill="1" applyBorder="1" applyAlignment="1">
      <alignment horizontal="right"/>
    </xf>
    <xf numFmtId="0" fontId="0" fillId="2" borderId="0" xfId="0" applyFill="1" applyBorder="1"/>
    <xf numFmtId="0" fontId="0" fillId="2" borderId="5" xfId="0" applyFill="1" applyBorder="1"/>
    <xf numFmtId="0" fontId="29" fillId="0" borderId="2" xfId="0" applyFont="1" applyBorder="1"/>
    <xf numFmtId="4" fontId="29" fillId="0" borderId="2" xfId="0" applyNumberFormat="1" applyFont="1" applyBorder="1"/>
    <xf numFmtId="0" fontId="29" fillId="2" borderId="2" xfId="0" applyNumberFormat="1" applyFont="1" applyFill="1" applyBorder="1"/>
    <xf numFmtId="4" fontId="29" fillId="2" borderId="2" xfId="0" applyNumberFormat="1" applyFont="1" applyFill="1" applyBorder="1"/>
    <xf numFmtId="1" fontId="4" fillId="3" borderId="2" xfId="1" applyNumberFormat="1" applyFont="1" applyFill="1" applyBorder="1" applyAlignment="1">
      <alignment horizontal="center" vertical="center" wrapText="1"/>
    </xf>
    <xf numFmtId="164" fontId="5" fillId="0" borderId="2" xfId="1" applyNumberFormat="1" applyFont="1" applyFill="1" applyBorder="1" applyAlignment="1">
      <alignment horizontal="center" vertical="center" wrapText="1"/>
    </xf>
    <xf numFmtId="0" fontId="32" fillId="0" borderId="2" xfId="0" applyNumberFormat="1" applyFont="1" applyFill="1" applyBorder="1"/>
    <xf numFmtId="4" fontId="32" fillId="0" borderId="2" xfId="0" applyNumberFormat="1" applyFont="1" applyFill="1" applyBorder="1"/>
    <xf numFmtId="3" fontId="4" fillId="3" borderId="2" xfId="1" applyNumberFormat="1" applyFont="1" applyFill="1" applyBorder="1" applyAlignment="1">
      <alignment horizontal="center"/>
    </xf>
    <xf numFmtId="164" fontId="4" fillId="3" borderId="2" xfId="1" applyNumberFormat="1" applyFont="1" applyFill="1" applyBorder="1" applyAlignment="1">
      <alignment horizontal="center" vertical="center" wrapText="1"/>
    </xf>
    <xf numFmtId="1" fontId="30" fillId="6" borderId="5" xfId="0" applyNumberFormat="1" applyFont="1" applyFill="1" applyBorder="1" applyAlignment="1">
      <alignment vertical="center"/>
    </xf>
    <xf numFmtId="0" fontId="21" fillId="3" borderId="5" xfId="1" applyFont="1" applyFill="1" applyBorder="1" applyAlignment="1">
      <alignment horizontal="center" vertical="center" wrapText="1"/>
    </xf>
    <xf numFmtId="0" fontId="11" fillId="0" borderId="6" xfId="1" applyFont="1" applyFill="1" applyBorder="1" applyAlignment="1">
      <alignment vertical="center" wrapText="1"/>
    </xf>
    <xf numFmtId="0" fontId="12" fillId="0" borderId="6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vertical="center" wrapText="1"/>
    </xf>
    <xf numFmtId="0" fontId="12" fillId="3" borderId="5" xfId="0" applyFont="1" applyFill="1" applyBorder="1" applyAlignment="1">
      <alignment vertical="center" wrapText="1"/>
    </xf>
    <xf numFmtId="0" fontId="5" fillId="3" borderId="5" xfId="1" applyFont="1" applyFill="1" applyBorder="1" applyAlignment="1">
      <alignment vertical="center" wrapText="1"/>
    </xf>
    <xf numFmtId="0" fontId="11" fillId="3" borderId="5" xfId="1" applyFont="1" applyFill="1" applyBorder="1" applyAlignment="1">
      <alignment vertical="center" wrapText="1"/>
    </xf>
    <xf numFmtId="0" fontId="11" fillId="3" borderId="6" xfId="1" applyFont="1" applyFill="1" applyBorder="1" applyAlignment="1">
      <alignment vertical="center" wrapText="1"/>
    </xf>
    <xf numFmtId="0" fontId="11" fillId="0" borderId="6" xfId="1" applyFont="1" applyFill="1" applyBorder="1" applyAlignment="1">
      <alignment horizontal="left" vertical="center" wrapText="1"/>
    </xf>
    <xf numFmtId="3" fontId="12" fillId="3" borderId="5" xfId="0" applyNumberFormat="1" applyFont="1" applyFill="1" applyBorder="1"/>
    <xf numFmtId="0" fontId="3" fillId="0" borderId="0" xfId="1" applyFont="1" applyFill="1" applyBorder="1" applyAlignment="1">
      <alignment horizontal="left" vertical="center" wrapText="1"/>
    </xf>
    <xf numFmtId="0" fontId="21" fillId="3" borderId="19" xfId="1" applyFont="1" applyFill="1" applyBorder="1" applyAlignment="1">
      <alignment horizontal="center" vertical="center" wrapText="1"/>
    </xf>
    <xf numFmtId="0" fontId="20" fillId="0" borderId="19" xfId="1" applyFont="1" applyFill="1" applyBorder="1" applyAlignment="1">
      <alignment vertical="center" wrapText="1"/>
    </xf>
    <xf numFmtId="164" fontId="5" fillId="0" borderId="21" xfId="1" applyNumberFormat="1" applyFont="1" applyFill="1" applyBorder="1" applyAlignment="1">
      <alignment horizontal="center" vertical="center" wrapText="1"/>
    </xf>
    <xf numFmtId="164" fontId="4" fillId="3" borderId="21" xfId="1" applyNumberFormat="1" applyFon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center" vertical="center" wrapText="1"/>
    </xf>
    <xf numFmtId="3" fontId="21" fillId="3" borderId="22" xfId="1" applyNumberFormat="1" applyFont="1" applyFill="1" applyBorder="1" applyAlignment="1">
      <alignment vertical="center" wrapText="1"/>
    </xf>
    <xf numFmtId="3" fontId="21" fillId="3" borderId="23" xfId="1" applyNumberFormat="1" applyFont="1" applyFill="1" applyBorder="1" applyAlignment="1">
      <alignment vertical="center" wrapText="1"/>
    </xf>
    <xf numFmtId="3" fontId="4" fillId="3" borderId="23" xfId="1" applyNumberFormat="1" applyFont="1" applyFill="1" applyBorder="1" applyAlignment="1">
      <alignment horizontal="center"/>
    </xf>
    <xf numFmtId="3" fontId="4" fillId="3" borderId="24" xfId="1" applyNumberFormat="1" applyFont="1" applyFill="1" applyBorder="1" applyAlignment="1">
      <alignment horizontal="center"/>
    </xf>
    <xf numFmtId="0" fontId="21" fillId="3" borderId="25" xfId="1" applyFont="1" applyFill="1" applyBorder="1" applyAlignment="1">
      <alignment horizontal="center" vertical="center" wrapText="1"/>
    </xf>
    <xf numFmtId="1" fontId="4" fillId="3" borderId="3" xfId="1" applyNumberFormat="1" applyFont="1" applyFill="1" applyBorder="1" applyAlignment="1">
      <alignment horizontal="center" vertical="center" wrapText="1"/>
    </xf>
    <xf numFmtId="1" fontId="4" fillId="3" borderId="26" xfId="1" applyNumberFormat="1" applyFont="1" applyFill="1" applyBorder="1" applyAlignment="1">
      <alignment horizontal="center" vertical="center" wrapText="1"/>
    </xf>
    <xf numFmtId="0" fontId="28" fillId="0" borderId="0" xfId="0" applyFont="1" applyFill="1"/>
    <xf numFmtId="164" fontId="12" fillId="0" borderId="0" xfId="0" applyNumberFormat="1" applyFont="1" applyFill="1"/>
    <xf numFmtId="0" fontId="12" fillId="0" borderId="0" xfId="0" applyFont="1" applyFill="1" applyAlignment="1"/>
    <xf numFmtId="164" fontId="12" fillId="0" borderId="0" xfId="0" applyNumberFormat="1" applyFont="1" applyFill="1" applyAlignment="1"/>
    <xf numFmtId="164" fontId="33" fillId="0" borderId="0" xfId="0" applyNumberFormat="1" applyFont="1" applyFill="1"/>
    <xf numFmtId="3" fontId="24" fillId="0" borderId="0" xfId="0" applyNumberFormat="1" applyFont="1" applyFill="1"/>
    <xf numFmtId="1" fontId="35" fillId="0" borderId="23" xfId="1" applyNumberFormat="1" applyFont="1" applyFill="1" applyBorder="1" applyAlignment="1">
      <alignment horizontal="center" vertical="center" wrapText="1"/>
    </xf>
    <xf numFmtId="1" fontId="35" fillId="0" borderId="24" xfId="1" applyNumberFormat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vertical="center" wrapText="1"/>
    </xf>
    <xf numFmtId="0" fontId="12" fillId="0" borderId="9" xfId="0" applyFont="1" applyFill="1" applyBorder="1" applyAlignment="1">
      <alignment vertical="center" wrapText="1"/>
    </xf>
    <xf numFmtId="0" fontId="12" fillId="0" borderId="10" xfId="0" applyFont="1" applyFill="1" applyBorder="1" applyAlignment="1">
      <alignment vertical="center" wrapText="1"/>
    </xf>
    <xf numFmtId="1" fontId="17" fillId="0" borderId="5" xfId="1" applyNumberFormat="1" applyFont="1" applyFill="1" applyBorder="1" applyAlignment="1">
      <alignment horizontal="center" vertical="center" wrapText="1"/>
    </xf>
    <xf numFmtId="1" fontId="17" fillId="0" borderId="6" xfId="1" applyNumberFormat="1" applyFont="1" applyFill="1" applyBorder="1" applyAlignment="1">
      <alignment horizontal="center" vertical="center" wrapText="1"/>
    </xf>
    <xf numFmtId="1" fontId="17" fillId="0" borderId="7" xfId="1" applyNumberFormat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1" fillId="0" borderId="8" xfId="1" applyFont="1" applyFill="1" applyBorder="1" applyAlignment="1">
      <alignment horizontal="left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 wrapText="1"/>
    </xf>
    <xf numFmtId="0" fontId="11" fillId="0" borderId="0" xfId="0" applyFont="1" applyFill="1" applyAlignment="1">
      <alignment horizontal="left"/>
    </xf>
    <xf numFmtId="0" fontId="17" fillId="0" borderId="2" xfId="0" applyFont="1" applyFill="1" applyBorder="1" applyAlignment="1">
      <alignment horizontal="center" vertical="center" wrapText="1"/>
    </xf>
    <xf numFmtId="1" fontId="6" fillId="0" borderId="5" xfId="1" applyNumberFormat="1" applyFont="1" applyFill="1" applyBorder="1" applyAlignment="1">
      <alignment horizontal="center" vertical="center" wrapText="1"/>
    </xf>
    <xf numFmtId="1" fontId="6" fillId="0" borderId="6" xfId="1" applyNumberFormat="1" applyFont="1" applyFill="1" applyBorder="1" applyAlignment="1">
      <alignment horizontal="center" vertical="center" wrapText="1"/>
    </xf>
    <xf numFmtId="1" fontId="30" fillId="6" borderId="5" xfId="0" applyNumberFormat="1" applyFont="1" applyFill="1" applyBorder="1" applyAlignment="1">
      <alignment horizontal="center" vertical="center" wrapText="1"/>
    </xf>
    <xf numFmtId="1" fontId="30" fillId="6" borderId="7" xfId="0" applyNumberFormat="1" applyFont="1" applyFill="1" applyBorder="1" applyAlignment="1">
      <alignment horizontal="center" vertical="center" wrapText="1"/>
    </xf>
    <xf numFmtId="1" fontId="30" fillId="6" borderId="6" xfId="0" applyNumberFormat="1" applyFont="1" applyFill="1" applyBorder="1" applyAlignment="1">
      <alignment horizontal="center" vertical="center" wrapText="1"/>
    </xf>
    <xf numFmtId="0" fontId="30" fillId="6" borderId="5" xfId="0" applyFont="1" applyFill="1" applyBorder="1" applyAlignment="1">
      <alignment horizontal="center" vertical="center" wrapText="1"/>
    </xf>
    <xf numFmtId="0" fontId="30" fillId="6" borderId="6" xfId="0" applyFont="1" applyFill="1" applyBorder="1" applyAlignment="1">
      <alignment horizontal="center" vertical="center" wrapText="1"/>
    </xf>
    <xf numFmtId="1" fontId="30" fillId="6" borderId="2" xfId="0" applyNumberFormat="1" applyFont="1" applyFill="1" applyBorder="1" applyAlignment="1">
      <alignment horizontal="center" vertical="center" wrapText="1"/>
    </xf>
    <xf numFmtId="0" fontId="26" fillId="0" borderId="2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26" fillId="0" borderId="12" xfId="0" applyFont="1" applyFill="1" applyBorder="1" applyAlignment="1">
      <alignment horizontal="center" vertical="center" wrapText="1"/>
    </xf>
    <xf numFmtId="0" fontId="26" fillId="0" borderId="4" xfId="0" applyFont="1" applyFill="1" applyBorder="1" applyAlignment="1">
      <alignment horizontal="center" vertical="center" wrapText="1"/>
    </xf>
    <xf numFmtId="0" fontId="26" fillId="0" borderId="3" xfId="0" applyFont="1" applyFill="1" applyBorder="1" applyAlignment="1">
      <alignment horizontal="center" vertical="center" wrapText="1"/>
    </xf>
    <xf numFmtId="0" fontId="27" fillId="0" borderId="2" xfId="0" applyFont="1" applyFill="1" applyBorder="1" applyAlignment="1">
      <alignment horizontal="center" vertical="center" wrapText="1"/>
    </xf>
    <xf numFmtId="1" fontId="22" fillId="0" borderId="5" xfId="1" applyNumberFormat="1" applyFont="1" applyFill="1" applyBorder="1" applyAlignment="1">
      <alignment horizontal="center" vertical="center" wrapText="1"/>
    </xf>
    <xf numFmtId="1" fontId="22" fillId="0" borderId="6" xfId="1" applyNumberFormat="1" applyFont="1" applyFill="1" applyBorder="1" applyAlignment="1">
      <alignment horizontal="center" vertical="center" wrapText="1"/>
    </xf>
    <xf numFmtId="1" fontId="22" fillId="0" borderId="7" xfId="1" applyNumberFormat="1" applyFont="1" applyFill="1" applyBorder="1" applyAlignment="1">
      <alignment horizontal="center" vertical="center" wrapText="1"/>
    </xf>
    <xf numFmtId="49" fontId="22" fillId="0" borderId="5" xfId="1" applyNumberFormat="1" applyFont="1" applyFill="1" applyBorder="1" applyAlignment="1">
      <alignment horizontal="center" vertical="center" wrapText="1"/>
    </xf>
    <xf numFmtId="49" fontId="22" fillId="0" borderId="6" xfId="1" applyNumberFormat="1" applyFont="1" applyFill="1" applyBorder="1" applyAlignment="1">
      <alignment horizontal="center" vertical="center" wrapText="1"/>
    </xf>
    <xf numFmtId="49" fontId="22" fillId="0" borderId="7" xfId="1" applyNumberFormat="1" applyFont="1" applyFill="1" applyBorder="1" applyAlignment="1">
      <alignment horizontal="center" vertical="center" wrapText="1"/>
    </xf>
    <xf numFmtId="1" fontId="20" fillId="0" borderId="2" xfId="1" applyNumberFormat="1" applyFont="1" applyFill="1" applyBorder="1" applyAlignment="1">
      <alignment horizontal="center" vertical="center" wrapText="1"/>
    </xf>
    <xf numFmtId="1" fontId="20" fillId="0" borderId="5" xfId="1" applyNumberFormat="1" applyFont="1" applyFill="1" applyBorder="1" applyAlignment="1">
      <alignment horizontal="center" vertical="center" wrapText="1"/>
    </xf>
    <xf numFmtId="1" fontId="20" fillId="0" borderId="7" xfId="1" applyNumberFormat="1" applyFont="1" applyFill="1" applyBorder="1" applyAlignment="1">
      <alignment horizontal="center" vertical="center" wrapText="1"/>
    </xf>
    <xf numFmtId="49" fontId="19" fillId="0" borderId="5" xfId="0" applyNumberFormat="1" applyFont="1" applyFill="1" applyBorder="1" applyAlignment="1">
      <alignment horizontal="center"/>
    </xf>
    <xf numFmtId="49" fontId="19" fillId="0" borderId="6" xfId="0" applyNumberFormat="1" applyFont="1" applyFill="1" applyBorder="1" applyAlignment="1">
      <alignment horizontal="center"/>
    </xf>
    <xf numFmtId="49" fontId="19" fillId="0" borderId="7" xfId="0" applyNumberFormat="1" applyFont="1" applyFill="1" applyBorder="1" applyAlignment="1">
      <alignment horizontal="center"/>
    </xf>
    <xf numFmtId="0" fontId="20" fillId="0" borderId="6" xfId="0" applyFont="1" applyFill="1" applyBorder="1" applyAlignment="1">
      <alignment horizontal="center" vertical="center" wrapText="1"/>
    </xf>
    <xf numFmtId="49" fontId="20" fillId="0" borderId="5" xfId="0" applyNumberFormat="1" applyFont="1" applyFill="1" applyBorder="1" applyAlignment="1">
      <alignment horizontal="center" vertical="center" wrapText="1"/>
    </xf>
    <xf numFmtId="49" fontId="20" fillId="0" borderId="6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5" xfId="0" applyNumberFormat="1" applyFont="1" applyFill="1" applyBorder="1" applyAlignment="1">
      <alignment horizontal="center" vertical="center" wrapText="1"/>
    </xf>
    <xf numFmtId="49" fontId="22" fillId="0" borderId="6" xfId="0" applyNumberFormat="1" applyFont="1" applyFill="1" applyBorder="1" applyAlignment="1">
      <alignment horizontal="center" vertical="center" wrapText="1"/>
    </xf>
    <xf numFmtId="49" fontId="22" fillId="0" borderId="7" xfId="0" applyNumberFormat="1" applyFont="1" applyFill="1" applyBorder="1" applyAlignment="1">
      <alignment horizontal="center" vertical="center" wrapText="1"/>
    </xf>
    <xf numFmtId="0" fontId="22" fillId="0" borderId="6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center" vertical="center" wrapText="1"/>
    </xf>
    <xf numFmtId="1" fontId="22" fillId="0" borderId="2" xfId="1" applyNumberFormat="1" applyFont="1" applyFill="1" applyBorder="1" applyAlignment="1">
      <alignment horizontal="center" vertical="center" wrapText="1"/>
    </xf>
    <xf numFmtId="1" fontId="22" fillId="0" borderId="21" xfId="1" applyNumberFormat="1" applyFont="1" applyFill="1" applyBorder="1" applyAlignment="1">
      <alignment horizontal="center" vertical="center" wrapText="1"/>
    </xf>
    <xf numFmtId="49" fontId="22" fillId="0" borderId="20" xfId="0" applyNumberFormat="1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0" applyFont="1" applyAlignment="1">
      <alignment horizontal="center" vertical="justify"/>
    </xf>
    <xf numFmtId="0" fontId="3" fillId="0" borderId="0" xfId="1" applyFont="1" applyFill="1" applyBorder="1" applyAlignment="1">
      <alignment horizontal="left" vertical="center" wrapText="1"/>
    </xf>
    <xf numFmtId="0" fontId="26" fillId="0" borderId="11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26" fillId="0" borderId="14" xfId="0" applyFont="1" applyFill="1" applyBorder="1" applyAlignment="1">
      <alignment horizontal="center" vertical="center" wrapText="1"/>
    </xf>
    <xf numFmtId="0" fontId="26" fillId="0" borderId="15" xfId="0" applyFont="1" applyFill="1" applyBorder="1" applyAlignment="1">
      <alignment horizontal="center" vertical="center" wrapText="1"/>
    </xf>
    <xf numFmtId="0" fontId="26" fillId="0" borderId="19" xfId="0" applyFont="1" applyFill="1" applyBorder="1" applyAlignment="1">
      <alignment horizontal="center" vertical="center" wrapText="1"/>
    </xf>
    <xf numFmtId="0" fontId="26" fillId="0" borderId="22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34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1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1" fillId="0" borderId="17" xfId="1" applyFont="1" applyFill="1" applyBorder="1" applyAlignment="1">
      <alignment horizontal="center" vertical="center" wrapText="1"/>
    </xf>
    <xf numFmtId="0" fontId="21" fillId="0" borderId="4" xfId="1" applyFont="1" applyFill="1" applyBorder="1" applyAlignment="1">
      <alignment horizontal="center" vertical="center" wrapText="1"/>
    </xf>
    <xf numFmtId="0" fontId="21" fillId="0" borderId="27" xfId="1" applyFont="1" applyFill="1" applyBorder="1" applyAlignment="1">
      <alignment horizontal="center" vertical="center" wrapText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8" xfId="0" applyFont="1" applyFill="1" applyBorder="1" applyAlignment="1">
      <alignment horizontal="center" vertical="center" wrapText="1"/>
    </xf>
  </cellXfs>
  <cellStyles count="55">
    <cellStyle name="Normal_КСГ" xfId="2"/>
    <cellStyle name="Обычный" xfId="0" builtinId="0"/>
    <cellStyle name="Обычный 2" xfId="1"/>
    <cellStyle name="Обычный 2 2" xfId="3"/>
    <cellStyle name="Обычный 2 3" xfId="4"/>
    <cellStyle name="Обычный 3" xfId="5"/>
    <cellStyle name="Обычный 3 2" xfId="6"/>
    <cellStyle name="Обычный 3 2 2" xfId="7"/>
    <cellStyle name="Обычный 3 2 3" xfId="8"/>
    <cellStyle name="Обычный 3 3" xfId="9"/>
    <cellStyle name="Обычный 3 3 2" xfId="10"/>
    <cellStyle name="Обычный 3 4" xfId="11"/>
    <cellStyle name="Обычный 3 5" xfId="12"/>
    <cellStyle name="Обычный 4" xfId="13"/>
    <cellStyle name="Обычный 4 2" xfId="14"/>
    <cellStyle name="Обычный 5" xfId="15"/>
    <cellStyle name="Обычный 5 2" xfId="16"/>
    <cellStyle name="Обычный Лена" xfId="17"/>
    <cellStyle name="Процентный 2" xfId="18"/>
    <cellStyle name="Финансовый 10" xfId="19"/>
    <cellStyle name="Финансовый 11" xfId="20"/>
    <cellStyle name="Финансовый 12" xfId="21"/>
    <cellStyle name="Финансовый 13" xfId="22"/>
    <cellStyle name="Финансовый 14" xfId="23"/>
    <cellStyle name="Финансовый 15" xfId="24"/>
    <cellStyle name="Финансовый 16" xfId="25"/>
    <cellStyle name="Финансовый 17" xfId="26"/>
    <cellStyle name="Финансовый 18" xfId="27"/>
    <cellStyle name="Финансовый 19" xfId="28"/>
    <cellStyle name="Финансовый 2" xfId="29"/>
    <cellStyle name="Финансовый 2 2" xfId="30"/>
    <cellStyle name="Финансовый 20" xfId="31"/>
    <cellStyle name="Финансовый 21" xfId="32"/>
    <cellStyle name="Финансовый 22" xfId="33"/>
    <cellStyle name="Финансовый 23" xfId="34"/>
    <cellStyle name="Финансовый 24" xfId="35"/>
    <cellStyle name="Финансовый 25" xfId="36"/>
    <cellStyle name="Финансовый 26" xfId="37"/>
    <cellStyle name="Финансовый 27" xfId="38"/>
    <cellStyle name="Финансовый 28" xfId="39"/>
    <cellStyle name="Финансовый 29" xfId="40"/>
    <cellStyle name="Финансовый 3" xfId="41"/>
    <cellStyle name="Финансовый 3 2" xfId="42"/>
    <cellStyle name="Финансовый 3 3" xfId="43"/>
    <cellStyle name="Финансовый 30" xfId="44"/>
    <cellStyle name="Финансовый 31" xfId="45"/>
    <cellStyle name="Финансовый 32" xfId="46"/>
    <cellStyle name="Финансовый 33" xfId="47"/>
    <cellStyle name="Финансовый 34" xfId="48"/>
    <cellStyle name="Финансовый 4" xfId="49"/>
    <cellStyle name="Финансовый 5" xfId="50"/>
    <cellStyle name="Финансовый 6" xfId="51"/>
    <cellStyle name="Финансовый 7" xfId="52"/>
    <cellStyle name="Финансовый 8" xfId="53"/>
    <cellStyle name="Финансовый 9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00"/>
  </sheetPr>
  <dimension ref="A1:AN50"/>
  <sheetViews>
    <sheetView zoomScale="90" zoomScaleNormal="90" zoomScaleSheetLayoutView="70" workbookViewId="0">
      <pane xSplit="8" ySplit="7" topLeftCell="X35" activePane="bottomRight" state="frozen"/>
      <selection pane="topRight" activeCell="K1" sqref="K1"/>
      <selection pane="bottomLeft" activeCell="A4" sqref="A4"/>
      <selection pane="bottomRight" activeCell="AM44" sqref="AM44:AN44"/>
    </sheetView>
  </sheetViews>
  <sheetFormatPr defaultRowHeight="15" x14ac:dyDescent="0.25"/>
  <cols>
    <col min="1" max="1" width="31.140625" style="11" customWidth="1"/>
    <col min="2" max="2" width="11.140625" style="11" customWidth="1"/>
    <col min="3" max="3" width="8.7109375" style="11" hidden="1" customWidth="1"/>
    <col min="4" max="4" width="12.85546875" style="11" hidden="1" customWidth="1"/>
    <col min="5" max="5" width="6.7109375" style="11" hidden="1" customWidth="1"/>
    <col min="6" max="6" width="11.7109375" style="11" hidden="1" customWidth="1"/>
    <col min="7" max="7" width="11" style="11" hidden="1" customWidth="1"/>
    <col min="8" max="8" width="14" style="11" customWidth="1"/>
    <col min="9" max="9" width="9" style="11" customWidth="1"/>
    <col min="10" max="10" width="14.28515625" style="11" customWidth="1"/>
    <col min="11" max="11" width="9.28515625" style="11" customWidth="1"/>
    <col min="12" max="12" width="18.28515625" style="11" customWidth="1"/>
    <col min="13" max="13" width="11.7109375" style="11" customWidth="1"/>
    <col min="14" max="14" width="16" style="11" customWidth="1"/>
    <col min="15" max="15" width="11.42578125" style="11" customWidth="1"/>
    <col min="16" max="16" width="15.28515625" style="11" customWidth="1"/>
    <col min="17" max="17" width="8.140625" style="11" customWidth="1"/>
    <col min="18" max="18" width="15.42578125" style="11" customWidth="1"/>
    <col min="19" max="19" width="9.42578125" style="11" customWidth="1"/>
    <col min="20" max="20" width="17.140625" style="11" customWidth="1"/>
    <col min="21" max="21" width="11.28515625" style="11" customWidth="1"/>
    <col min="22" max="22" width="18.5703125" style="11" customWidth="1"/>
    <col min="23" max="23" width="12.140625" style="11" customWidth="1"/>
    <col min="24" max="24" width="14.42578125" style="11" customWidth="1"/>
    <col min="25" max="25" width="9.140625" style="11" customWidth="1"/>
    <col min="26" max="26" width="14.28515625" style="11" customWidth="1"/>
    <col min="27" max="27" width="10.85546875" style="11" customWidth="1"/>
    <col min="28" max="28" width="14.28515625" style="11" customWidth="1"/>
    <col min="29" max="29" width="10.28515625" style="11" customWidth="1"/>
    <col min="30" max="30" width="14.28515625" style="11" customWidth="1"/>
    <col min="31" max="31" width="14" style="11" customWidth="1"/>
    <col min="32" max="32" width="15.7109375" style="11" customWidth="1"/>
    <col min="33" max="38" width="14.28515625" style="11" customWidth="1"/>
    <col min="39" max="39" width="11.7109375" style="11" customWidth="1"/>
    <col min="40" max="40" width="16.5703125" style="11" customWidth="1"/>
    <col min="41" max="16384" width="9.140625" style="11"/>
  </cols>
  <sheetData>
    <row r="1" spans="1:40" ht="15.75" x14ac:dyDescent="0.25">
      <c r="P1" s="168" t="s">
        <v>79</v>
      </c>
      <c r="Q1" s="168"/>
      <c r="R1" s="168"/>
    </row>
    <row r="2" spans="1:40" ht="31.5" customHeight="1" x14ac:dyDescent="0.25">
      <c r="P2" s="167" t="s">
        <v>77</v>
      </c>
      <c r="Q2" s="167"/>
      <c r="R2" s="167"/>
    </row>
    <row r="4" spans="1:40" ht="64.5" customHeight="1" x14ac:dyDescent="0.25">
      <c r="A4" s="164" t="s">
        <v>80</v>
      </c>
      <c r="B4" s="164"/>
      <c r="C4" s="164"/>
      <c r="D4" s="164"/>
      <c r="E4" s="164"/>
      <c r="F4" s="164"/>
      <c r="G4" s="164"/>
      <c r="H4" s="164"/>
      <c r="I4" s="164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4"/>
      <c r="AI4" s="14"/>
      <c r="AJ4" s="14"/>
      <c r="AK4" s="14"/>
      <c r="AL4" s="14"/>
    </row>
    <row r="5" spans="1:40" ht="103.5" customHeight="1" x14ac:dyDescent="0.25">
      <c r="A5" s="160" t="s">
        <v>0</v>
      </c>
      <c r="B5" s="161" t="s">
        <v>1</v>
      </c>
      <c r="C5" s="162" t="s">
        <v>2</v>
      </c>
      <c r="D5" s="162" t="s">
        <v>3</v>
      </c>
      <c r="E5" s="162" t="s">
        <v>4</v>
      </c>
      <c r="F5" s="2"/>
      <c r="G5" s="2"/>
      <c r="H5" s="162" t="s">
        <v>5</v>
      </c>
      <c r="I5" s="155" t="s">
        <v>6</v>
      </c>
      <c r="J5" s="156"/>
      <c r="K5" s="155" t="s">
        <v>7</v>
      </c>
      <c r="L5" s="157"/>
      <c r="M5" s="155" t="s">
        <v>8</v>
      </c>
      <c r="N5" s="156"/>
      <c r="O5" s="155" t="s">
        <v>9</v>
      </c>
      <c r="P5" s="156"/>
      <c r="Q5" s="155" t="s">
        <v>10</v>
      </c>
      <c r="R5" s="156"/>
      <c r="S5" s="170" t="s">
        <v>81</v>
      </c>
      <c r="T5" s="171"/>
      <c r="U5" s="170" t="s">
        <v>11</v>
      </c>
      <c r="V5" s="171"/>
      <c r="W5" s="170" t="s">
        <v>82</v>
      </c>
      <c r="X5" s="171"/>
      <c r="Y5" s="170" t="s">
        <v>12</v>
      </c>
      <c r="Z5" s="171"/>
      <c r="AA5" s="170" t="s">
        <v>13</v>
      </c>
      <c r="AB5" s="171"/>
      <c r="AC5" s="170" t="s">
        <v>14</v>
      </c>
      <c r="AD5" s="171"/>
      <c r="AE5" s="170" t="s">
        <v>15</v>
      </c>
      <c r="AF5" s="171"/>
      <c r="AG5" s="169" t="s">
        <v>16</v>
      </c>
      <c r="AH5" s="169"/>
      <c r="AI5" s="169" t="s">
        <v>17</v>
      </c>
      <c r="AJ5" s="169"/>
      <c r="AK5" s="169" t="s">
        <v>18</v>
      </c>
      <c r="AL5" s="169"/>
      <c r="AM5" s="165" t="s">
        <v>19</v>
      </c>
      <c r="AN5" s="166"/>
    </row>
    <row r="6" spans="1:40" s="67" customFormat="1" ht="24.75" customHeight="1" x14ac:dyDescent="0.25">
      <c r="A6" s="160"/>
      <c r="B6" s="161"/>
      <c r="C6" s="162"/>
      <c r="D6" s="162"/>
      <c r="E6" s="162"/>
      <c r="F6" s="60"/>
      <c r="G6" s="60"/>
      <c r="H6" s="162"/>
      <c r="I6" s="61"/>
      <c r="J6" s="62" t="s">
        <v>88</v>
      </c>
      <c r="K6" s="61"/>
      <c r="L6" s="63" t="s">
        <v>100</v>
      </c>
      <c r="M6" s="61"/>
      <c r="N6" s="62" t="s">
        <v>87</v>
      </c>
      <c r="O6" s="61"/>
      <c r="P6" s="62" t="s">
        <v>89</v>
      </c>
      <c r="Q6" s="61"/>
      <c r="R6" s="62" t="s">
        <v>90</v>
      </c>
      <c r="S6" s="64"/>
      <c r="T6" s="65" t="s">
        <v>91</v>
      </c>
      <c r="U6" s="69"/>
      <c r="V6" s="69" t="s">
        <v>92</v>
      </c>
      <c r="W6" s="69"/>
      <c r="X6" s="69" t="s">
        <v>93</v>
      </c>
      <c r="Y6" s="69"/>
      <c r="Z6" s="69" t="s">
        <v>101</v>
      </c>
      <c r="AA6" s="69"/>
      <c r="AB6" s="69" t="s">
        <v>94</v>
      </c>
      <c r="AC6" s="69"/>
      <c r="AD6" s="69" t="s">
        <v>102</v>
      </c>
      <c r="AE6" s="69"/>
      <c r="AF6" s="69" t="s">
        <v>103</v>
      </c>
      <c r="AG6" s="66"/>
      <c r="AH6" s="66" t="s">
        <v>105</v>
      </c>
      <c r="AI6" s="66"/>
      <c r="AJ6" s="66" t="s">
        <v>104</v>
      </c>
      <c r="AK6" s="66"/>
      <c r="AL6" s="66" t="s">
        <v>106</v>
      </c>
      <c r="AM6" s="70"/>
      <c r="AN6" s="70"/>
    </row>
    <row r="7" spans="1:40" s="15" customFormat="1" ht="72.75" customHeight="1" x14ac:dyDescent="0.2">
      <c r="A7" s="160"/>
      <c r="B7" s="160"/>
      <c r="C7" s="163"/>
      <c r="D7" s="163"/>
      <c r="E7" s="163"/>
      <c r="F7" s="3"/>
      <c r="G7" s="3"/>
      <c r="H7" s="163"/>
      <c r="I7" s="21" t="s">
        <v>78</v>
      </c>
      <c r="J7" s="4" t="s">
        <v>20</v>
      </c>
      <c r="K7" s="21" t="s">
        <v>78</v>
      </c>
      <c r="L7" s="4" t="s">
        <v>20</v>
      </c>
      <c r="M7" s="21" t="s">
        <v>78</v>
      </c>
      <c r="N7" s="4" t="s">
        <v>20</v>
      </c>
      <c r="O7" s="21" t="s">
        <v>78</v>
      </c>
      <c r="P7" s="4" t="s">
        <v>20</v>
      </c>
      <c r="Q7" s="21" t="s">
        <v>78</v>
      </c>
      <c r="R7" s="4" t="s">
        <v>20</v>
      </c>
      <c r="S7" s="21" t="s">
        <v>78</v>
      </c>
      <c r="T7" s="4" t="s">
        <v>20</v>
      </c>
      <c r="U7" s="21" t="s">
        <v>78</v>
      </c>
      <c r="V7" s="4" t="s">
        <v>20</v>
      </c>
      <c r="W7" s="21" t="s">
        <v>78</v>
      </c>
      <c r="X7" s="4" t="s">
        <v>20</v>
      </c>
      <c r="Y7" s="21" t="s">
        <v>78</v>
      </c>
      <c r="Z7" s="4" t="s">
        <v>20</v>
      </c>
      <c r="AA7" s="21" t="s">
        <v>78</v>
      </c>
      <c r="AB7" s="4" t="s">
        <v>20</v>
      </c>
      <c r="AC7" s="21" t="s">
        <v>78</v>
      </c>
      <c r="AD7" s="4" t="s">
        <v>20</v>
      </c>
      <c r="AE7" s="21" t="s">
        <v>78</v>
      </c>
      <c r="AF7" s="4" t="s">
        <v>20</v>
      </c>
      <c r="AG7" s="21" t="s">
        <v>78</v>
      </c>
      <c r="AH7" s="4" t="s">
        <v>20</v>
      </c>
      <c r="AI7" s="21" t="s">
        <v>78</v>
      </c>
      <c r="AJ7" s="4" t="s">
        <v>20</v>
      </c>
      <c r="AK7" s="21" t="s">
        <v>78</v>
      </c>
      <c r="AL7" s="4" t="s">
        <v>20</v>
      </c>
      <c r="AM7" s="21" t="s">
        <v>78</v>
      </c>
      <c r="AN7" s="5" t="s">
        <v>20</v>
      </c>
    </row>
    <row r="8" spans="1:40" ht="15.75" x14ac:dyDescent="0.25">
      <c r="A8" s="152" t="s">
        <v>21</v>
      </c>
      <c r="B8" s="6" t="s">
        <v>22</v>
      </c>
      <c r="C8" s="7">
        <v>1.6060000000000001</v>
      </c>
      <c r="D8" s="8">
        <v>148006</v>
      </c>
      <c r="E8" s="9">
        <v>0.15</v>
      </c>
      <c r="F8" s="8">
        <f>D8-G8</f>
        <v>125805.1</v>
      </c>
      <c r="G8" s="8">
        <f>D8*E8</f>
        <v>22200.899999999998</v>
      </c>
      <c r="H8" s="8">
        <v>161459.74540000001</v>
      </c>
      <c r="I8" s="10">
        <v>7</v>
      </c>
      <c r="J8" s="10">
        <f t="shared" ref="J8:J43" si="0">I8*H8</f>
        <v>1130218.2178000002</v>
      </c>
      <c r="K8" s="10"/>
      <c r="L8" s="10">
        <f t="shared" ref="L8:L43" si="1">K8*H8</f>
        <v>0</v>
      </c>
      <c r="M8" s="10"/>
      <c r="N8" s="10"/>
      <c r="O8" s="10"/>
      <c r="P8" s="10"/>
      <c r="Q8" s="10">
        <v>3</v>
      </c>
      <c r="R8" s="10">
        <f t="shared" ref="R8:R43" si="2">Q8*H8</f>
        <v>484379.23620000004</v>
      </c>
      <c r="S8" s="10"/>
      <c r="T8" s="10"/>
      <c r="U8" s="10"/>
      <c r="V8" s="10"/>
      <c r="W8" s="10"/>
      <c r="X8" s="10"/>
      <c r="Y8" s="10"/>
      <c r="Z8" s="10"/>
      <c r="AA8" s="10"/>
      <c r="AB8" s="10"/>
      <c r="AC8" s="10">
        <v>39</v>
      </c>
      <c r="AD8" s="10">
        <f t="shared" ref="AD8:AD43" si="3">AC8*H8</f>
        <v>6296930.0706000002</v>
      </c>
      <c r="AE8" s="10">
        <v>5</v>
      </c>
      <c r="AF8" s="10">
        <f t="shared" ref="AF8:AF43" si="4">AE8*H8</f>
        <v>807298.72700000007</v>
      </c>
      <c r="AG8" s="10"/>
      <c r="AH8" s="10"/>
      <c r="AI8" s="10"/>
      <c r="AJ8" s="10"/>
      <c r="AK8" s="10"/>
      <c r="AL8" s="10"/>
      <c r="AM8" s="10">
        <f t="shared" ref="AM8:AM43" si="5">I8+K8+M8+O8+Q8+S8+U8+W8+Y8+AA8+AC8+AE8+AG8+AI8+AK8</f>
        <v>54</v>
      </c>
      <c r="AN8" s="10">
        <f t="shared" ref="AN8:AN43" si="6">J8+L8+N8+P8+R8+T8+V8+X8+Z8+AB8+AD8+AF8+AH8+AJ8+AL8</f>
        <v>8718826.251600001</v>
      </c>
    </row>
    <row r="9" spans="1:40" ht="15.75" x14ac:dyDescent="0.25">
      <c r="A9" s="153"/>
      <c r="B9" s="6" t="s">
        <v>23</v>
      </c>
      <c r="C9" s="7">
        <v>1.6060000000000001</v>
      </c>
      <c r="D9" s="8">
        <v>158064</v>
      </c>
      <c r="E9" s="9">
        <v>0.3</v>
      </c>
      <c r="F9" s="8">
        <f>D9-G9</f>
        <v>110644.8</v>
      </c>
      <c r="G9" s="8">
        <f>D9*E9</f>
        <v>47419.199999999997</v>
      </c>
      <c r="H9" s="8">
        <v>186800.03519999998</v>
      </c>
      <c r="I9" s="10">
        <v>1</v>
      </c>
      <c r="J9" s="10">
        <f t="shared" si="0"/>
        <v>186800.03519999998</v>
      </c>
      <c r="K9" s="10"/>
      <c r="L9" s="10">
        <f t="shared" si="1"/>
        <v>0</v>
      </c>
      <c r="M9" s="10"/>
      <c r="N9" s="10"/>
      <c r="O9" s="10"/>
      <c r="P9" s="10"/>
      <c r="Q9" s="10">
        <v>5</v>
      </c>
      <c r="R9" s="10">
        <f t="shared" si="2"/>
        <v>934000.17599999998</v>
      </c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>
        <f t="shared" si="3"/>
        <v>0</v>
      </c>
      <c r="AE9" s="10"/>
      <c r="AF9" s="10">
        <f t="shared" si="4"/>
        <v>0</v>
      </c>
      <c r="AG9" s="10"/>
      <c r="AH9" s="10"/>
      <c r="AI9" s="10"/>
      <c r="AJ9" s="10"/>
      <c r="AK9" s="10"/>
      <c r="AL9" s="10"/>
      <c r="AM9" s="10">
        <f t="shared" si="5"/>
        <v>6</v>
      </c>
      <c r="AN9" s="10">
        <f t="shared" si="6"/>
        <v>1120800.2112</v>
      </c>
    </row>
    <row r="10" spans="1:40" ht="15.75" x14ac:dyDescent="0.25">
      <c r="A10" s="158" t="s">
        <v>24</v>
      </c>
      <c r="B10" s="6" t="s">
        <v>25</v>
      </c>
      <c r="C10" s="7">
        <v>1.6060000000000001</v>
      </c>
      <c r="D10" s="8">
        <v>111741</v>
      </c>
      <c r="E10" s="9">
        <v>0.3</v>
      </c>
      <c r="F10" s="8">
        <f>D10-G10</f>
        <v>78218.700000000012</v>
      </c>
      <c r="G10" s="8">
        <f>D10*E10</f>
        <v>33522.299999999996</v>
      </c>
      <c r="H10" s="8">
        <v>132055.51380000002</v>
      </c>
      <c r="I10" s="10"/>
      <c r="J10" s="10">
        <f t="shared" si="0"/>
        <v>0</v>
      </c>
      <c r="K10" s="10"/>
      <c r="L10" s="10">
        <f t="shared" si="1"/>
        <v>0</v>
      </c>
      <c r="M10" s="10">
        <v>80</v>
      </c>
      <c r="N10" s="10">
        <f t="shared" ref="N10:N43" si="7">M10*H10</f>
        <v>10564441.104000002</v>
      </c>
      <c r="O10" s="10"/>
      <c r="P10" s="10"/>
      <c r="Q10" s="10"/>
      <c r="R10" s="10">
        <f t="shared" si="2"/>
        <v>0</v>
      </c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>
        <f t="shared" si="3"/>
        <v>0</v>
      </c>
      <c r="AE10" s="10"/>
      <c r="AF10" s="10">
        <f t="shared" si="4"/>
        <v>0</v>
      </c>
      <c r="AG10" s="10"/>
      <c r="AH10" s="10"/>
      <c r="AI10" s="10"/>
      <c r="AJ10" s="10"/>
      <c r="AK10" s="10"/>
      <c r="AL10" s="10"/>
      <c r="AM10" s="10">
        <f t="shared" si="5"/>
        <v>80</v>
      </c>
      <c r="AN10" s="10">
        <f t="shared" si="6"/>
        <v>10564441.104000002</v>
      </c>
    </row>
    <row r="11" spans="1:40" ht="15.75" x14ac:dyDescent="0.25">
      <c r="A11" s="153"/>
      <c r="B11" s="6" t="s">
        <v>26</v>
      </c>
      <c r="C11" s="7">
        <v>1.6060000000000001</v>
      </c>
      <c r="D11" s="8">
        <v>168299</v>
      </c>
      <c r="E11" s="9">
        <v>0.3</v>
      </c>
      <c r="F11" s="8">
        <f>D11-G11</f>
        <v>117809.3</v>
      </c>
      <c r="G11" s="8">
        <f>D11*E11</f>
        <v>50489.7</v>
      </c>
      <c r="H11" s="8">
        <v>198895.75819999998</v>
      </c>
      <c r="I11" s="10"/>
      <c r="J11" s="10">
        <f t="shared" si="0"/>
        <v>0</v>
      </c>
      <c r="K11" s="10"/>
      <c r="L11" s="10">
        <f t="shared" si="1"/>
        <v>0</v>
      </c>
      <c r="M11" s="10"/>
      <c r="N11" s="10">
        <f t="shared" si="7"/>
        <v>0</v>
      </c>
      <c r="O11" s="10"/>
      <c r="P11" s="10"/>
      <c r="Q11" s="10">
        <v>8</v>
      </c>
      <c r="R11" s="10">
        <f t="shared" si="2"/>
        <v>1591166.0655999999</v>
      </c>
      <c r="S11" s="10"/>
      <c r="T11" s="10"/>
      <c r="U11" s="10"/>
      <c r="V11" s="10"/>
      <c r="W11" s="10"/>
      <c r="X11" s="10"/>
      <c r="Y11" s="10"/>
      <c r="Z11" s="10"/>
      <c r="AA11" s="10"/>
      <c r="AB11" s="10"/>
      <c r="AC11" s="10">
        <v>3</v>
      </c>
      <c r="AD11" s="10">
        <f t="shared" si="3"/>
        <v>596687.27459999989</v>
      </c>
      <c r="AE11" s="10"/>
      <c r="AF11" s="10">
        <f t="shared" si="4"/>
        <v>0</v>
      </c>
      <c r="AG11" s="10"/>
      <c r="AH11" s="10"/>
      <c r="AI11" s="10"/>
      <c r="AJ11" s="10"/>
      <c r="AK11" s="10"/>
      <c r="AL11" s="10"/>
      <c r="AM11" s="10">
        <f t="shared" si="5"/>
        <v>11</v>
      </c>
      <c r="AN11" s="10">
        <f t="shared" si="6"/>
        <v>2187853.3401999995</v>
      </c>
    </row>
    <row r="12" spans="1:40" ht="15.75" x14ac:dyDescent="0.25">
      <c r="A12" s="19" t="s">
        <v>27</v>
      </c>
      <c r="B12" s="6" t="s">
        <v>28</v>
      </c>
      <c r="C12" s="7">
        <v>1.6060000000000001</v>
      </c>
      <c r="D12" s="8">
        <v>118535</v>
      </c>
      <c r="E12" s="9">
        <v>0.15</v>
      </c>
      <c r="F12" s="8">
        <f t="shared" ref="F12:F43" si="8">D12-G12</f>
        <v>100754.75</v>
      </c>
      <c r="G12" s="8">
        <f t="shared" ref="G12:G43" si="9">D12*E12</f>
        <v>17780.25</v>
      </c>
      <c r="H12" s="8">
        <v>129309.8315</v>
      </c>
      <c r="I12" s="10">
        <v>1</v>
      </c>
      <c r="J12" s="10">
        <f t="shared" si="0"/>
        <v>129309.8315</v>
      </c>
      <c r="K12" s="10"/>
      <c r="L12" s="10">
        <f t="shared" si="1"/>
        <v>0</v>
      </c>
      <c r="M12" s="10"/>
      <c r="N12" s="10">
        <f t="shared" si="7"/>
        <v>0</v>
      </c>
      <c r="O12" s="10"/>
      <c r="P12" s="10"/>
      <c r="Q12" s="10">
        <v>80</v>
      </c>
      <c r="R12" s="10">
        <f t="shared" si="2"/>
        <v>10344786.52</v>
      </c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>
        <f t="shared" si="3"/>
        <v>0</v>
      </c>
      <c r="AE12" s="10"/>
      <c r="AF12" s="10">
        <f t="shared" si="4"/>
        <v>0</v>
      </c>
      <c r="AG12" s="10"/>
      <c r="AH12" s="10"/>
      <c r="AI12" s="10"/>
      <c r="AJ12" s="10"/>
      <c r="AK12" s="10"/>
      <c r="AL12" s="10"/>
      <c r="AM12" s="10">
        <f t="shared" si="5"/>
        <v>81</v>
      </c>
      <c r="AN12" s="10">
        <f t="shared" si="6"/>
        <v>10474096.351499999</v>
      </c>
    </row>
    <row r="13" spans="1:40" ht="15.75" x14ac:dyDescent="0.25">
      <c r="A13" s="20" t="s">
        <v>29</v>
      </c>
      <c r="B13" s="6" t="s">
        <v>30</v>
      </c>
      <c r="C13" s="7">
        <v>1.6060000000000001</v>
      </c>
      <c r="D13" s="8">
        <v>131418</v>
      </c>
      <c r="E13" s="9">
        <v>0.3</v>
      </c>
      <c r="F13" s="8">
        <f t="shared" si="8"/>
        <v>91992.6</v>
      </c>
      <c r="G13" s="8">
        <f t="shared" si="9"/>
        <v>39425.4</v>
      </c>
      <c r="H13" s="8">
        <v>155309.79240000001</v>
      </c>
      <c r="I13" s="10"/>
      <c r="J13" s="10">
        <f t="shared" si="0"/>
        <v>0</v>
      </c>
      <c r="K13" s="10"/>
      <c r="L13" s="10">
        <f t="shared" si="1"/>
        <v>0</v>
      </c>
      <c r="M13" s="10"/>
      <c r="N13" s="10">
        <f t="shared" si="7"/>
        <v>0</v>
      </c>
      <c r="O13" s="10"/>
      <c r="P13" s="10"/>
      <c r="Q13" s="10">
        <v>20</v>
      </c>
      <c r="R13" s="10">
        <f t="shared" si="2"/>
        <v>3106195.8480000002</v>
      </c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>
        <f t="shared" si="3"/>
        <v>0</v>
      </c>
      <c r="AE13" s="10"/>
      <c r="AF13" s="10">
        <f t="shared" si="4"/>
        <v>0</v>
      </c>
      <c r="AG13" s="10"/>
      <c r="AH13" s="10"/>
      <c r="AI13" s="10"/>
      <c r="AJ13" s="10"/>
      <c r="AK13" s="10"/>
      <c r="AL13" s="10"/>
      <c r="AM13" s="10">
        <f t="shared" si="5"/>
        <v>20</v>
      </c>
      <c r="AN13" s="10">
        <f t="shared" si="6"/>
        <v>3106195.8480000002</v>
      </c>
    </row>
    <row r="14" spans="1:40" ht="56.25" customHeight="1" x14ac:dyDescent="0.25">
      <c r="A14" s="20" t="s">
        <v>31</v>
      </c>
      <c r="B14" s="6" t="s">
        <v>32</v>
      </c>
      <c r="C14" s="7">
        <v>1.6060000000000001</v>
      </c>
      <c r="D14" s="8">
        <v>223384</v>
      </c>
      <c r="E14" s="9">
        <v>0.45</v>
      </c>
      <c r="F14" s="8">
        <f t="shared" si="8"/>
        <v>122861.2</v>
      </c>
      <c r="G14" s="8">
        <f t="shared" si="9"/>
        <v>100522.8</v>
      </c>
      <c r="H14" s="8">
        <v>284300.81680000003</v>
      </c>
      <c r="I14" s="10"/>
      <c r="J14" s="10">
        <f t="shared" si="0"/>
        <v>0</v>
      </c>
      <c r="K14" s="10"/>
      <c r="L14" s="10">
        <f t="shared" si="1"/>
        <v>0</v>
      </c>
      <c r="M14" s="10"/>
      <c r="N14" s="10">
        <f t="shared" si="7"/>
        <v>0</v>
      </c>
      <c r="O14" s="10"/>
      <c r="P14" s="10"/>
      <c r="Q14" s="10"/>
      <c r="R14" s="10">
        <f t="shared" si="2"/>
        <v>0</v>
      </c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>
        <f t="shared" si="3"/>
        <v>0</v>
      </c>
      <c r="AE14" s="10"/>
      <c r="AF14" s="10">
        <f t="shared" si="4"/>
        <v>0</v>
      </c>
      <c r="AG14" s="10"/>
      <c r="AH14" s="10"/>
      <c r="AI14" s="10"/>
      <c r="AJ14" s="10"/>
      <c r="AK14" s="10"/>
      <c r="AL14" s="10"/>
      <c r="AM14" s="10">
        <f t="shared" si="5"/>
        <v>0</v>
      </c>
      <c r="AN14" s="10">
        <f t="shared" si="6"/>
        <v>0</v>
      </c>
    </row>
    <row r="15" spans="1:40" ht="15.75" x14ac:dyDescent="0.25">
      <c r="A15" s="20" t="s">
        <v>33</v>
      </c>
      <c r="B15" s="6" t="s">
        <v>34</v>
      </c>
      <c r="C15" s="7">
        <v>1.6060000000000001</v>
      </c>
      <c r="D15" s="8">
        <v>88596</v>
      </c>
      <c r="E15" s="9">
        <v>0.3</v>
      </c>
      <c r="F15" s="8">
        <f t="shared" si="8"/>
        <v>62017.2</v>
      </c>
      <c r="G15" s="8">
        <f t="shared" si="9"/>
        <v>26578.799999999999</v>
      </c>
      <c r="H15" s="8">
        <v>104702.7528</v>
      </c>
      <c r="I15" s="10"/>
      <c r="J15" s="10">
        <f t="shared" si="0"/>
        <v>0</v>
      </c>
      <c r="K15" s="10"/>
      <c r="L15" s="10">
        <f t="shared" si="1"/>
        <v>0</v>
      </c>
      <c r="M15" s="10"/>
      <c r="N15" s="10">
        <f t="shared" si="7"/>
        <v>0</v>
      </c>
      <c r="O15" s="10"/>
      <c r="P15" s="10"/>
      <c r="Q15" s="10"/>
      <c r="R15" s="10">
        <f t="shared" si="2"/>
        <v>0</v>
      </c>
      <c r="S15" s="10"/>
      <c r="T15" s="10"/>
      <c r="U15" s="10"/>
      <c r="V15" s="10"/>
      <c r="W15" s="10"/>
      <c r="X15" s="10"/>
      <c r="Y15" s="10"/>
      <c r="Z15" s="10"/>
      <c r="AA15" s="10">
        <v>70</v>
      </c>
      <c r="AB15" s="10">
        <f>AA15*H15</f>
        <v>7329192.6960000005</v>
      </c>
      <c r="AC15" s="10"/>
      <c r="AD15" s="10">
        <f t="shared" si="3"/>
        <v>0</v>
      </c>
      <c r="AE15" s="10"/>
      <c r="AF15" s="10">
        <f t="shared" si="4"/>
        <v>0</v>
      </c>
      <c r="AG15" s="10"/>
      <c r="AH15" s="10"/>
      <c r="AI15" s="10"/>
      <c r="AJ15" s="10"/>
      <c r="AK15" s="10"/>
      <c r="AL15" s="10"/>
      <c r="AM15" s="10">
        <f t="shared" si="5"/>
        <v>70</v>
      </c>
      <c r="AN15" s="10">
        <f t="shared" si="6"/>
        <v>7329192.6960000005</v>
      </c>
    </row>
    <row r="16" spans="1:40" ht="15.75" x14ac:dyDescent="0.25">
      <c r="A16" s="159" t="s">
        <v>35</v>
      </c>
      <c r="B16" s="6" t="s">
        <v>36</v>
      </c>
      <c r="C16" s="7">
        <v>1.6060000000000001</v>
      </c>
      <c r="D16" s="8">
        <v>143254</v>
      </c>
      <c r="E16" s="9">
        <v>0.3</v>
      </c>
      <c r="F16" s="8">
        <f t="shared" si="8"/>
        <v>100277.8</v>
      </c>
      <c r="G16" s="8">
        <f t="shared" si="9"/>
        <v>42976.2</v>
      </c>
      <c r="H16" s="8">
        <v>169297.5772</v>
      </c>
      <c r="I16" s="10"/>
      <c r="J16" s="10">
        <f t="shared" si="0"/>
        <v>0</v>
      </c>
      <c r="K16" s="10">
        <v>102</v>
      </c>
      <c r="L16" s="10">
        <f t="shared" si="1"/>
        <v>17268352.874400001</v>
      </c>
      <c r="M16" s="10"/>
      <c r="N16" s="10">
        <f t="shared" si="7"/>
        <v>0</v>
      </c>
      <c r="O16" s="10"/>
      <c r="P16" s="10"/>
      <c r="Q16" s="10"/>
      <c r="R16" s="10">
        <f t="shared" si="2"/>
        <v>0</v>
      </c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>
        <f t="shared" si="3"/>
        <v>0</v>
      </c>
      <c r="AE16" s="10"/>
      <c r="AF16" s="10">
        <f t="shared" si="4"/>
        <v>0</v>
      </c>
      <c r="AG16" s="10"/>
      <c r="AH16" s="10"/>
      <c r="AI16" s="10"/>
      <c r="AJ16" s="10"/>
      <c r="AK16" s="10"/>
      <c r="AL16" s="10"/>
      <c r="AM16" s="10">
        <f t="shared" si="5"/>
        <v>102</v>
      </c>
      <c r="AN16" s="10">
        <f t="shared" si="6"/>
        <v>17268352.874400001</v>
      </c>
    </row>
    <row r="17" spans="1:40" ht="15.75" x14ac:dyDescent="0.25">
      <c r="A17" s="154"/>
      <c r="B17" s="6" t="s">
        <v>37</v>
      </c>
      <c r="C17" s="7">
        <v>1.6060000000000001</v>
      </c>
      <c r="D17" s="8">
        <v>141904</v>
      </c>
      <c r="E17" s="9">
        <v>0.15</v>
      </c>
      <c r="F17" s="8">
        <f t="shared" si="8"/>
        <v>120618.4</v>
      </c>
      <c r="G17" s="8">
        <f>D17*E17</f>
        <v>21285.599999999999</v>
      </c>
      <c r="H17" s="8">
        <v>154803.0736</v>
      </c>
      <c r="I17" s="10"/>
      <c r="J17" s="10">
        <f t="shared" si="0"/>
        <v>0</v>
      </c>
      <c r="K17" s="10">
        <v>13</v>
      </c>
      <c r="L17" s="10">
        <f t="shared" si="1"/>
        <v>2012439.9568</v>
      </c>
      <c r="M17" s="10"/>
      <c r="N17" s="10">
        <f t="shared" si="7"/>
        <v>0</v>
      </c>
      <c r="O17" s="10"/>
      <c r="P17" s="10"/>
      <c r="Q17" s="10"/>
      <c r="R17" s="10">
        <f t="shared" si="2"/>
        <v>0</v>
      </c>
      <c r="S17" s="10"/>
      <c r="T17" s="10"/>
      <c r="U17" s="10"/>
      <c r="V17" s="10"/>
      <c r="W17" s="10"/>
      <c r="X17" s="10"/>
      <c r="Y17" s="10"/>
      <c r="Z17" s="10"/>
      <c r="AA17" s="10"/>
      <c r="AB17" s="10"/>
      <c r="AC17" s="10"/>
      <c r="AD17" s="10">
        <f t="shared" si="3"/>
        <v>0</v>
      </c>
      <c r="AE17" s="10"/>
      <c r="AF17" s="10">
        <f t="shared" si="4"/>
        <v>0</v>
      </c>
      <c r="AG17" s="10"/>
      <c r="AH17" s="10"/>
      <c r="AI17" s="10"/>
      <c r="AJ17" s="10"/>
      <c r="AK17" s="10"/>
      <c r="AL17" s="10"/>
      <c r="AM17" s="10">
        <f t="shared" si="5"/>
        <v>13</v>
      </c>
      <c r="AN17" s="10">
        <f t="shared" si="6"/>
        <v>2012439.9568</v>
      </c>
    </row>
    <row r="18" spans="1:40" ht="15.75" x14ac:dyDescent="0.25">
      <c r="A18" s="153"/>
      <c r="B18" s="6" t="s">
        <v>38</v>
      </c>
      <c r="C18" s="7">
        <v>1.6060000000000001</v>
      </c>
      <c r="D18" s="8">
        <v>204013</v>
      </c>
      <c r="E18" s="9">
        <v>0.15</v>
      </c>
      <c r="F18" s="8">
        <f t="shared" si="8"/>
        <v>173411.05</v>
      </c>
      <c r="G18" s="8">
        <f t="shared" ref="G18" si="10">D18*E18</f>
        <v>30601.949999999997</v>
      </c>
      <c r="H18" s="8">
        <v>222557.78169999999</v>
      </c>
      <c r="I18" s="10"/>
      <c r="J18" s="10">
        <f t="shared" si="0"/>
        <v>0</v>
      </c>
      <c r="K18" s="10">
        <v>9</v>
      </c>
      <c r="L18" s="10">
        <f t="shared" si="1"/>
        <v>2003020.0352999999</v>
      </c>
      <c r="M18" s="10"/>
      <c r="N18" s="10">
        <f t="shared" si="7"/>
        <v>0</v>
      </c>
      <c r="O18" s="10"/>
      <c r="P18" s="10"/>
      <c r="Q18" s="10"/>
      <c r="R18" s="10">
        <f t="shared" si="2"/>
        <v>0</v>
      </c>
      <c r="S18" s="10"/>
      <c r="T18" s="10"/>
      <c r="U18" s="10"/>
      <c r="V18" s="10"/>
      <c r="W18" s="10"/>
      <c r="X18" s="10"/>
      <c r="Y18" s="10"/>
      <c r="Z18" s="10"/>
      <c r="AA18" s="10"/>
      <c r="AB18" s="10"/>
      <c r="AC18" s="10"/>
      <c r="AD18" s="10">
        <f t="shared" si="3"/>
        <v>0</v>
      </c>
      <c r="AE18" s="10"/>
      <c r="AF18" s="10">
        <f t="shared" si="4"/>
        <v>0</v>
      </c>
      <c r="AG18" s="10"/>
      <c r="AH18" s="10"/>
      <c r="AI18" s="10"/>
      <c r="AJ18" s="10"/>
      <c r="AK18" s="10"/>
      <c r="AL18" s="10"/>
      <c r="AM18" s="10">
        <f t="shared" si="5"/>
        <v>9</v>
      </c>
      <c r="AN18" s="10">
        <f t="shared" si="6"/>
        <v>2003020.0352999999</v>
      </c>
    </row>
    <row r="19" spans="1:40" ht="15.75" x14ac:dyDescent="0.25">
      <c r="A19" s="152" t="s">
        <v>39</v>
      </c>
      <c r="B19" s="6" t="s">
        <v>40</v>
      </c>
      <c r="C19" s="7">
        <v>1.6060000000000001</v>
      </c>
      <c r="D19" s="8">
        <v>221653</v>
      </c>
      <c r="E19" s="9">
        <v>0.15</v>
      </c>
      <c r="F19" s="8">
        <f t="shared" si="8"/>
        <v>188405.05</v>
      </c>
      <c r="G19" s="8">
        <f t="shared" si="9"/>
        <v>33247.949999999997</v>
      </c>
      <c r="H19" s="8">
        <v>241801.25769999999</v>
      </c>
      <c r="I19" s="10"/>
      <c r="J19" s="10">
        <f t="shared" si="0"/>
        <v>0</v>
      </c>
      <c r="K19" s="10"/>
      <c r="L19" s="10">
        <f t="shared" si="1"/>
        <v>0</v>
      </c>
      <c r="M19" s="10">
        <v>45</v>
      </c>
      <c r="N19" s="10">
        <f t="shared" si="7"/>
        <v>10881056.5965</v>
      </c>
      <c r="O19" s="10"/>
      <c r="P19" s="10"/>
      <c r="Q19" s="10"/>
      <c r="R19" s="10">
        <f t="shared" si="2"/>
        <v>0</v>
      </c>
      <c r="S19" s="10"/>
      <c r="T19" s="10"/>
      <c r="U19" s="10"/>
      <c r="V19" s="10"/>
      <c r="W19" s="10"/>
      <c r="X19" s="10"/>
      <c r="Y19" s="10"/>
      <c r="Z19" s="10"/>
      <c r="AA19" s="10"/>
      <c r="AB19" s="10"/>
      <c r="AC19" s="10"/>
      <c r="AD19" s="10">
        <f t="shared" si="3"/>
        <v>0</v>
      </c>
      <c r="AE19" s="10"/>
      <c r="AF19" s="10">
        <f t="shared" si="4"/>
        <v>0</v>
      </c>
      <c r="AG19" s="10"/>
      <c r="AH19" s="10"/>
      <c r="AI19" s="10"/>
      <c r="AJ19" s="10"/>
      <c r="AK19" s="10"/>
      <c r="AL19" s="10"/>
      <c r="AM19" s="10">
        <f t="shared" si="5"/>
        <v>45</v>
      </c>
      <c r="AN19" s="10">
        <f t="shared" si="6"/>
        <v>10881056.5965</v>
      </c>
    </row>
    <row r="20" spans="1:40" ht="15.75" x14ac:dyDescent="0.25">
      <c r="A20" s="153"/>
      <c r="B20" s="6" t="s">
        <v>41</v>
      </c>
      <c r="C20" s="7">
        <v>1.6060000000000001</v>
      </c>
      <c r="D20" s="8">
        <v>324777</v>
      </c>
      <c r="E20" s="9">
        <v>0.15</v>
      </c>
      <c r="F20" s="8">
        <f t="shared" si="8"/>
        <v>276060.45</v>
      </c>
      <c r="G20" s="8">
        <f t="shared" si="9"/>
        <v>48716.549999999996</v>
      </c>
      <c r="H20" s="8">
        <v>354299.22930000001</v>
      </c>
      <c r="I20" s="10"/>
      <c r="J20" s="10">
        <f t="shared" si="0"/>
        <v>0</v>
      </c>
      <c r="K20" s="10"/>
      <c r="L20" s="10">
        <f t="shared" si="1"/>
        <v>0</v>
      </c>
      <c r="M20" s="10">
        <v>15</v>
      </c>
      <c r="N20" s="10">
        <f t="shared" si="7"/>
        <v>5314488.4395000003</v>
      </c>
      <c r="O20" s="10"/>
      <c r="P20" s="10"/>
      <c r="Q20" s="10"/>
      <c r="R20" s="10">
        <f t="shared" si="2"/>
        <v>0</v>
      </c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>
        <f t="shared" si="3"/>
        <v>0</v>
      </c>
      <c r="AE20" s="10"/>
      <c r="AF20" s="10">
        <f t="shared" si="4"/>
        <v>0</v>
      </c>
      <c r="AG20" s="10"/>
      <c r="AH20" s="10"/>
      <c r="AI20" s="10"/>
      <c r="AJ20" s="10"/>
      <c r="AK20" s="10"/>
      <c r="AL20" s="10"/>
      <c r="AM20" s="10">
        <f t="shared" si="5"/>
        <v>15</v>
      </c>
      <c r="AN20" s="10">
        <f t="shared" si="6"/>
        <v>5314488.4395000003</v>
      </c>
    </row>
    <row r="21" spans="1:40" ht="15.75" x14ac:dyDescent="0.25">
      <c r="A21" s="152" t="s">
        <v>42</v>
      </c>
      <c r="B21" s="6" t="s">
        <v>43</v>
      </c>
      <c r="C21" s="7">
        <v>1.6060000000000001</v>
      </c>
      <c r="D21" s="8">
        <v>112058</v>
      </c>
      <c r="E21" s="9">
        <v>0.3</v>
      </c>
      <c r="F21" s="8">
        <f>D21-G21</f>
        <v>78440.600000000006</v>
      </c>
      <c r="G21" s="8">
        <f>D21*E21</f>
        <v>33617.4</v>
      </c>
      <c r="H21" s="8">
        <v>132430.14440000002</v>
      </c>
      <c r="I21" s="10"/>
      <c r="J21" s="10">
        <f t="shared" si="0"/>
        <v>0</v>
      </c>
      <c r="K21" s="10"/>
      <c r="L21" s="10">
        <f t="shared" si="1"/>
        <v>0</v>
      </c>
      <c r="M21" s="10"/>
      <c r="N21" s="10">
        <f t="shared" si="7"/>
        <v>0</v>
      </c>
      <c r="O21" s="10">
        <v>100</v>
      </c>
      <c r="P21" s="10">
        <f>O21*H21</f>
        <v>13243014.440000001</v>
      </c>
      <c r="Q21" s="10">
        <v>50</v>
      </c>
      <c r="R21" s="10">
        <f t="shared" si="2"/>
        <v>6621507.2200000007</v>
      </c>
      <c r="S21" s="10"/>
      <c r="T21" s="10"/>
      <c r="U21" s="10">
        <v>2</v>
      </c>
      <c r="V21" s="10">
        <f t="shared" ref="V21:V30" si="11">U21*H21</f>
        <v>264860.28880000004</v>
      </c>
      <c r="W21" s="10"/>
      <c r="X21" s="10"/>
      <c r="Y21" s="10"/>
      <c r="Z21" s="10"/>
      <c r="AA21" s="10"/>
      <c r="AB21" s="10"/>
      <c r="AC21" s="10"/>
      <c r="AD21" s="10">
        <f t="shared" si="3"/>
        <v>0</v>
      </c>
      <c r="AE21" s="10"/>
      <c r="AF21" s="10">
        <f t="shared" si="4"/>
        <v>0</v>
      </c>
      <c r="AG21" s="10"/>
      <c r="AH21" s="10"/>
      <c r="AI21" s="10">
        <v>40</v>
      </c>
      <c r="AJ21" s="10">
        <f>AI21*H21</f>
        <v>5297205.7760000005</v>
      </c>
      <c r="AK21" s="10"/>
      <c r="AL21" s="10"/>
      <c r="AM21" s="10">
        <f t="shared" si="5"/>
        <v>192</v>
      </c>
      <c r="AN21" s="10">
        <f t="shared" si="6"/>
        <v>25426587.724800006</v>
      </c>
    </row>
    <row r="22" spans="1:40" ht="31.5" x14ac:dyDescent="0.25">
      <c r="A22" s="153"/>
      <c r="B22" s="6" t="s">
        <v>44</v>
      </c>
      <c r="C22" s="7">
        <v>1.6060000000000001</v>
      </c>
      <c r="D22" s="8">
        <v>117683</v>
      </c>
      <c r="E22" s="9">
        <v>0.3</v>
      </c>
      <c r="F22" s="8">
        <f>D22-G22</f>
        <v>82378.100000000006</v>
      </c>
      <c r="G22" s="8">
        <f>D22*E22</f>
        <v>35304.9</v>
      </c>
      <c r="H22" s="8">
        <v>139077.76940000002</v>
      </c>
      <c r="I22" s="10">
        <v>32</v>
      </c>
      <c r="J22" s="10">
        <f t="shared" si="0"/>
        <v>4450488.6208000006</v>
      </c>
      <c r="K22" s="10"/>
      <c r="L22" s="10">
        <f t="shared" si="1"/>
        <v>0</v>
      </c>
      <c r="M22" s="10"/>
      <c r="N22" s="10">
        <f t="shared" si="7"/>
        <v>0</v>
      </c>
      <c r="O22" s="10"/>
      <c r="P22" s="10"/>
      <c r="Q22" s="10">
        <v>100</v>
      </c>
      <c r="R22" s="10">
        <f t="shared" si="2"/>
        <v>13907776.940000001</v>
      </c>
      <c r="S22" s="10"/>
      <c r="T22" s="10"/>
      <c r="U22" s="10"/>
      <c r="V22" s="10">
        <f t="shared" si="11"/>
        <v>0</v>
      </c>
      <c r="W22" s="10"/>
      <c r="X22" s="10"/>
      <c r="Y22" s="10"/>
      <c r="Z22" s="10"/>
      <c r="AA22" s="10"/>
      <c r="AB22" s="10"/>
      <c r="AC22" s="10"/>
      <c r="AD22" s="10">
        <f t="shared" si="3"/>
        <v>0</v>
      </c>
      <c r="AE22" s="10"/>
      <c r="AF22" s="10">
        <f t="shared" si="4"/>
        <v>0</v>
      </c>
      <c r="AG22" s="10"/>
      <c r="AH22" s="10"/>
      <c r="AI22" s="10">
        <v>60</v>
      </c>
      <c r="AJ22" s="10">
        <f>AI22*H22</f>
        <v>8344666.1640000008</v>
      </c>
      <c r="AK22" s="10"/>
      <c r="AL22" s="10"/>
      <c r="AM22" s="10">
        <f t="shared" si="5"/>
        <v>192</v>
      </c>
      <c r="AN22" s="10">
        <f t="shared" si="6"/>
        <v>26702931.724800002</v>
      </c>
    </row>
    <row r="23" spans="1:40" ht="15.75" x14ac:dyDescent="0.25">
      <c r="A23" s="152" t="s">
        <v>45</v>
      </c>
      <c r="B23" s="6" t="s">
        <v>46</v>
      </c>
      <c r="C23" s="7">
        <v>1.6060000000000001</v>
      </c>
      <c r="D23" s="8">
        <v>100288</v>
      </c>
      <c r="E23" s="9">
        <v>0.3</v>
      </c>
      <c r="F23" s="8">
        <f t="shared" si="8"/>
        <v>70201.600000000006</v>
      </c>
      <c r="G23" s="8">
        <f t="shared" si="9"/>
        <v>30086.399999999998</v>
      </c>
      <c r="H23" s="8">
        <v>118520.3584</v>
      </c>
      <c r="I23" s="10"/>
      <c r="J23" s="10">
        <f t="shared" si="0"/>
        <v>0</v>
      </c>
      <c r="K23" s="10"/>
      <c r="L23" s="10">
        <f t="shared" si="1"/>
        <v>0</v>
      </c>
      <c r="M23" s="10"/>
      <c r="N23" s="10">
        <f t="shared" si="7"/>
        <v>0</v>
      </c>
      <c r="O23" s="10"/>
      <c r="P23" s="10"/>
      <c r="Q23" s="10">
        <v>10</v>
      </c>
      <c r="R23" s="10">
        <f t="shared" si="2"/>
        <v>1185203.584</v>
      </c>
      <c r="S23" s="10"/>
      <c r="T23" s="10"/>
      <c r="U23" s="10">
        <v>75</v>
      </c>
      <c r="V23" s="10">
        <f t="shared" si="11"/>
        <v>8889026.879999999</v>
      </c>
      <c r="W23" s="10"/>
      <c r="X23" s="10"/>
      <c r="Y23" s="10"/>
      <c r="Z23" s="10">
        <f>Y23*H23</f>
        <v>0</v>
      </c>
      <c r="AA23" s="10"/>
      <c r="AB23" s="10"/>
      <c r="AC23" s="10"/>
      <c r="AD23" s="10">
        <f t="shared" si="3"/>
        <v>0</v>
      </c>
      <c r="AE23" s="10"/>
      <c r="AF23" s="10">
        <f t="shared" si="4"/>
        <v>0</v>
      </c>
      <c r="AG23" s="10"/>
      <c r="AH23" s="10"/>
      <c r="AI23" s="10"/>
      <c r="AJ23" s="10"/>
      <c r="AK23" s="10"/>
      <c r="AL23" s="10"/>
      <c r="AM23" s="10">
        <f t="shared" si="5"/>
        <v>85</v>
      </c>
      <c r="AN23" s="10">
        <f t="shared" si="6"/>
        <v>10074230.464</v>
      </c>
    </row>
    <row r="24" spans="1:40" ht="15.75" x14ac:dyDescent="0.25">
      <c r="A24" s="153"/>
      <c r="B24" s="6" t="s">
        <v>47</v>
      </c>
      <c r="C24" s="7">
        <v>1.6060000000000001</v>
      </c>
      <c r="D24" s="8">
        <v>60064</v>
      </c>
      <c r="E24" s="9">
        <v>0.3</v>
      </c>
      <c r="F24" s="8">
        <f t="shared" si="8"/>
        <v>42044.800000000003</v>
      </c>
      <c r="G24" s="8">
        <f t="shared" si="9"/>
        <v>18019.2</v>
      </c>
      <c r="H24" s="8">
        <v>70983.635200000004</v>
      </c>
      <c r="I24" s="10"/>
      <c r="J24" s="10">
        <f t="shared" si="0"/>
        <v>0</v>
      </c>
      <c r="K24" s="10"/>
      <c r="L24" s="10">
        <f t="shared" si="1"/>
        <v>0</v>
      </c>
      <c r="M24" s="10"/>
      <c r="N24" s="10">
        <f t="shared" si="7"/>
        <v>0</v>
      </c>
      <c r="O24" s="10"/>
      <c r="P24" s="10"/>
      <c r="Q24" s="10">
        <v>40</v>
      </c>
      <c r="R24" s="10">
        <f t="shared" si="2"/>
        <v>2839345.4080000003</v>
      </c>
      <c r="S24" s="10"/>
      <c r="T24" s="10"/>
      <c r="U24" s="10">
        <f>73</f>
        <v>73</v>
      </c>
      <c r="V24" s="10">
        <f t="shared" si="11"/>
        <v>5181805.3695999999</v>
      </c>
      <c r="W24" s="10"/>
      <c r="X24" s="10"/>
      <c r="Y24" s="10">
        <v>5</v>
      </c>
      <c r="Z24" s="10">
        <f>Y24*H24</f>
        <v>354918.17600000004</v>
      </c>
      <c r="AA24" s="10"/>
      <c r="AB24" s="10"/>
      <c r="AC24" s="10"/>
      <c r="AD24" s="10">
        <f t="shared" si="3"/>
        <v>0</v>
      </c>
      <c r="AE24" s="10"/>
      <c r="AF24" s="10">
        <f t="shared" si="4"/>
        <v>0</v>
      </c>
      <c r="AG24" s="10"/>
      <c r="AH24" s="10"/>
      <c r="AI24" s="10"/>
      <c r="AJ24" s="10"/>
      <c r="AK24" s="10"/>
      <c r="AL24" s="10"/>
      <c r="AM24" s="10">
        <f t="shared" si="5"/>
        <v>118</v>
      </c>
      <c r="AN24" s="10">
        <f t="shared" si="6"/>
        <v>8376068.9535999997</v>
      </c>
    </row>
    <row r="25" spans="1:40" ht="15.75" x14ac:dyDescent="0.25">
      <c r="A25" s="20" t="s">
        <v>48</v>
      </c>
      <c r="B25" s="6" t="s">
        <v>49</v>
      </c>
      <c r="C25" s="7">
        <v>1.6060000000000001</v>
      </c>
      <c r="D25" s="8">
        <v>62641</v>
      </c>
      <c r="E25" s="9">
        <v>0.3</v>
      </c>
      <c r="F25" s="8">
        <f t="shared" si="8"/>
        <v>43848.7</v>
      </c>
      <c r="G25" s="8">
        <f t="shared" si="9"/>
        <v>18792.3</v>
      </c>
      <c r="H25" s="8">
        <v>74029.133799999996</v>
      </c>
      <c r="I25" s="10"/>
      <c r="J25" s="10">
        <f t="shared" si="0"/>
        <v>0</v>
      </c>
      <c r="K25" s="10"/>
      <c r="L25" s="10">
        <f t="shared" si="1"/>
        <v>0</v>
      </c>
      <c r="M25" s="10"/>
      <c r="N25" s="10">
        <f t="shared" si="7"/>
        <v>0</v>
      </c>
      <c r="O25" s="10"/>
      <c r="P25" s="10"/>
      <c r="Q25" s="10"/>
      <c r="R25" s="10">
        <f t="shared" si="2"/>
        <v>0</v>
      </c>
      <c r="S25" s="10"/>
      <c r="T25" s="10"/>
      <c r="U25" s="10"/>
      <c r="V25" s="10">
        <f t="shared" si="11"/>
        <v>0</v>
      </c>
      <c r="W25" s="10">
        <v>808</v>
      </c>
      <c r="X25" s="10">
        <f>W25*H25</f>
        <v>59815540.110399999</v>
      </c>
      <c r="Y25" s="10"/>
      <c r="Z25" s="10"/>
      <c r="AA25" s="10"/>
      <c r="AB25" s="10"/>
      <c r="AC25" s="10">
        <v>7</v>
      </c>
      <c r="AD25" s="10">
        <f t="shared" si="3"/>
        <v>518203.93659999996</v>
      </c>
      <c r="AE25" s="10"/>
      <c r="AF25" s="10">
        <f t="shared" si="4"/>
        <v>0</v>
      </c>
      <c r="AG25" s="10"/>
      <c r="AH25" s="10"/>
      <c r="AI25" s="10"/>
      <c r="AJ25" s="10"/>
      <c r="AK25" s="10"/>
      <c r="AL25" s="10"/>
      <c r="AM25" s="10">
        <f t="shared" si="5"/>
        <v>815</v>
      </c>
      <c r="AN25" s="10">
        <f t="shared" si="6"/>
        <v>60333744.046999998</v>
      </c>
    </row>
    <row r="26" spans="1:40" ht="15.75" x14ac:dyDescent="0.25">
      <c r="A26" s="152" t="s">
        <v>50</v>
      </c>
      <c r="B26" s="6" t="s">
        <v>51</v>
      </c>
      <c r="C26" s="7">
        <v>1.6060000000000001</v>
      </c>
      <c r="D26" s="8">
        <v>72157</v>
      </c>
      <c r="E26" s="9">
        <v>0.3</v>
      </c>
      <c r="F26" s="8">
        <f t="shared" si="8"/>
        <v>50509.9</v>
      </c>
      <c r="G26" s="8">
        <f t="shared" si="9"/>
        <v>21647.1</v>
      </c>
      <c r="H26" s="8">
        <v>85275.142599999992</v>
      </c>
      <c r="I26" s="10">
        <v>1</v>
      </c>
      <c r="J26" s="10">
        <f t="shared" si="0"/>
        <v>85275.142599999992</v>
      </c>
      <c r="K26" s="10"/>
      <c r="L26" s="10">
        <f t="shared" si="1"/>
        <v>0</v>
      </c>
      <c r="M26" s="10"/>
      <c r="N26" s="10">
        <f t="shared" si="7"/>
        <v>0</v>
      </c>
      <c r="O26" s="10"/>
      <c r="P26" s="10"/>
      <c r="Q26" s="10"/>
      <c r="R26" s="10">
        <f t="shared" si="2"/>
        <v>0</v>
      </c>
      <c r="S26" s="10"/>
      <c r="T26" s="10"/>
      <c r="U26" s="10"/>
      <c r="V26" s="10">
        <f t="shared" si="11"/>
        <v>0</v>
      </c>
      <c r="W26" s="10"/>
      <c r="X26" s="10"/>
      <c r="Y26" s="10"/>
      <c r="Z26" s="10"/>
      <c r="AA26" s="10"/>
      <c r="AB26" s="10"/>
      <c r="AC26" s="10"/>
      <c r="AD26" s="10">
        <f t="shared" si="3"/>
        <v>0</v>
      </c>
      <c r="AE26" s="10"/>
      <c r="AF26" s="10">
        <f t="shared" si="4"/>
        <v>0</v>
      </c>
      <c r="AG26" s="10"/>
      <c r="AH26" s="10"/>
      <c r="AI26" s="10"/>
      <c r="AJ26" s="10"/>
      <c r="AK26" s="10"/>
      <c r="AL26" s="10"/>
      <c r="AM26" s="10">
        <f t="shared" si="5"/>
        <v>1</v>
      </c>
      <c r="AN26" s="10">
        <f t="shared" si="6"/>
        <v>85275.142599999992</v>
      </c>
    </row>
    <row r="27" spans="1:40" ht="15.75" x14ac:dyDescent="0.25">
      <c r="A27" s="153" t="s">
        <v>51</v>
      </c>
      <c r="B27" s="6" t="s">
        <v>52</v>
      </c>
      <c r="C27" s="7">
        <v>1.6060000000000001</v>
      </c>
      <c r="D27" s="8">
        <v>152977</v>
      </c>
      <c r="E27" s="9">
        <v>0.15</v>
      </c>
      <c r="F27" s="8">
        <f t="shared" si="8"/>
        <v>130030.45</v>
      </c>
      <c r="G27" s="8">
        <f t="shared" si="9"/>
        <v>22946.55</v>
      </c>
      <c r="H27" s="8">
        <v>166882.60930000001</v>
      </c>
      <c r="I27" s="10">
        <v>11</v>
      </c>
      <c r="J27" s="10">
        <f t="shared" si="0"/>
        <v>1835708.7023</v>
      </c>
      <c r="K27" s="10"/>
      <c r="L27" s="10">
        <f t="shared" si="1"/>
        <v>0</v>
      </c>
      <c r="M27" s="10"/>
      <c r="N27" s="10">
        <f t="shared" si="7"/>
        <v>0</v>
      </c>
      <c r="O27" s="10"/>
      <c r="P27" s="10"/>
      <c r="Q27" s="10"/>
      <c r="R27" s="10">
        <f t="shared" si="2"/>
        <v>0</v>
      </c>
      <c r="S27" s="10"/>
      <c r="T27" s="10"/>
      <c r="U27" s="10"/>
      <c r="V27" s="10">
        <f t="shared" si="11"/>
        <v>0</v>
      </c>
      <c r="W27" s="10"/>
      <c r="X27" s="10"/>
      <c r="Y27" s="10"/>
      <c r="Z27" s="10"/>
      <c r="AA27" s="10"/>
      <c r="AB27" s="10"/>
      <c r="AC27" s="10"/>
      <c r="AD27" s="10">
        <f t="shared" si="3"/>
        <v>0</v>
      </c>
      <c r="AE27" s="10"/>
      <c r="AF27" s="10">
        <f t="shared" si="4"/>
        <v>0</v>
      </c>
      <c r="AG27" s="10"/>
      <c r="AH27" s="10"/>
      <c r="AI27" s="10"/>
      <c r="AJ27" s="10"/>
      <c r="AK27" s="10"/>
      <c r="AL27" s="10"/>
      <c r="AM27" s="10">
        <f t="shared" si="5"/>
        <v>11</v>
      </c>
      <c r="AN27" s="10">
        <f t="shared" si="6"/>
        <v>1835708.7023</v>
      </c>
    </row>
    <row r="28" spans="1:40" ht="15.75" x14ac:dyDescent="0.25">
      <c r="A28" s="20" t="s">
        <v>53</v>
      </c>
      <c r="B28" s="6" t="s">
        <v>54</v>
      </c>
      <c r="C28" s="7">
        <v>1.6060000000000001</v>
      </c>
      <c r="D28" s="8">
        <v>115333</v>
      </c>
      <c r="E28" s="9">
        <v>0.3</v>
      </c>
      <c r="F28" s="8">
        <f t="shared" si="8"/>
        <v>80733.100000000006</v>
      </c>
      <c r="G28" s="8">
        <f t="shared" si="9"/>
        <v>34599.9</v>
      </c>
      <c r="H28" s="8">
        <v>136300.53940000001</v>
      </c>
      <c r="I28" s="10"/>
      <c r="J28" s="10">
        <f t="shared" si="0"/>
        <v>0</v>
      </c>
      <c r="K28" s="10"/>
      <c r="L28" s="10">
        <f t="shared" si="1"/>
        <v>0</v>
      </c>
      <c r="M28" s="10"/>
      <c r="N28" s="10">
        <f t="shared" si="7"/>
        <v>0</v>
      </c>
      <c r="O28" s="10"/>
      <c r="P28" s="10"/>
      <c r="Q28" s="10">
        <v>150</v>
      </c>
      <c r="R28" s="10">
        <f t="shared" si="2"/>
        <v>20445080.91</v>
      </c>
      <c r="S28" s="10"/>
      <c r="T28" s="10"/>
      <c r="U28" s="10"/>
      <c r="V28" s="10">
        <f t="shared" si="11"/>
        <v>0</v>
      </c>
      <c r="W28" s="10"/>
      <c r="X28" s="10"/>
      <c r="Y28" s="10"/>
      <c r="Z28" s="10"/>
      <c r="AA28" s="10"/>
      <c r="AB28" s="10"/>
      <c r="AC28" s="10"/>
      <c r="AD28" s="10">
        <f t="shared" si="3"/>
        <v>0</v>
      </c>
      <c r="AE28" s="10"/>
      <c r="AF28" s="10">
        <f t="shared" si="4"/>
        <v>0</v>
      </c>
      <c r="AG28" s="10"/>
      <c r="AH28" s="10"/>
      <c r="AI28" s="10"/>
      <c r="AJ28" s="10"/>
      <c r="AK28" s="10"/>
      <c r="AL28" s="10"/>
      <c r="AM28" s="10">
        <f t="shared" si="5"/>
        <v>150</v>
      </c>
      <c r="AN28" s="10">
        <f t="shared" si="6"/>
        <v>20445080.91</v>
      </c>
    </row>
    <row r="29" spans="1:40" ht="31.5" x14ac:dyDescent="0.25">
      <c r="A29" s="152" t="s">
        <v>55</v>
      </c>
      <c r="B29" s="6" t="s">
        <v>56</v>
      </c>
      <c r="C29" s="7">
        <v>1.6060000000000001</v>
      </c>
      <c r="D29" s="8">
        <v>192036</v>
      </c>
      <c r="E29" s="9">
        <v>0.15</v>
      </c>
      <c r="F29" s="8">
        <f t="shared" si="8"/>
        <v>163230.6</v>
      </c>
      <c r="G29" s="8">
        <f t="shared" si="9"/>
        <v>28805.399999999998</v>
      </c>
      <c r="H29" s="8">
        <v>209492.0724</v>
      </c>
      <c r="I29" s="10"/>
      <c r="J29" s="10">
        <f t="shared" si="0"/>
        <v>0</v>
      </c>
      <c r="K29" s="10">
        <v>635</v>
      </c>
      <c r="L29" s="10">
        <f t="shared" si="1"/>
        <v>133027465.97400001</v>
      </c>
      <c r="M29" s="10"/>
      <c r="N29" s="10">
        <f t="shared" si="7"/>
        <v>0</v>
      </c>
      <c r="O29" s="10"/>
      <c r="P29" s="10"/>
      <c r="Q29" s="10">
        <v>30</v>
      </c>
      <c r="R29" s="10">
        <f t="shared" si="2"/>
        <v>6284762.1720000003</v>
      </c>
      <c r="S29" s="10">
        <v>1</v>
      </c>
      <c r="T29" s="10">
        <f t="shared" ref="T29:T36" si="12">S29*H29</f>
        <v>209492.0724</v>
      </c>
      <c r="U29" s="10"/>
      <c r="V29" s="10">
        <f t="shared" si="11"/>
        <v>0</v>
      </c>
      <c r="W29" s="10"/>
      <c r="X29" s="10"/>
      <c r="Y29" s="10"/>
      <c r="Z29" s="10"/>
      <c r="AA29" s="10"/>
      <c r="AB29" s="10"/>
      <c r="AC29" s="10"/>
      <c r="AD29" s="10">
        <f t="shared" si="3"/>
        <v>0</v>
      </c>
      <c r="AE29" s="10">
        <v>38</v>
      </c>
      <c r="AF29" s="10">
        <f t="shared" si="4"/>
        <v>7960698.7511999998</v>
      </c>
      <c r="AG29" s="10"/>
      <c r="AH29" s="10"/>
      <c r="AI29" s="10"/>
      <c r="AJ29" s="10"/>
      <c r="AK29" s="10"/>
      <c r="AL29" s="10"/>
      <c r="AM29" s="10">
        <f t="shared" si="5"/>
        <v>704</v>
      </c>
      <c r="AN29" s="10">
        <f t="shared" si="6"/>
        <v>147482418.96959999</v>
      </c>
    </row>
    <row r="30" spans="1:40" ht="31.5" x14ac:dyDescent="0.25">
      <c r="A30" s="154"/>
      <c r="B30" s="6" t="s">
        <v>57</v>
      </c>
      <c r="C30" s="7">
        <v>1.6060000000000001</v>
      </c>
      <c r="D30" s="8">
        <v>171224</v>
      </c>
      <c r="E30" s="9">
        <v>0.15</v>
      </c>
      <c r="F30" s="8">
        <f t="shared" si="8"/>
        <v>145540.4</v>
      </c>
      <c r="G30" s="8">
        <f t="shared" si="9"/>
        <v>25683.599999999999</v>
      </c>
      <c r="H30" s="8">
        <v>186788.2616</v>
      </c>
      <c r="I30" s="10"/>
      <c r="J30" s="10">
        <f t="shared" si="0"/>
        <v>0</v>
      </c>
      <c r="K30" s="10">
        <v>330</v>
      </c>
      <c r="L30" s="10">
        <f t="shared" si="1"/>
        <v>61640126.328000002</v>
      </c>
      <c r="M30" s="10"/>
      <c r="N30" s="10">
        <f t="shared" si="7"/>
        <v>0</v>
      </c>
      <c r="O30" s="10"/>
      <c r="P30" s="10"/>
      <c r="Q30" s="10">
        <v>50</v>
      </c>
      <c r="R30" s="10">
        <f t="shared" si="2"/>
        <v>9339413.0800000001</v>
      </c>
      <c r="S30" s="10">
        <v>5</v>
      </c>
      <c r="T30" s="10">
        <f t="shared" si="12"/>
        <v>933941.30799999996</v>
      </c>
      <c r="U30" s="10"/>
      <c r="V30" s="10">
        <f t="shared" si="11"/>
        <v>0</v>
      </c>
      <c r="W30" s="10"/>
      <c r="X30" s="10"/>
      <c r="Y30" s="10"/>
      <c r="Z30" s="10"/>
      <c r="AA30" s="10"/>
      <c r="AB30" s="10"/>
      <c r="AC30" s="10"/>
      <c r="AD30" s="10">
        <f t="shared" si="3"/>
        <v>0</v>
      </c>
      <c r="AE30" s="10">
        <v>194</v>
      </c>
      <c r="AF30" s="10">
        <f t="shared" si="4"/>
        <v>36236922.750399999</v>
      </c>
      <c r="AG30" s="10"/>
      <c r="AH30" s="10"/>
      <c r="AI30" s="10"/>
      <c r="AJ30" s="10"/>
      <c r="AK30" s="10"/>
      <c r="AL30" s="10"/>
      <c r="AM30" s="10">
        <f t="shared" si="5"/>
        <v>579</v>
      </c>
      <c r="AN30" s="10">
        <f t="shared" si="6"/>
        <v>108150403.4664</v>
      </c>
    </row>
    <row r="31" spans="1:40" ht="63" x14ac:dyDescent="0.25">
      <c r="A31" s="154"/>
      <c r="B31" s="6" t="s">
        <v>58</v>
      </c>
      <c r="C31" s="7">
        <v>1.6060000000000001</v>
      </c>
      <c r="D31" s="8">
        <v>124392</v>
      </c>
      <c r="E31" s="9">
        <v>0.3</v>
      </c>
      <c r="F31" s="8">
        <f t="shared" si="8"/>
        <v>87074.4</v>
      </c>
      <c r="G31" s="8">
        <f t="shared" si="9"/>
        <v>37317.599999999999</v>
      </c>
      <c r="H31" s="8">
        <v>147006.4656</v>
      </c>
      <c r="I31" s="10"/>
      <c r="J31" s="10">
        <f t="shared" si="0"/>
        <v>0</v>
      </c>
      <c r="K31" s="10"/>
      <c r="L31" s="10">
        <f t="shared" si="1"/>
        <v>0</v>
      </c>
      <c r="M31" s="10"/>
      <c r="N31" s="10">
        <f t="shared" si="7"/>
        <v>0</v>
      </c>
      <c r="O31" s="10"/>
      <c r="P31" s="10"/>
      <c r="Q31" s="10">
        <v>100</v>
      </c>
      <c r="R31" s="10">
        <f t="shared" si="2"/>
        <v>14700646.559999999</v>
      </c>
      <c r="S31" s="10">
        <v>65</v>
      </c>
      <c r="T31" s="10">
        <f t="shared" si="12"/>
        <v>9555420.2640000004</v>
      </c>
      <c r="U31" s="10"/>
      <c r="V31" s="10"/>
      <c r="W31" s="10"/>
      <c r="X31" s="10"/>
      <c r="Y31" s="10"/>
      <c r="Z31" s="10"/>
      <c r="AA31" s="10"/>
      <c r="AB31" s="10"/>
      <c r="AC31" s="10"/>
      <c r="AD31" s="10">
        <f t="shared" si="3"/>
        <v>0</v>
      </c>
      <c r="AE31" s="10">
        <v>7</v>
      </c>
      <c r="AF31" s="10">
        <f t="shared" si="4"/>
        <v>1029045.2592</v>
      </c>
      <c r="AG31" s="10"/>
      <c r="AH31" s="10"/>
      <c r="AI31" s="10"/>
      <c r="AJ31" s="10"/>
      <c r="AK31" s="10"/>
      <c r="AL31" s="10"/>
      <c r="AM31" s="10">
        <f t="shared" si="5"/>
        <v>172</v>
      </c>
      <c r="AN31" s="10">
        <f t="shared" si="6"/>
        <v>25285112.0832</v>
      </c>
    </row>
    <row r="32" spans="1:40" ht="63" x14ac:dyDescent="0.25">
      <c r="A32" s="154"/>
      <c r="B32" s="6" t="s">
        <v>59</v>
      </c>
      <c r="C32" s="7">
        <v>1.6060000000000001</v>
      </c>
      <c r="D32" s="8">
        <v>232966</v>
      </c>
      <c r="E32" s="9">
        <v>0.15</v>
      </c>
      <c r="F32" s="8">
        <f t="shared" si="8"/>
        <v>198021.1</v>
      </c>
      <c r="G32" s="8">
        <f t="shared" si="9"/>
        <v>34944.9</v>
      </c>
      <c r="H32" s="8">
        <v>254142.60940000002</v>
      </c>
      <c r="I32" s="10"/>
      <c r="J32" s="10">
        <f t="shared" si="0"/>
        <v>0</v>
      </c>
      <c r="K32" s="10"/>
      <c r="L32" s="10">
        <f t="shared" si="1"/>
        <v>0</v>
      </c>
      <c r="M32" s="10"/>
      <c r="N32" s="10">
        <f t="shared" si="7"/>
        <v>0</v>
      </c>
      <c r="O32" s="10"/>
      <c r="P32" s="10"/>
      <c r="Q32" s="10"/>
      <c r="R32" s="10">
        <f t="shared" si="2"/>
        <v>0</v>
      </c>
      <c r="S32" s="10">
        <v>1</v>
      </c>
      <c r="T32" s="10">
        <f t="shared" si="12"/>
        <v>254142.60940000002</v>
      </c>
      <c r="U32" s="10"/>
      <c r="V32" s="10"/>
      <c r="W32" s="10"/>
      <c r="X32" s="10"/>
      <c r="Y32" s="10"/>
      <c r="Z32" s="10"/>
      <c r="AA32" s="10"/>
      <c r="AB32" s="10"/>
      <c r="AC32" s="10"/>
      <c r="AD32" s="10">
        <f t="shared" si="3"/>
        <v>0</v>
      </c>
      <c r="AE32" s="10"/>
      <c r="AF32" s="10">
        <f t="shared" si="4"/>
        <v>0</v>
      </c>
      <c r="AG32" s="10"/>
      <c r="AH32" s="10"/>
      <c r="AI32" s="10"/>
      <c r="AJ32" s="10"/>
      <c r="AK32" s="10"/>
      <c r="AL32" s="10"/>
      <c r="AM32" s="10">
        <f t="shared" si="5"/>
        <v>1</v>
      </c>
      <c r="AN32" s="10">
        <f t="shared" si="6"/>
        <v>254142.60940000002</v>
      </c>
    </row>
    <row r="33" spans="1:40" ht="63" x14ac:dyDescent="0.25">
      <c r="A33" s="153"/>
      <c r="B33" s="6" t="s">
        <v>60</v>
      </c>
      <c r="C33" s="7">
        <v>1.6060000000000001</v>
      </c>
      <c r="D33" s="8">
        <v>205345</v>
      </c>
      <c r="E33" s="9">
        <v>0.15</v>
      </c>
      <c r="F33" s="8">
        <f t="shared" si="8"/>
        <v>174543.25</v>
      </c>
      <c r="G33" s="8">
        <f t="shared" si="9"/>
        <v>30801.75</v>
      </c>
      <c r="H33" s="8">
        <v>242676.72100000002</v>
      </c>
      <c r="I33" s="10"/>
      <c r="J33" s="10">
        <f t="shared" si="0"/>
        <v>0</v>
      </c>
      <c r="K33" s="10"/>
      <c r="L33" s="10">
        <f t="shared" si="1"/>
        <v>0</v>
      </c>
      <c r="M33" s="10"/>
      <c r="N33" s="10">
        <f t="shared" si="7"/>
        <v>0</v>
      </c>
      <c r="O33" s="10"/>
      <c r="P33" s="10"/>
      <c r="Q33" s="10">
        <v>200</v>
      </c>
      <c r="R33" s="10">
        <f t="shared" si="2"/>
        <v>48535344.200000003</v>
      </c>
      <c r="S33" s="10">
        <v>216</v>
      </c>
      <c r="T33" s="10">
        <f t="shared" si="12"/>
        <v>52418171.736000001</v>
      </c>
      <c r="U33" s="10"/>
      <c r="V33" s="10"/>
      <c r="W33" s="10"/>
      <c r="X33" s="10"/>
      <c r="Y33" s="10"/>
      <c r="Z33" s="10"/>
      <c r="AA33" s="10"/>
      <c r="AB33" s="10"/>
      <c r="AC33" s="10"/>
      <c r="AD33" s="10">
        <f t="shared" si="3"/>
        <v>0</v>
      </c>
      <c r="AE33" s="10">
        <v>2</v>
      </c>
      <c r="AF33" s="10">
        <f t="shared" si="4"/>
        <v>485353.44200000004</v>
      </c>
      <c r="AG33" s="10"/>
      <c r="AH33" s="10"/>
      <c r="AI33" s="10"/>
      <c r="AJ33" s="10"/>
      <c r="AK33" s="10"/>
      <c r="AL33" s="10"/>
      <c r="AM33" s="10">
        <f t="shared" si="5"/>
        <v>418</v>
      </c>
      <c r="AN33" s="10">
        <f t="shared" si="6"/>
        <v>101438869.37800001</v>
      </c>
    </row>
    <row r="34" spans="1:40" ht="15.75" x14ac:dyDescent="0.25">
      <c r="A34" s="152" t="s">
        <v>61</v>
      </c>
      <c r="B34" s="6" t="s">
        <v>62</v>
      </c>
      <c r="C34" s="7">
        <v>1.6060000000000001</v>
      </c>
      <c r="D34" s="8">
        <v>128190</v>
      </c>
      <c r="E34" s="9">
        <v>0.15</v>
      </c>
      <c r="F34" s="8">
        <f t="shared" si="8"/>
        <v>108961.5</v>
      </c>
      <c r="G34" s="8">
        <f t="shared" si="9"/>
        <v>19228.5</v>
      </c>
      <c r="H34" s="8">
        <v>139842.47099999999</v>
      </c>
      <c r="I34" s="10"/>
      <c r="J34" s="10">
        <f t="shared" si="0"/>
        <v>0</v>
      </c>
      <c r="K34" s="10"/>
      <c r="L34" s="10">
        <f t="shared" si="1"/>
        <v>0</v>
      </c>
      <c r="M34" s="10"/>
      <c r="N34" s="10">
        <f t="shared" si="7"/>
        <v>0</v>
      </c>
      <c r="O34" s="10"/>
      <c r="P34" s="10"/>
      <c r="Q34" s="10">
        <v>8</v>
      </c>
      <c r="R34" s="10">
        <f t="shared" si="2"/>
        <v>1118739.7679999999</v>
      </c>
      <c r="S34" s="10"/>
      <c r="T34" s="10">
        <f t="shared" si="12"/>
        <v>0</v>
      </c>
      <c r="U34" s="10"/>
      <c r="V34" s="10"/>
      <c r="W34" s="10"/>
      <c r="X34" s="10"/>
      <c r="Y34" s="10"/>
      <c r="Z34" s="10"/>
      <c r="AA34" s="10"/>
      <c r="AB34" s="10"/>
      <c r="AC34" s="10"/>
      <c r="AD34" s="10">
        <f t="shared" si="3"/>
        <v>0</v>
      </c>
      <c r="AE34" s="10"/>
      <c r="AF34" s="10">
        <f t="shared" si="4"/>
        <v>0</v>
      </c>
      <c r="AG34" s="10"/>
      <c r="AH34" s="10"/>
      <c r="AI34" s="10"/>
      <c r="AJ34" s="10"/>
      <c r="AK34" s="10">
        <v>5</v>
      </c>
      <c r="AL34" s="10">
        <f>SUM(AK34*H34)</f>
        <v>699212.35499999998</v>
      </c>
      <c r="AM34" s="10">
        <f t="shared" si="5"/>
        <v>13</v>
      </c>
      <c r="AN34" s="10">
        <f t="shared" si="6"/>
        <v>1817952.1229999999</v>
      </c>
    </row>
    <row r="35" spans="1:40" ht="15.75" x14ac:dyDescent="0.25">
      <c r="A35" s="153"/>
      <c r="B35" s="6" t="s">
        <v>63</v>
      </c>
      <c r="C35" s="7">
        <v>1.6060000000000001</v>
      </c>
      <c r="D35" s="8">
        <v>224336</v>
      </c>
      <c r="E35" s="9">
        <v>0.15</v>
      </c>
      <c r="F35" s="8">
        <f t="shared" si="8"/>
        <v>190685.6</v>
      </c>
      <c r="G35" s="8">
        <f t="shared" si="9"/>
        <v>33650.400000000001</v>
      </c>
      <c r="H35" s="8">
        <v>244728.14240000001</v>
      </c>
      <c r="I35" s="10"/>
      <c r="J35" s="10">
        <f t="shared" si="0"/>
        <v>0</v>
      </c>
      <c r="K35" s="10"/>
      <c r="L35" s="10">
        <f t="shared" si="1"/>
        <v>0</v>
      </c>
      <c r="M35" s="10"/>
      <c r="N35" s="10">
        <f t="shared" si="7"/>
        <v>0</v>
      </c>
      <c r="O35" s="10"/>
      <c r="P35" s="10"/>
      <c r="Q35" s="10">
        <v>2</v>
      </c>
      <c r="R35" s="10">
        <f t="shared" si="2"/>
        <v>489456.28480000002</v>
      </c>
      <c r="S35" s="10"/>
      <c r="T35" s="10">
        <f t="shared" si="12"/>
        <v>0</v>
      </c>
      <c r="U35" s="10"/>
      <c r="V35" s="10"/>
      <c r="W35" s="10"/>
      <c r="X35" s="10"/>
      <c r="Y35" s="10"/>
      <c r="Z35" s="10"/>
      <c r="AA35" s="10"/>
      <c r="AB35" s="10"/>
      <c r="AC35" s="10"/>
      <c r="AD35" s="10">
        <f t="shared" si="3"/>
        <v>0</v>
      </c>
      <c r="AE35" s="10"/>
      <c r="AF35" s="10">
        <f t="shared" si="4"/>
        <v>0</v>
      </c>
      <c r="AG35" s="10"/>
      <c r="AH35" s="10"/>
      <c r="AI35" s="10"/>
      <c r="AJ35" s="10"/>
      <c r="AK35" s="10"/>
      <c r="AL35" s="10">
        <f>SUM(AK35*H35)</f>
        <v>0</v>
      </c>
      <c r="AM35" s="10">
        <f t="shared" si="5"/>
        <v>2</v>
      </c>
      <c r="AN35" s="10">
        <f t="shared" si="6"/>
        <v>489456.28480000002</v>
      </c>
    </row>
    <row r="36" spans="1:40" ht="15.75" x14ac:dyDescent="0.25">
      <c r="A36" s="152" t="s">
        <v>64</v>
      </c>
      <c r="B36" s="6" t="s">
        <v>65</v>
      </c>
      <c r="C36" s="7">
        <v>1.6060000000000001</v>
      </c>
      <c r="D36" s="8">
        <v>123357</v>
      </c>
      <c r="E36" s="9">
        <v>0.15</v>
      </c>
      <c r="F36" s="8">
        <f t="shared" si="8"/>
        <v>104853.45</v>
      </c>
      <c r="G36" s="8">
        <f t="shared" si="9"/>
        <v>18503.55</v>
      </c>
      <c r="H36" s="8">
        <v>134570.1513</v>
      </c>
      <c r="I36" s="10">
        <v>25</v>
      </c>
      <c r="J36" s="10">
        <f t="shared" si="0"/>
        <v>3364253.7824999997</v>
      </c>
      <c r="K36" s="10">
        <v>458</v>
      </c>
      <c r="L36" s="10">
        <f t="shared" si="1"/>
        <v>61633129.295400001</v>
      </c>
      <c r="M36" s="10"/>
      <c r="N36" s="10">
        <f t="shared" si="7"/>
        <v>0</v>
      </c>
      <c r="O36" s="10"/>
      <c r="P36" s="10"/>
      <c r="Q36" s="10">
        <v>130</v>
      </c>
      <c r="R36" s="10">
        <f t="shared" si="2"/>
        <v>17494119.669</v>
      </c>
      <c r="S36" s="10"/>
      <c r="T36" s="10">
        <f t="shared" si="12"/>
        <v>0</v>
      </c>
      <c r="U36" s="10"/>
      <c r="V36" s="10"/>
      <c r="W36" s="10"/>
      <c r="X36" s="10"/>
      <c r="Y36" s="10"/>
      <c r="Z36" s="10"/>
      <c r="AA36" s="10"/>
      <c r="AB36" s="10"/>
      <c r="AC36" s="10"/>
      <c r="AD36" s="10">
        <f t="shared" si="3"/>
        <v>0</v>
      </c>
      <c r="AE36" s="10">
        <v>130</v>
      </c>
      <c r="AF36" s="10">
        <f t="shared" si="4"/>
        <v>17494119.669</v>
      </c>
      <c r="AG36" s="10"/>
      <c r="AH36" s="10"/>
      <c r="AI36" s="10"/>
      <c r="AJ36" s="10"/>
      <c r="AK36" s="10"/>
      <c r="AL36" s="10">
        <f>SUM(AK36*H36)</f>
        <v>0</v>
      </c>
      <c r="AM36" s="10">
        <f t="shared" si="5"/>
        <v>743</v>
      </c>
      <c r="AN36" s="10">
        <f t="shared" si="6"/>
        <v>99985622.415899992</v>
      </c>
    </row>
    <row r="37" spans="1:40" ht="15.75" x14ac:dyDescent="0.25">
      <c r="A37" s="154"/>
      <c r="B37" s="6" t="s">
        <v>66</v>
      </c>
      <c r="C37" s="7">
        <v>1.6060000000000001</v>
      </c>
      <c r="D37" s="8">
        <v>184490</v>
      </c>
      <c r="E37" s="9">
        <v>0.15</v>
      </c>
      <c r="F37" s="8">
        <f t="shared" si="8"/>
        <v>156816.5</v>
      </c>
      <c r="G37" s="8">
        <f t="shared" si="9"/>
        <v>27673.5</v>
      </c>
      <c r="H37" s="8">
        <v>201260.141</v>
      </c>
      <c r="I37" s="10"/>
      <c r="J37" s="10">
        <f t="shared" si="0"/>
        <v>0</v>
      </c>
      <c r="K37" s="10">
        <f>17+116</f>
        <v>133</v>
      </c>
      <c r="L37" s="10">
        <f t="shared" si="1"/>
        <v>26767598.752999999</v>
      </c>
      <c r="M37" s="10"/>
      <c r="N37" s="10">
        <f t="shared" si="7"/>
        <v>0</v>
      </c>
      <c r="O37" s="10"/>
      <c r="P37" s="10"/>
      <c r="Q37" s="10"/>
      <c r="R37" s="10">
        <f t="shared" si="2"/>
        <v>0</v>
      </c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>
        <f t="shared" si="3"/>
        <v>0</v>
      </c>
      <c r="AE37" s="10"/>
      <c r="AF37" s="10">
        <f t="shared" si="4"/>
        <v>0</v>
      </c>
      <c r="AG37" s="10"/>
      <c r="AH37" s="10"/>
      <c r="AI37" s="10"/>
      <c r="AJ37" s="10"/>
      <c r="AK37" s="10"/>
      <c r="AL37" s="10">
        <f>SUM(AK37*H37)</f>
        <v>0</v>
      </c>
      <c r="AM37" s="10">
        <f t="shared" si="5"/>
        <v>133</v>
      </c>
      <c r="AN37" s="10">
        <f t="shared" si="6"/>
        <v>26767598.752999999</v>
      </c>
    </row>
    <row r="38" spans="1:40" ht="47.25" x14ac:dyDescent="0.25">
      <c r="A38" s="154"/>
      <c r="B38" s="6" t="s">
        <v>67</v>
      </c>
      <c r="C38" s="7">
        <v>1.6060000000000001</v>
      </c>
      <c r="D38" s="8">
        <v>128657</v>
      </c>
      <c r="E38" s="9">
        <v>0.3</v>
      </c>
      <c r="F38" s="8">
        <f t="shared" si="8"/>
        <v>90059.9</v>
      </c>
      <c r="G38" s="8">
        <f t="shared" si="9"/>
        <v>38597.1</v>
      </c>
      <c r="H38" s="8">
        <v>152046.8426</v>
      </c>
      <c r="I38" s="10"/>
      <c r="J38" s="10">
        <f t="shared" si="0"/>
        <v>0</v>
      </c>
      <c r="K38" s="10">
        <v>92</v>
      </c>
      <c r="L38" s="10">
        <f t="shared" si="1"/>
        <v>13988309.519200001</v>
      </c>
      <c r="M38" s="10"/>
      <c r="N38" s="10">
        <f t="shared" si="7"/>
        <v>0</v>
      </c>
      <c r="O38" s="10"/>
      <c r="P38" s="10"/>
      <c r="Q38" s="10">
        <v>100</v>
      </c>
      <c r="R38" s="10">
        <f t="shared" si="2"/>
        <v>15204684.26</v>
      </c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>
        <f t="shared" si="3"/>
        <v>0</v>
      </c>
      <c r="AE38" s="10">
        <v>48</v>
      </c>
      <c r="AF38" s="10">
        <f t="shared" si="4"/>
        <v>7298248.4448000006</v>
      </c>
      <c r="AG38" s="10">
        <v>25</v>
      </c>
      <c r="AH38" s="10">
        <f>AG38*H38</f>
        <v>3801171.0649999999</v>
      </c>
      <c r="AI38" s="10"/>
      <c r="AJ38" s="10"/>
      <c r="AK38" s="10">
        <v>5</v>
      </c>
      <c r="AL38" s="10">
        <f>SUM(AK38*H38)</f>
        <v>760234.21299999999</v>
      </c>
      <c r="AM38" s="10">
        <f t="shared" si="5"/>
        <v>270</v>
      </c>
      <c r="AN38" s="10">
        <f t="shared" si="6"/>
        <v>41052647.502000004</v>
      </c>
    </row>
    <row r="39" spans="1:40" ht="15.75" x14ac:dyDescent="0.25">
      <c r="A39" s="153"/>
      <c r="B39" s="6" t="s">
        <v>68</v>
      </c>
      <c r="C39" s="7">
        <v>1.6060000000000001</v>
      </c>
      <c r="D39" s="8">
        <v>308107</v>
      </c>
      <c r="E39" s="9">
        <v>0.15</v>
      </c>
      <c r="F39" s="8">
        <f t="shared" si="8"/>
        <v>261890.95</v>
      </c>
      <c r="G39" s="8">
        <f t="shared" si="9"/>
        <v>46216.049999999996</v>
      </c>
      <c r="H39" s="8">
        <v>336113.92629999999</v>
      </c>
      <c r="I39" s="10">
        <v>3</v>
      </c>
      <c r="J39" s="10">
        <f t="shared" si="0"/>
        <v>1008341.7789</v>
      </c>
      <c r="K39" s="10"/>
      <c r="L39" s="10">
        <f t="shared" si="1"/>
        <v>0</v>
      </c>
      <c r="M39" s="10"/>
      <c r="N39" s="10">
        <f t="shared" si="7"/>
        <v>0</v>
      </c>
      <c r="O39" s="10"/>
      <c r="P39" s="10"/>
      <c r="Q39" s="10">
        <v>2</v>
      </c>
      <c r="R39" s="10">
        <f t="shared" si="2"/>
        <v>672227.85259999998</v>
      </c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>
        <f t="shared" si="3"/>
        <v>0</v>
      </c>
      <c r="AE39" s="10"/>
      <c r="AF39" s="10">
        <f t="shared" si="4"/>
        <v>0</v>
      </c>
      <c r="AG39" s="10"/>
      <c r="AH39" s="10"/>
      <c r="AI39" s="10"/>
      <c r="AJ39" s="10"/>
      <c r="AK39" s="10"/>
      <c r="AL39" s="10"/>
      <c r="AM39" s="10">
        <f t="shared" si="5"/>
        <v>5</v>
      </c>
      <c r="AN39" s="10">
        <f t="shared" si="6"/>
        <v>1680569.6315000001</v>
      </c>
    </row>
    <row r="40" spans="1:40" ht="15.75" x14ac:dyDescent="0.25">
      <c r="A40" s="152" t="s">
        <v>69</v>
      </c>
      <c r="B40" s="6" t="s">
        <v>70</v>
      </c>
      <c r="C40" s="7">
        <v>1.6060000000000001</v>
      </c>
      <c r="D40" s="8">
        <v>83359</v>
      </c>
      <c r="E40" s="9">
        <v>0.3</v>
      </c>
      <c r="F40" s="8">
        <f t="shared" si="8"/>
        <v>58351.3</v>
      </c>
      <c r="G40" s="8">
        <f t="shared" si="9"/>
        <v>25007.7</v>
      </c>
      <c r="H40" s="8">
        <v>98513.666200000007</v>
      </c>
      <c r="I40" s="10">
        <v>35</v>
      </c>
      <c r="J40" s="10">
        <f t="shared" si="0"/>
        <v>3447978.3170000003</v>
      </c>
      <c r="K40" s="10"/>
      <c r="L40" s="10">
        <f t="shared" si="1"/>
        <v>0</v>
      </c>
      <c r="M40" s="10"/>
      <c r="N40" s="10">
        <f t="shared" si="7"/>
        <v>0</v>
      </c>
      <c r="O40" s="10"/>
      <c r="P40" s="10"/>
      <c r="Q40" s="10">
        <v>35</v>
      </c>
      <c r="R40" s="10">
        <f t="shared" si="2"/>
        <v>3447978.3170000003</v>
      </c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>
        <v>28</v>
      </c>
      <c r="AD40" s="10">
        <f t="shared" si="3"/>
        <v>2758382.6536000003</v>
      </c>
      <c r="AE40" s="10">
        <v>46</v>
      </c>
      <c r="AF40" s="10">
        <f t="shared" si="4"/>
        <v>4531628.6452000001</v>
      </c>
      <c r="AG40" s="10"/>
      <c r="AH40" s="10"/>
      <c r="AI40" s="10"/>
      <c r="AJ40" s="10"/>
      <c r="AK40" s="10"/>
      <c r="AL40" s="10"/>
      <c r="AM40" s="10">
        <f t="shared" si="5"/>
        <v>144</v>
      </c>
      <c r="AN40" s="10">
        <f t="shared" si="6"/>
        <v>14185967.932800002</v>
      </c>
    </row>
    <row r="41" spans="1:40" ht="15.75" x14ac:dyDescent="0.25">
      <c r="A41" s="153"/>
      <c r="B41" s="6" t="s">
        <v>71</v>
      </c>
      <c r="C41" s="7">
        <v>1.6060000000000001</v>
      </c>
      <c r="D41" s="8">
        <v>122182</v>
      </c>
      <c r="E41" s="9">
        <v>0.3</v>
      </c>
      <c r="F41" s="8">
        <f t="shared" si="8"/>
        <v>85527.4</v>
      </c>
      <c r="G41" s="8">
        <f t="shared" si="9"/>
        <v>36654.6</v>
      </c>
      <c r="H41" s="8">
        <v>144394.6876</v>
      </c>
      <c r="I41" s="10"/>
      <c r="J41" s="10">
        <f t="shared" si="0"/>
        <v>0</v>
      </c>
      <c r="K41" s="10"/>
      <c r="L41" s="10">
        <f t="shared" si="1"/>
        <v>0</v>
      </c>
      <c r="M41" s="10"/>
      <c r="N41" s="10">
        <f t="shared" si="7"/>
        <v>0</v>
      </c>
      <c r="O41" s="10"/>
      <c r="P41" s="10"/>
      <c r="Q41" s="10"/>
      <c r="R41" s="10">
        <f t="shared" si="2"/>
        <v>0</v>
      </c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>
        <v>3</v>
      </c>
      <c r="AD41" s="10">
        <f t="shared" si="3"/>
        <v>433184.06280000001</v>
      </c>
      <c r="AE41" s="10">
        <v>8</v>
      </c>
      <c r="AF41" s="10">
        <f t="shared" si="4"/>
        <v>1155157.5008</v>
      </c>
      <c r="AG41" s="10"/>
      <c r="AH41" s="10"/>
      <c r="AI41" s="10"/>
      <c r="AJ41" s="10"/>
      <c r="AK41" s="10"/>
      <c r="AL41" s="10"/>
      <c r="AM41" s="10">
        <f t="shared" si="5"/>
        <v>11</v>
      </c>
      <c r="AN41" s="10">
        <f t="shared" si="6"/>
        <v>1588341.5636</v>
      </c>
    </row>
    <row r="42" spans="1:40" ht="15.75" x14ac:dyDescent="0.25">
      <c r="A42" s="20" t="s">
        <v>72</v>
      </c>
      <c r="B42" s="6" t="s">
        <v>73</v>
      </c>
      <c r="C42" s="7">
        <v>1.6060000000000001</v>
      </c>
      <c r="D42" s="8">
        <v>108171</v>
      </c>
      <c r="E42" s="9">
        <v>0.3</v>
      </c>
      <c r="F42" s="8">
        <f t="shared" si="8"/>
        <v>75719.7</v>
      </c>
      <c r="G42" s="8">
        <f t="shared" si="9"/>
        <v>32451.3</v>
      </c>
      <c r="H42" s="8">
        <v>127836.4878</v>
      </c>
      <c r="I42" s="10"/>
      <c r="J42" s="10">
        <f t="shared" si="0"/>
        <v>0</v>
      </c>
      <c r="K42" s="10"/>
      <c r="L42" s="10">
        <f t="shared" si="1"/>
        <v>0</v>
      </c>
      <c r="M42" s="10"/>
      <c r="N42" s="10">
        <f t="shared" si="7"/>
        <v>0</v>
      </c>
      <c r="O42" s="10"/>
      <c r="P42" s="10"/>
      <c r="Q42" s="10">
        <v>4</v>
      </c>
      <c r="R42" s="10">
        <f t="shared" si="2"/>
        <v>511345.95120000001</v>
      </c>
      <c r="S42" s="10"/>
      <c r="T42" s="10"/>
      <c r="U42" s="10"/>
      <c r="V42" s="10"/>
      <c r="W42" s="10"/>
      <c r="X42" s="10"/>
      <c r="Y42" s="10">
        <v>15</v>
      </c>
      <c r="Z42" s="10">
        <f>Y42*H42</f>
        <v>1917547.317</v>
      </c>
      <c r="AA42" s="10"/>
      <c r="AB42" s="10"/>
      <c r="AC42" s="10"/>
      <c r="AD42" s="10">
        <f t="shared" si="3"/>
        <v>0</v>
      </c>
      <c r="AE42" s="10"/>
      <c r="AF42" s="10">
        <f t="shared" si="4"/>
        <v>0</v>
      </c>
      <c r="AG42" s="10"/>
      <c r="AH42" s="10"/>
      <c r="AI42" s="10"/>
      <c r="AJ42" s="10"/>
      <c r="AK42" s="10"/>
      <c r="AL42" s="10"/>
      <c r="AM42" s="10">
        <f t="shared" si="5"/>
        <v>19</v>
      </c>
      <c r="AN42" s="10">
        <f t="shared" si="6"/>
        <v>2428893.2681999998</v>
      </c>
    </row>
    <row r="43" spans="1:40" ht="15.75" x14ac:dyDescent="0.25">
      <c r="A43" s="20" t="s">
        <v>74</v>
      </c>
      <c r="B43" s="6" t="s">
        <v>75</v>
      </c>
      <c r="C43" s="7">
        <v>1.6060000000000001</v>
      </c>
      <c r="D43" s="8">
        <v>166495</v>
      </c>
      <c r="E43" s="9">
        <v>0.15</v>
      </c>
      <c r="F43" s="8">
        <f t="shared" si="8"/>
        <v>141520.75</v>
      </c>
      <c r="G43" s="8">
        <f t="shared" si="9"/>
        <v>24974.25</v>
      </c>
      <c r="H43" s="8">
        <v>181629.39549999998</v>
      </c>
      <c r="I43" s="10"/>
      <c r="J43" s="10">
        <f t="shared" si="0"/>
        <v>0</v>
      </c>
      <c r="K43" s="10"/>
      <c r="L43" s="10">
        <f t="shared" si="1"/>
        <v>0</v>
      </c>
      <c r="M43" s="10"/>
      <c r="N43" s="10">
        <f t="shared" si="7"/>
        <v>0</v>
      </c>
      <c r="O43" s="10"/>
      <c r="P43" s="10"/>
      <c r="Q43" s="10">
        <v>8</v>
      </c>
      <c r="R43" s="10">
        <f t="shared" si="2"/>
        <v>1453035.1639999999</v>
      </c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>
        <f t="shared" si="3"/>
        <v>0</v>
      </c>
      <c r="AE43" s="10"/>
      <c r="AF43" s="10">
        <f t="shared" si="4"/>
        <v>0</v>
      </c>
      <c r="AG43" s="10"/>
      <c r="AH43" s="10"/>
      <c r="AI43" s="10"/>
      <c r="AJ43" s="10"/>
      <c r="AK43" s="10"/>
      <c r="AL43" s="10"/>
      <c r="AM43" s="10">
        <f t="shared" si="5"/>
        <v>8</v>
      </c>
      <c r="AN43" s="10">
        <f t="shared" si="6"/>
        <v>1453035.1639999999</v>
      </c>
    </row>
    <row r="44" spans="1:40" s="16" customFormat="1" ht="15.75" x14ac:dyDescent="0.25">
      <c r="B44" s="12" t="s">
        <v>76</v>
      </c>
      <c r="C44" s="12"/>
      <c r="D44" s="12"/>
      <c r="E44" s="12"/>
      <c r="F44" s="12"/>
      <c r="G44" s="12"/>
      <c r="H44" s="12"/>
      <c r="I44" s="13">
        <f t="shared" ref="I44:V44" si="13">SUM(I8:I43)</f>
        <v>116</v>
      </c>
      <c r="J44" s="13">
        <f t="shared" si="13"/>
        <v>15638374.4286</v>
      </c>
      <c r="K44" s="13">
        <f t="shared" si="13"/>
        <v>1772</v>
      </c>
      <c r="L44" s="13">
        <f t="shared" si="13"/>
        <v>318340442.73610008</v>
      </c>
      <c r="M44" s="13">
        <f t="shared" si="13"/>
        <v>140</v>
      </c>
      <c r="N44" s="13">
        <f t="shared" si="13"/>
        <v>26759986.140000004</v>
      </c>
      <c r="O44" s="13">
        <f t="shared" si="13"/>
        <v>100</v>
      </c>
      <c r="P44" s="13">
        <f t="shared" si="13"/>
        <v>13243014.440000001</v>
      </c>
      <c r="Q44" s="13">
        <f t="shared" si="13"/>
        <v>1135</v>
      </c>
      <c r="R44" s="13">
        <f t="shared" si="13"/>
        <v>180711195.18640003</v>
      </c>
      <c r="S44" s="13">
        <f t="shared" si="13"/>
        <v>288</v>
      </c>
      <c r="T44" s="13">
        <f t="shared" si="13"/>
        <v>63371167.989800006</v>
      </c>
      <c r="U44" s="13">
        <f t="shared" si="13"/>
        <v>150</v>
      </c>
      <c r="V44" s="13">
        <f t="shared" si="13"/>
        <v>14335692.538399998</v>
      </c>
      <c r="W44" s="13">
        <f t="shared" ref="W44:AB44" si="14">SUM(W8:W43)</f>
        <v>808</v>
      </c>
      <c r="X44" s="13">
        <f t="shared" si="14"/>
        <v>59815540.110399999</v>
      </c>
      <c r="Y44" s="13">
        <f t="shared" si="14"/>
        <v>20</v>
      </c>
      <c r="Z44" s="13">
        <f t="shared" si="14"/>
        <v>2272465.4930000002</v>
      </c>
      <c r="AA44" s="13">
        <f t="shared" si="14"/>
        <v>70</v>
      </c>
      <c r="AB44" s="13">
        <f t="shared" si="14"/>
        <v>7329192.6960000005</v>
      </c>
      <c r="AC44" s="13">
        <f t="shared" ref="AC44:AN44" si="15">SUM(AC8:AC43)</f>
        <v>80</v>
      </c>
      <c r="AD44" s="13">
        <f t="shared" si="15"/>
        <v>10603387.998199999</v>
      </c>
      <c r="AE44" s="13">
        <f t="shared" si="15"/>
        <v>478</v>
      </c>
      <c r="AF44" s="13">
        <f t="shared" si="15"/>
        <v>76998473.189599991</v>
      </c>
      <c r="AG44" s="13">
        <f t="shared" si="15"/>
        <v>25</v>
      </c>
      <c r="AH44" s="13">
        <f t="shared" si="15"/>
        <v>3801171.0649999999</v>
      </c>
      <c r="AI44" s="13">
        <f t="shared" si="15"/>
        <v>100</v>
      </c>
      <c r="AJ44" s="13">
        <f t="shared" si="15"/>
        <v>13641871.940000001</v>
      </c>
      <c r="AK44" s="13">
        <f t="shared" si="15"/>
        <v>10</v>
      </c>
      <c r="AL44" s="13">
        <f t="shared" si="15"/>
        <v>1459446.568</v>
      </c>
      <c r="AM44" s="13">
        <f>SUM(AM8:AM43)</f>
        <v>5292</v>
      </c>
      <c r="AN44" s="13">
        <f t="shared" si="15"/>
        <v>808321422.51950002</v>
      </c>
    </row>
    <row r="45" spans="1:40" x14ac:dyDescent="0.25">
      <c r="AM45" s="16"/>
      <c r="AN45" s="16"/>
    </row>
    <row r="46" spans="1:40" x14ac:dyDescent="0.25">
      <c r="AM46" s="16"/>
      <c r="AN46" s="16"/>
    </row>
    <row r="47" spans="1:40" x14ac:dyDescent="0.25">
      <c r="AM47" s="17"/>
    </row>
    <row r="48" spans="1:40" x14ac:dyDescent="0.25">
      <c r="AM48" s="17"/>
    </row>
    <row r="49" spans="39:39" x14ac:dyDescent="0.25">
      <c r="AM49" s="17"/>
    </row>
    <row r="50" spans="39:39" x14ac:dyDescent="0.25">
      <c r="AM50" s="18"/>
    </row>
  </sheetData>
  <mergeCells count="36">
    <mergeCell ref="A4:S4"/>
    <mergeCell ref="AM5:AN5"/>
    <mergeCell ref="P2:R2"/>
    <mergeCell ref="P1:R1"/>
    <mergeCell ref="A36:A39"/>
    <mergeCell ref="AK5:AL5"/>
    <mergeCell ref="AG5:AH5"/>
    <mergeCell ref="AI5:AJ5"/>
    <mergeCell ref="Y5:Z5"/>
    <mergeCell ref="AA5:AB5"/>
    <mergeCell ref="AC5:AD5"/>
    <mergeCell ref="AE5:AF5"/>
    <mergeCell ref="Q5:R5"/>
    <mergeCell ref="S5:T5"/>
    <mergeCell ref="U5:V5"/>
    <mergeCell ref="W5:X5"/>
    <mergeCell ref="I5:J5"/>
    <mergeCell ref="K5:L5"/>
    <mergeCell ref="M5:N5"/>
    <mergeCell ref="O5:P5"/>
    <mergeCell ref="A19:A20"/>
    <mergeCell ref="A8:A9"/>
    <mergeCell ref="A10:A11"/>
    <mergeCell ref="A16:A18"/>
    <mergeCell ref="A5:A7"/>
    <mergeCell ref="B5:B7"/>
    <mergeCell ref="C5:C7"/>
    <mergeCell ref="D5:D7"/>
    <mergeCell ref="E5:E7"/>
    <mergeCell ref="H5:H7"/>
    <mergeCell ref="A40:A41"/>
    <mergeCell ref="A21:A22"/>
    <mergeCell ref="A23:A24"/>
    <mergeCell ref="A26:A27"/>
    <mergeCell ref="A29:A33"/>
    <mergeCell ref="A34:A35"/>
  </mergeCells>
  <pageMargins left="0" right="0" top="0.35433070866141736" bottom="0.19685039370078741" header="0.11811023622047245" footer="0.11811023622047245"/>
  <pageSetup paperSize="9" scale="45" orientation="landscape" r:id="rId1"/>
  <headerFooter differentFirst="1">
    <oddHeader>&amp;C&amp;P</oddHeader>
  </headerFooter>
  <colBreaks count="1" manualBreakCount="1">
    <brk id="18" max="4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AA70"/>
  <sheetViews>
    <sheetView workbookViewId="0">
      <pane xSplit="2" ySplit="4" topLeftCell="J5" activePane="bottomRight" state="frozen"/>
      <selection pane="topRight" activeCell="C1" sqref="C1"/>
      <selection pane="bottomLeft" activeCell="A5" sqref="A5"/>
      <selection pane="bottomRight" activeCell="AA6" sqref="AA6"/>
    </sheetView>
  </sheetViews>
  <sheetFormatPr defaultRowHeight="15" x14ac:dyDescent="0.25"/>
  <cols>
    <col min="1" max="2" width="8.5703125" customWidth="1"/>
    <col min="3" max="12" width="13" customWidth="1"/>
    <col min="13" max="13" width="10.85546875" customWidth="1"/>
    <col min="14" max="14" width="11.7109375" customWidth="1"/>
    <col min="15" max="16" width="12.42578125" customWidth="1"/>
    <col min="17" max="18" width="13.140625" customWidth="1"/>
    <col min="19" max="20" width="12.5703125" customWidth="1"/>
    <col min="21" max="22" width="11.28515625" customWidth="1"/>
    <col min="23" max="24" width="13.140625" customWidth="1"/>
    <col min="25" max="25" width="12" bestFit="1" customWidth="1"/>
    <col min="26" max="26" width="12.7109375" bestFit="1" customWidth="1"/>
  </cols>
  <sheetData>
    <row r="1" spans="1:27" ht="44.25" customHeight="1" x14ac:dyDescent="0.25">
      <c r="A1" s="71"/>
      <c r="B1" s="71"/>
      <c r="C1" s="177" t="s">
        <v>107</v>
      </c>
      <c r="D1" s="177"/>
      <c r="E1" s="177" t="s">
        <v>108</v>
      </c>
      <c r="F1" s="177"/>
      <c r="G1" s="177" t="s">
        <v>109</v>
      </c>
      <c r="H1" s="177"/>
      <c r="I1" s="177" t="s">
        <v>110</v>
      </c>
      <c r="J1" s="177"/>
      <c r="K1" s="177" t="s">
        <v>111</v>
      </c>
      <c r="L1" s="177"/>
      <c r="M1" s="172" t="s">
        <v>112</v>
      </c>
      <c r="N1" s="173"/>
      <c r="O1" s="172" t="s">
        <v>113</v>
      </c>
      <c r="P1" s="173"/>
      <c r="Q1" s="172" t="s">
        <v>114</v>
      </c>
      <c r="R1" s="173"/>
      <c r="S1" s="172" t="s">
        <v>115</v>
      </c>
      <c r="T1" s="174"/>
      <c r="U1" s="172" t="s">
        <v>116</v>
      </c>
      <c r="V1" s="174"/>
      <c r="W1" s="175" t="s">
        <v>117</v>
      </c>
      <c r="X1" s="176"/>
      <c r="Y1" s="71"/>
      <c r="Z1" s="71"/>
    </row>
    <row r="2" spans="1:27" x14ac:dyDescent="0.25">
      <c r="A2" s="72"/>
      <c r="B2" s="72" t="s">
        <v>118</v>
      </c>
      <c r="C2" s="72" t="s">
        <v>88</v>
      </c>
      <c r="D2" s="72" t="s">
        <v>88</v>
      </c>
      <c r="E2" s="72" t="s">
        <v>87</v>
      </c>
      <c r="F2" s="72" t="s">
        <v>87</v>
      </c>
      <c r="G2" s="72" t="s">
        <v>100</v>
      </c>
      <c r="H2" s="72" t="s">
        <v>100</v>
      </c>
      <c r="I2" s="72" t="s">
        <v>94</v>
      </c>
      <c r="J2" s="72" t="s">
        <v>94</v>
      </c>
      <c r="K2" s="72" t="s">
        <v>90</v>
      </c>
      <c r="L2" s="72" t="s">
        <v>90</v>
      </c>
      <c r="M2" s="72" t="s">
        <v>91</v>
      </c>
      <c r="N2" s="72" t="s">
        <v>91</v>
      </c>
      <c r="O2" s="72" t="s">
        <v>92</v>
      </c>
      <c r="P2" s="72" t="s">
        <v>92</v>
      </c>
      <c r="Q2" s="72" t="s">
        <v>93</v>
      </c>
      <c r="R2" s="72" t="s">
        <v>93</v>
      </c>
      <c r="S2" s="72" t="s">
        <v>101</v>
      </c>
      <c r="T2" s="72" t="s">
        <v>101</v>
      </c>
      <c r="U2" s="72" t="s">
        <v>102</v>
      </c>
      <c r="V2" s="72" t="s">
        <v>102</v>
      </c>
      <c r="W2" s="72" t="s">
        <v>103</v>
      </c>
      <c r="X2" s="72" t="s">
        <v>103</v>
      </c>
      <c r="Y2" s="72" t="s">
        <v>119</v>
      </c>
      <c r="Z2" s="72" t="s">
        <v>120</v>
      </c>
    </row>
    <row r="3" spans="1:27" x14ac:dyDescent="0.25">
      <c r="A3" s="73"/>
      <c r="B3" s="73"/>
      <c r="C3" s="73" t="s">
        <v>121</v>
      </c>
      <c r="D3" s="73" t="s">
        <v>121</v>
      </c>
      <c r="E3" s="73" t="s">
        <v>121</v>
      </c>
      <c r="F3" s="73" t="s">
        <v>121</v>
      </c>
      <c r="G3" s="73" t="s">
        <v>121</v>
      </c>
      <c r="H3" s="73" t="s">
        <v>121</v>
      </c>
      <c r="I3" s="73" t="s">
        <v>121</v>
      </c>
      <c r="J3" s="73" t="s">
        <v>121</v>
      </c>
      <c r="K3" s="73" t="s">
        <v>121</v>
      </c>
      <c r="L3" s="73" t="s">
        <v>121</v>
      </c>
      <c r="M3" s="73" t="s">
        <v>121</v>
      </c>
      <c r="N3" s="73" t="s">
        <v>121</v>
      </c>
      <c r="O3" s="73" t="s">
        <v>121</v>
      </c>
      <c r="P3" s="73" t="s">
        <v>121</v>
      </c>
      <c r="Q3" s="73" t="s">
        <v>121</v>
      </c>
      <c r="R3" s="73" t="s">
        <v>121</v>
      </c>
      <c r="S3" s="73" t="s">
        <v>121</v>
      </c>
      <c r="T3" s="73" t="s">
        <v>121</v>
      </c>
      <c r="U3" s="73" t="s">
        <v>121</v>
      </c>
      <c r="V3" s="73" t="s">
        <v>121</v>
      </c>
      <c r="W3" s="73" t="s">
        <v>121</v>
      </c>
      <c r="X3" s="73" t="s">
        <v>121</v>
      </c>
      <c r="Y3" s="73" t="s">
        <v>121</v>
      </c>
      <c r="Z3" s="73" t="s">
        <v>121</v>
      </c>
    </row>
    <row r="4" spans="1:27" x14ac:dyDescent="0.25">
      <c r="A4" s="73" t="s">
        <v>129</v>
      </c>
      <c r="B4" s="73" t="s">
        <v>150</v>
      </c>
      <c r="C4" s="73" t="s">
        <v>123</v>
      </c>
      <c r="D4" s="73" t="s">
        <v>124</v>
      </c>
      <c r="E4" s="73" t="s">
        <v>123</v>
      </c>
      <c r="F4" s="73" t="s">
        <v>124</v>
      </c>
      <c r="G4" s="73" t="s">
        <v>123</v>
      </c>
      <c r="H4" s="73" t="s">
        <v>124</v>
      </c>
      <c r="I4" s="73" t="s">
        <v>123</v>
      </c>
      <c r="J4" s="73" t="s">
        <v>124</v>
      </c>
      <c r="K4" s="73" t="s">
        <v>123</v>
      </c>
      <c r="L4" s="73" t="s">
        <v>124</v>
      </c>
      <c r="M4" s="73" t="s">
        <v>123</v>
      </c>
      <c r="N4" s="73" t="s">
        <v>124</v>
      </c>
      <c r="O4" s="73" t="s">
        <v>123</v>
      </c>
      <c r="P4" s="73" t="s">
        <v>124</v>
      </c>
      <c r="Q4" s="73" t="s">
        <v>123</v>
      </c>
      <c r="R4" s="73" t="s">
        <v>124</v>
      </c>
      <c r="S4" s="73" t="s">
        <v>123</v>
      </c>
      <c r="T4" s="73" t="s">
        <v>124</v>
      </c>
      <c r="U4" s="73" t="s">
        <v>123</v>
      </c>
      <c r="V4" s="73" t="s">
        <v>124</v>
      </c>
      <c r="W4" s="73" t="s">
        <v>123</v>
      </c>
      <c r="X4" s="73" t="s">
        <v>124</v>
      </c>
      <c r="Y4" s="73" t="s">
        <v>123</v>
      </c>
      <c r="Z4" s="73" t="s">
        <v>124</v>
      </c>
      <c r="AA4" t="s">
        <v>129</v>
      </c>
    </row>
    <row r="5" spans="1:27" s="91" customFormat="1" x14ac:dyDescent="0.25">
      <c r="A5" s="88" t="s">
        <v>144</v>
      </c>
      <c r="B5" s="88">
        <v>464</v>
      </c>
      <c r="C5" s="89"/>
      <c r="D5" s="90"/>
      <c r="E5" s="89"/>
      <c r="F5" s="90"/>
      <c r="G5" s="89"/>
      <c r="H5" s="90"/>
      <c r="I5" s="89"/>
      <c r="J5" s="90"/>
      <c r="K5" s="89"/>
      <c r="L5" s="90"/>
      <c r="M5" s="89"/>
      <c r="N5" s="90"/>
      <c r="O5" s="89"/>
      <c r="P5" s="90"/>
      <c r="Q5" s="89"/>
      <c r="R5" s="90"/>
      <c r="S5" s="89"/>
      <c r="T5" s="90"/>
      <c r="U5" s="89">
        <v>2</v>
      </c>
      <c r="V5" s="90">
        <v>322919.5</v>
      </c>
      <c r="W5" s="89"/>
      <c r="X5" s="90"/>
      <c r="Y5" s="89">
        <f t="shared" ref="Y5:Y40" si="0">SUM(C5,E5,G5,I5,K5,M5,O5,Q5,S5,U5,W5)</f>
        <v>2</v>
      </c>
      <c r="Z5" s="89">
        <f t="shared" ref="Z5:Z40" si="1">SUM(D5,F5,H5,J5,L5,N5,P5,R5,T5,V5,X5)</f>
        <v>322919.5</v>
      </c>
      <c r="AA5" s="91" t="s">
        <v>144</v>
      </c>
    </row>
    <row r="6" spans="1:27" s="91" customFormat="1" x14ac:dyDescent="0.25">
      <c r="A6" s="88" t="s">
        <v>144</v>
      </c>
      <c r="B6" s="88">
        <v>470</v>
      </c>
      <c r="C6" s="89"/>
      <c r="D6" s="90"/>
      <c r="E6" s="89"/>
      <c r="F6" s="90"/>
      <c r="G6" s="89"/>
      <c r="H6" s="90"/>
      <c r="I6" s="89"/>
      <c r="J6" s="90"/>
      <c r="K6" s="89">
        <v>1</v>
      </c>
      <c r="L6" s="90">
        <v>161459.75</v>
      </c>
      <c r="M6" s="89"/>
      <c r="N6" s="90"/>
      <c r="O6" s="89"/>
      <c r="P6" s="90"/>
      <c r="Q6" s="89"/>
      <c r="R6" s="90"/>
      <c r="S6" s="89"/>
      <c r="T6" s="90"/>
      <c r="U6" s="89"/>
      <c r="V6" s="90"/>
      <c r="W6" s="89"/>
      <c r="X6" s="90"/>
      <c r="Y6" s="89">
        <f t="shared" si="0"/>
        <v>1</v>
      </c>
      <c r="Z6" s="89">
        <f t="shared" si="1"/>
        <v>161459.75</v>
      </c>
      <c r="AA6" s="91" t="s">
        <v>144</v>
      </c>
    </row>
    <row r="7" spans="1:27" x14ac:dyDescent="0.25">
      <c r="A7" s="74" t="s">
        <v>145</v>
      </c>
      <c r="B7" s="74">
        <v>481</v>
      </c>
      <c r="C7" s="75"/>
      <c r="D7" s="76"/>
      <c r="E7" s="75"/>
      <c r="F7" s="76"/>
      <c r="G7" s="75"/>
      <c r="H7" s="76"/>
      <c r="I7" s="75"/>
      <c r="J7" s="76"/>
      <c r="K7" s="75">
        <v>2</v>
      </c>
      <c r="L7" s="76">
        <v>373600.08</v>
      </c>
      <c r="M7" s="75"/>
      <c r="N7" s="76"/>
      <c r="O7" s="75"/>
      <c r="P7" s="76"/>
      <c r="Q7" s="75"/>
      <c r="R7" s="76"/>
      <c r="S7" s="75"/>
      <c r="T7" s="76"/>
      <c r="U7" s="75"/>
      <c r="V7" s="76"/>
      <c r="W7" s="75"/>
      <c r="X7" s="76"/>
      <c r="Y7" s="75">
        <f t="shared" si="0"/>
        <v>2</v>
      </c>
      <c r="Z7" s="75">
        <f t="shared" si="1"/>
        <v>373600.08</v>
      </c>
      <c r="AA7" t="s">
        <v>145</v>
      </c>
    </row>
    <row r="8" spans="1:27" x14ac:dyDescent="0.25">
      <c r="A8" s="74" t="s">
        <v>149</v>
      </c>
      <c r="B8" s="74">
        <v>523</v>
      </c>
      <c r="C8" s="75"/>
      <c r="D8" s="76"/>
      <c r="E8" s="75">
        <v>1</v>
      </c>
      <c r="F8" s="76">
        <v>132055.51</v>
      </c>
      <c r="G8" s="75"/>
      <c r="H8" s="76"/>
      <c r="I8" s="75"/>
      <c r="J8" s="76"/>
      <c r="K8" s="75"/>
      <c r="L8" s="76"/>
      <c r="M8" s="75"/>
      <c r="N8" s="76"/>
      <c r="O8" s="75"/>
      <c r="P8" s="76"/>
      <c r="Q8" s="75"/>
      <c r="R8" s="76"/>
      <c r="S8" s="75"/>
      <c r="T8" s="76"/>
      <c r="U8" s="75"/>
      <c r="V8" s="76"/>
      <c r="W8" s="75"/>
      <c r="X8" s="76"/>
      <c r="Y8" s="75">
        <f t="shared" si="0"/>
        <v>1</v>
      </c>
      <c r="Z8" s="75">
        <f t="shared" si="1"/>
        <v>132055.51</v>
      </c>
      <c r="AA8" t="s">
        <v>149</v>
      </c>
    </row>
    <row r="9" spans="1:27" x14ac:dyDescent="0.25">
      <c r="A9" s="74" t="s">
        <v>130</v>
      </c>
      <c r="B9" s="74">
        <v>38</v>
      </c>
      <c r="C9" s="75"/>
      <c r="D9" s="76"/>
      <c r="E9" s="75"/>
      <c r="F9" s="76"/>
      <c r="G9" s="75"/>
      <c r="H9" s="76"/>
      <c r="I9" s="75"/>
      <c r="J9" s="76"/>
      <c r="K9" s="75">
        <v>5</v>
      </c>
      <c r="L9" s="76">
        <v>646549.15</v>
      </c>
      <c r="M9" s="75"/>
      <c r="N9" s="76"/>
      <c r="O9" s="75"/>
      <c r="P9" s="76"/>
      <c r="Q9" s="75"/>
      <c r="R9" s="76"/>
      <c r="S9" s="75"/>
      <c r="T9" s="76"/>
      <c r="U9" s="75"/>
      <c r="V9" s="76"/>
      <c r="W9" s="75"/>
      <c r="X9" s="76"/>
      <c r="Y9" s="75">
        <f t="shared" si="0"/>
        <v>5</v>
      </c>
      <c r="Z9" s="75">
        <f t="shared" si="1"/>
        <v>646549.15</v>
      </c>
      <c r="AA9" t="s">
        <v>130</v>
      </c>
    </row>
    <row r="10" spans="1:27" s="91" customFormat="1" x14ac:dyDescent="0.25">
      <c r="A10" s="88" t="s">
        <v>131</v>
      </c>
      <c r="B10" s="88">
        <v>50</v>
      </c>
      <c r="C10" s="89"/>
      <c r="D10" s="90"/>
      <c r="E10" s="89"/>
      <c r="F10" s="90"/>
      <c r="G10" s="89"/>
      <c r="H10" s="90"/>
      <c r="I10" s="89">
        <v>10</v>
      </c>
      <c r="J10" s="90">
        <v>1047027.5</v>
      </c>
      <c r="K10" s="89"/>
      <c r="L10" s="90"/>
      <c r="M10" s="89"/>
      <c r="N10" s="90"/>
      <c r="O10" s="89"/>
      <c r="P10" s="90"/>
      <c r="Q10" s="89"/>
      <c r="R10" s="90"/>
      <c r="S10" s="89"/>
      <c r="T10" s="90"/>
      <c r="U10" s="89"/>
      <c r="V10" s="90"/>
      <c r="W10" s="89"/>
      <c r="X10" s="90"/>
      <c r="Y10" s="89">
        <f t="shared" si="0"/>
        <v>10</v>
      </c>
      <c r="Z10" s="89">
        <f t="shared" si="1"/>
        <v>1047027.5</v>
      </c>
      <c r="AA10" s="91" t="s">
        <v>131</v>
      </c>
    </row>
    <row r="11" spans="1:27" s="91" customFormat="1" x14ac:dyDescent="0.25">
      <c r="A11" s="88" t="s">
        <v>131</v>
      </c>
      <c r="B11" s="88">
        <v>52</v>
      </c>
      <c r="C11" s="89"/>
      <c r="D11" s="90"/>
      <c r="E11" s="89"/>
      <c r="F11" s="90"/>
      <c r="G11" s="89"/>
      <c r="H11" s="90"/>
      <c r="I11" s="89">
        <v>1</v>
      </c>
      <c r="J11" s="90">
        <v>104702.75</v>
      </c>
      <c r="K11" s="89"/>
      <c r="L11" s="90"/>
      <c r="M11" s="89"/>
      <c r="N11" s="90"/>
      <c r="O11" s="89"/>
      <c r="P11" s="90"/>
      <c r="Q11" s="89"/>
      <c r="R11" s="90"/>
      <c r="S11" s="89"/>
      <c r="T11" s="90"/>
      <c r="U11" s="89"/>
      <c r="V11" s="90"/>
      <c r="W11" s="89"/>
      <c r="X11" s="90"/>
      <c r="Y11" s="89">
        <f t="shared" si="0"/>
        <v>1</v>
      </c>
      <c r="Z11" s="89">
        <f t="shared" si="1"/>
        <v>104702.75</v>
      </c>
      <c r="AA11" s="91" t="s">
        <v>131</v>
      </c>
    </row>
    <row r="12" spans="1:27" s="95" customFormat="1" x14ac:dyDescent="0.25">
      <c r="A12" s="92" t="s">
        <v>132</v>
      </c>
      <c r="B12" s="92">
        <v>135</v>
      </c>
      <c r="C12" s="93"/>
      <c r="D12" s="94"/>
      <c r="E12" s="93"/>
      <c r="F12" s="94"/>
      <c r="G12" s="93"/>
      <c r="H12" s="94"/>
      <c r="I12" s="93"/>
      <c r="J12" s="94"/>
      <c r="K12" s="93">
        <v>1</v>
      </c>
      <c r="L12" s="94">
        <v>132430.14000000001</v>
      </c>
      <c r="M12" s="93"/>
      <c r="N12" s="94"/>
      <c r="O12" s="93"/>
      <c r="P12" s="94"/>
      <c r="Q12" s="93"/>
      <c r="R12" s="94"/>
      <c r="S12" s="93"/>
      <c r="T12" s="94"/>
      <c r="U12" s="93"/>
      <c r="V12" s="94"/>
      <c r="W12" s="93"/>
      <c r="X12" s="94"/>
      <c r="Y12" s="93">
        <f t="shared" si="0"/>
        <v>1</v>
      </c>
      <c r="Z12" s="93">
        <f t="shared" si="1"/>
        <v>132430.14000000001</v>
      </c>
      <c r="AA12" s="95" t="s">
        <v>132</v>
      </c>
    </row>
    <row r="13" spans="1:27" s="95" customFormat="1" x14ac:dyDescent="0.25">
      <c r="A13" s="92" t="s">
        <v>132</v>
      </c>
      <c r="B13" s="92">
        <v>276</v>
      </c>
      <c r="C13" s="93"/>
      <c r="D13" s="94"/>
      <c r="E13" s="93"/>
      <c r="F13" s="94"/>
      <c r="G13" s="93"/>
      <c r="H13" s="94"/>
      <c r="I13" s="93"/>
      <c r="J13" s="94"/>
      <c r="K13" s="93">
        <v>1</v>
      </c>
      <c r="L13" s="94">
        <v>132430.14000000001</v>
      </c>
      <c r="M13" s="93"/>
      <c r="N13" s="94"/>
      <c r="O13" s="93"/>
      <c r="P13" s="94"/>
      <c r="Q13" s="93"/>
      <c r="R13" s="94"/>
      <c r="S13" s="93"/>
      <c r="T13" s="94"/>
      <c r="U13" s="93"/>
      <c r="V13" s="94"/>
      <c r="W13" s="93"/>
      <c r="X13" s="94"/>
      <c r="Y13" s="93">
        <f t="shared" si="0"/>
        <v>1</v>
      </c>
      <c r="Z13" s="93">
        <f t="shared" si="1"/>
        <v>132430.14000000001</v>
      </c>
      <c r="AA13" s="95" t="s">
        <v>132</v>
      </c>
    </row>
    <row r="14" spans="1:27" x14ac:dyDescent="0.25">
      <c r="A14" s="74" t="s">
        <v>133</v>
      </c>
      <c r="B14" s="74">
        <v>356</v>
      </c>
      <c r="C14" s="75">
        <v>3</v>
      </c>
      <c r="D14" s="76">
        <v>417233.30999999994</v>
      </c>
      <c r="E14" s="75"/>
      <c r="F14" s="76"/>
      <c r="G14" s="75"/>
      <c r="H14" s="76"/>
      <c r="I14" s="75"/>
      <c r="J14" s="76"/>
      <c r="K14" s="75">
        <v>1</v>
      </c>
      <c r="L14" s="76">
        <v>139077.76999999999</v>
      </c>
      <c r="M14" s="75"/>
      <c r="N14" s="76"/>
      <c r="O14" s="75"/>
      <c r="P14" s="76"/>
      <c r="Q14" s="75"/>
      <c r="R14" s="76"/>
      <c r="S14" s="75"/>
      <c r="T14" s="76"/>
      <c r="U14" s="75"/>
      <c r="V14" s="76"/>
      <c r="W14" s="75"/>
      <c r="X14" s="76"/>
      <c r="Y14" s="75">
        <f t="shared" si="0"/>
        <v>4</v>
      </c>
      <c r="Z14" s="75">
        <f t="shared" si="1"/>
        <v>556311.07999999996</v>
      </c>
      <c r="AA14" t="s">
        <v>133</v>
      </c>
    </row>
    <row r="15" spans="1:27" x14ac:dyDescent="0.25">
      <c r="A15" s="74" t="s">
        <v>134</v>
      </c>
      <c r="B15" s="74">
        <v>357</v>
      </c>
      <c r="C15" s="75"/>
      <c r="D15" s="76"/>
      <c r="E15" s="75"/>
      <c r="F15" s="76"/>
      <c r="G15" s="75"/>
      <c r="H15" s="76"/>
      <c r="I15" s="75"/>
      <c r="J15" s="76"/>
      <c r="K15" s="75"/>
      <c r="L15" s="76"/>
      <c r="M15" s="75"/>
      <c r="N15" s="76"/>
      <c r="O15" s="75">
        <v>4</v>
      </c>
      <c r="P15" s="76">
        <v>474081.44</v>
      </c>
      <c r="Q15" s="75"/>
      <c r="R15" s="76"/>
      <c r="S15" s="75"/>
      <c r="T15" s="76"/>
      <c r="U15" s="75"/>
      <c r="V15" s="76"/>
      <c r="W15" s="75"/>
      <c r="X15" s="76"/>
      <c r="Y15" s="75">
        <f t="shared" si="0"/>
        <v>4</v>
      </c>
      <c r="Z15" s="75">
        <f t="shared" si="1"/>
        <v>474081.44</v>
      </c>
      <c r="AA15" t="s">
        <v>134</v>
      </c>
    </row>
    <row r="16" spans="1:27" s="95" customFormat="1" x14ac:dyDescent="0.25">
      <c r="A16" s="92" t="s">
        <v>135</v>
      </c>
      <c r="B16" s="92">
        <v>367</v>
      </c>
      <c r="C16" s="93"/>
      <c r="D16" s="94"/>
      <c r="E16" s="93"/>
      <c r="F16" s="94"/>
      <c r="G16" s="93"/>
      <c r="H16" s="94"/>
      <c r="I16" s="93"/>
      <c r="J16" s="94"/>
      <c r="K16" s="93">
        <v>2</v>
      </c>
      <c r="L16" s="94">
        <v>141967.28</v>
      </c>
      <c r="M16" s="93"/>
      <c r="N16" s="94"/>
      <c r="O16" s="93">
        <v>1</v>
      </c>
      <c r="P16" s="94">
        <v>70983.64</v>
      </c>
      <c r="Q16" s="93"/>
      <c r="R16" s="94"/>
      <c r="S16" s="93"/>
      <c r="T16" s="94"/>
      <c r="U16" s="93"/>
      <c r="V16" s="94"/>
      <c r="W16" s="93"/>
      <c r="X16" s="94"/>
      <c r="Y16" s="93">
        <f t="shared" si="0"/>
        <v>3</v>
      </c>
      <c r="Z16" s="93">
        <f t="shared" si="1"/>
        <v>212950.91999999998</v>
      </c>
      <c r="AA16" s="95" t="s">
        <v>135</v>
      </c>
    </row>
    <row r="17" spans="1:27" s="95" customFormat="1" x14ac:dyDescent="0.25">
      <c r="A17" s="92" t="s">
        <v>135</v>
      </c>
      <c r="B17" s="92">
        <v>368</v>
      </c>
      <c r="C17" s="93"/>
      <c r="D17" s="94"/>
      <c r="E17" s="93"/>
      <c r="F17" s="94"/>
      <c r="G17" s="93"/>
      <c r="H17" s="94"/>
      <c r="I17" s="93"/>
      <c r="J17" s="94"/>
      <c r="K17" s="93">
        <v>2</v>
      </c>
      <c r="L17" s="94">
        <v>141967.28</v>
      </c>
      <c r="M17" s="93"/>
      <c r="N17" s="94"/>
      <c r="O17" s="93">
        <v>1</v>
      </c>
      <c r="P17" s="94">
        <v>70983.64</v>
      </c>
      <c r="Q17" s="93"/>
      <c r="R17" s="94"/>
      <c r="S17" s="93"/>
      <c r="T17" s="94"/>
      <c r="U17" s="93"/>
      <c r="V17" s="94"/>
      <c r="W17" s="93"/>
      <c r="X17" s="94"/>
      <c r="Y17" s="93">
        <f t="shared" si="0"/>
        <v>3</v>
      </c>
      <c r="Z17" s="93">
        <f t="shared" si="1"/>
        <v>212950.91999999998</v>
      </c>
      <c r="AA17" s="95" t="s">
        <v>135</v>
      </c>
    </row>
    <row r="18" spans="1:27" s="95" customFormat="1" x14ac:dyDescent="0.25">
      <c r="A18" s="92" t="s">
        <v>135</v>
      </c>
      <c r="B18" s="92">
        <v>369</v>
      </c>
      <c r="C18" s="93"/>
      <c r="D18" s="94"/>
      <c r="E18" s="93"/>
      <c r="F18" s="94"/>
      <c r="G18" s="93"/>
      <c r="H18" s="94"/>
      <c r="I18" s="93"/>
      <c r="J18" s="94"/>
      <c r="K18" s="93"/>
      <c r="L18" s="94"/>
      <c r="M18" s="93"/>
      <c r="N18" s="94"/>
      <c r="O18" s="93">
        <v>3</v>
      </c>
      <c r="P18" s="94">
        <v>212950.91999999998</v>
      </c>
      <c r="Q18" s="93"/>
      <c r="R18" s="94"/>
      <c r="S18" s="93"/>
      <c r="T18" s="94"/>
      <c r="U18" s="93"/>
      <c r="V18" s="94"/>
      <c r="W18" s="93"/>
      <c r="X18" s="94"/>
      <c r="Y18" s="93">
        <f t="shared" si="0"/>
        <v>3</v>
      </c>
      <c r="Z18" s="93">
        <f t="shared" si="1"/>
        <v>212950.91999999998</v>
      </c>
      <c r="AA18" s="95" t="s">
        <v>135</v>
      </c>
    </row>
    <row r="19" spans="1:27" s="95" customFormat="1" x14ac:dyDescent="0.25">
      <c r="A19" s="92" t="s">
        <v>135</v>
      </c>
      <c r="B19" s="92">
        <v>372</v>
      </c>
      <c r="C19" s="93"/>
      <c r="D19" s="94"/>
      <c r="E19" s="93"/>
      <c r="F19" s="94"/>
      <c r="G19" s="93"/>
      <c r="H19" s="94"/>
      <c r="I19" s="93"/>
      <c r="J19" s="94"/>
      <c r="K19" s="93"/>
      <c r="L19" s="94"/>
      <c r="M19" s="93"/>
      <c r="N19" s="94"/>
      <c r="O19" s="93">
        <v>1</v>
      </c>
      <c r="P19" s="94">
        <v>70983.64</v>
      </c>
      <c r="Q19" s="93"/>
      <c r="R19" s="94"/>
      <c r="S19" s="93"/>
      <c r="T19" s="94"/>
      <c r="U19" s="93"/>
      <c r="V19" s="94"/>
      <c r="W19" s="93"/>
      <c r="X19" s="94"/>
      <c r="Y19" s="93">
        <f t="shared" si="0"/>
        <v>1</v>
      </c>
      <c r="Z19" s="93">
        <f t="shared" si="1"/>
        <v>70983.64</v>
      </c>
      <c r="AA19" s="95" t="s">
        <v>135</v>
      </c>
    </row>
    <row r="20" spans="1:27" s="91" customFormat="1" x14ac:dyDescent="0.25">
      <c r="A20" s="88" t="s">
        <v>136</v>
      </c>
      <c r="B20" s="88">
        <v>379</v>
      </c>
      <c r="C20" s="89"/>
      <c r="D20" s="90"/>
      <c r="E20" s="89"/>
      <c r="F20" s="90"/>
      <c r="G20" s="89"/>
      <c r="H20" s="90"/>
      <c r="I20" s="89"/>
      <c r="J20" s="90"/>
      <c r="K20" s="89"/>
      <c r="L20" s="90"/>
      <c r="M20" s="89"/>
      <c r="N20" s="90"/>
      <c r="O20" s="89"/>
      <c r="P20" s="90"/>
      <c r="Q20" s="89">
        <v>41</v>
      </c>
      <c r="R20" s="90">
        <v>3035194.3299999973</v>
      </c>
      <c r="S20" s="89"/>
      <c r="T20" s="90"/>
      <c r="U20" s="89"/>
      <c r="V20" s="90"/>
      <c r="W20" s="89"/>
      <c r="X20" s="90"/>
      <c r="Y20" s="89">
        <f t="shared" si="0"/>
        <v>41</v>
      </c>
      <c r="Z20" s="89">
        <f t="shared" si="1"/>
        <v>3035194.3299999973</v>
      </c>
      <c r="AA20" s="91" t="s">
        <v>136</v>
      </c>
    </row>
    <row r="21" spans="1:27" s="91" customFormat="1" x14ac:dyDescent="0.25">
      <c r="A21" s="88" t="s">
        <v>136</v>
      </c>
      <c r="B21" s="88">
        <v>380</v>
      </c>
      <c r="C21" s="89"/>
      <c r="D21" s="90"/>
      <c r="E21" s="89"/>
      <c r="F21" s="90"/>
      <c r="G21" s="89"/>
      <c r="H21" s="90"/>
      <c r="I21" s="89"/>
      <c r="J21" s="90"/>
      <c r="K21" s="89"/>
      <c r="L21" s="90"/>
      <c r="M21" s="89"/>
      <c r="N21" s="90"/>
      <c r="O21" s="89"/>
      <c r="P21" s="90"/>
      <c r="Q21" s="89">
        <v>1</v>
      </c>
      <c r="R21" s="90">
        <v>74029.13</v>
      </c>
      <c r="S21" s="89"/>
      <c r="T21" s="90"/>
      <c r="U21" s="89"/>
      <c r="V21" s="90"/>
      <c r="W21" s="89"/>
      <c r="X21" s="90"/>
      <c r="Y21" s="89">
        <f t="shared" si="0"/>
        <v>1</v>
      </c>
      <c r="Z21" s="89">
        <f t="shared" si="1"/>
        <v>74029.13</v>
      </c>
      <c r="AA21" s="91" t="s">
        <v>136</v>
      </c>
    </row>
    <row r="22" spans="1:27" s="91" customFormat="1" x14ac:dyDescent="0.25">
      <c r="A22" s="88" t="s">
        <v>136</v>
      </c>
      <c r="B22" s="88">
        <v>381</v>
      </c>
      <c r="C22" s="89"/>
      <c r="D22" s="90"/>
      <c r="E22" s="89"/>
      <c r="F22" s="90"/>
      <c r="G22" s="89"/>
      <c r="H22" s="90"/>
      <c r="I22" s="89"/>
      <c r="J22" s="90"/>
      <c r="K22" s="89"/>
      <c r="L22" s="90"/>
      <c r="M22" s="89"/>
      <c r="N22" s="90"/>
      <c r="O22" s="89"/>
      <c r="P22" s="90"/>
      <c r="Q22" s="89">
        <v>12</v>
      </c>
      <c r="R22" s="90">
        <v>888349.56</v>
      </c>
      <c r="S22" s="89"/>
      <c r="T22" s="90"/>
      <c r="U22" s="89"/>
      <c r="V22" s="90"/>
      <c r="W22" s="89"/>
      <c r="X22" s="90"/>
      <c r="Y22" s="89">
        <f t="shared" si="0"/>
        <v>12</v>
      </c>
      <c r="Z22" s="89">
        <f t="shared" si="1"/>
        <v>888349.56</v>
      </c>
      <c r="AA22" s="91" t="s">
        <v>136</v>
      </c>
    </row>
    <row r="23" spans="1:27" s="91" customFormat="1" x14ac:dyDescent="0.25">
      <c r="A23" s="88" t="s">
        <v>136</v>
      </c>
      <c r="B23" s="88">
        <v>391</v>
      </c>
      <c r="C23" s="89"/>
      <c r="D23" s="90"/>
      <c r="E23" s="89"/>
      <c r="F23" s="90"/>
      <c r="G23" s="89"/>
      <c r="H23" s="90"/>
      <c r="I23" s="89"/>
      <c r="J23" s="90"/>
      <c r="K23" s="89"/>
      <c r="L23" s="90"/>
      <c r="M23" s="89"/>
      <c r="N23" s="90"/>
      <c r="O23" s="89"/>
      <c r="P23" s="90"/>
      <c r="Q23" s="89">
        <v>3</v>
      </c>
      <c r="R23" s="90">
        <v>222087.39</v>
      </c>
      <c r="S23" s="89"/>
      <c r="T23" s="90"/>
      <c r="U23" s="89"/>
      <c r="V23" s="90"/>
      <c r="W23" s="89"/>
      <c r="X23" s="90"/>
      <c r="Y23" s="89">
        <f t="shared" si="0"/>
        <v>3</v>
      </c>
      <c r="Z23" s="89">
        <f t="shared" si="1"/>
        <v>222087.39</v>
      </c>
      <c r="AA23" s="91" t="s">
        <v>136</v>
      </c>
    </row>
    <row r="24" spans="1:27" x14ac:dyDescent="0.25">
      <c r="A24" s="74" t="s">
        <v>137</v>
      </c>
      <c r="B24" s="74">
        <v>406</v>
      </c>
      <c r="C24" s="75"/>
      <c r="D24" s="76"/>
      <c r="E24" s="75"/>
      <c r="F24" s="76"/>
      <c r="G24" s="75"/>
      <c r="H24" s="76"/>
      <c r="I24" s="75"/>
      <c r="J24" s="76"/>
      <c r="K24" s="75">
        <v>3</v>
      </c>
      <c r="L24" s="76">
        <v>408901.62</v>
      </c>
      <c r="M24" s="75"/>
      <c r="N24" s="76"/>
      <c r="O24" s="75"/>
      <c r="P24" s="76"/>
      <c r="Q24" s="75"/>
      <c r="R24" s="76"/>
      <c r="S24" s="75"/>
      <c r="T24" s="76"/>
      <c r="U24" s="75"/>
      <c r="V24" s="76"/>
      <c r="W24" s="75"/>
      <c r="X24" s="76"/>
      <c r="Y24" s="75">
        <f t="shared" si="0"/>
        <v>3</v>
      </c>
      <c r="Z24" s="75">
        <f t="shared" si="1"/>
        <v>408901.62</v>
      </c>
      <c r="AA24" t="s">
        <v>137</v>
      </c>
    </row>
    <row r="25" spans="1:27" x14ac:dyDescent="0.25">
      <c r="A25" s="74" t="s">
        <v>146</v>
      </c>
      <c r="B25" s="74">
        <v>498</v>
      </c>
      <c r="C25" s="75"/>
      <c r="D25" s="76"/>
      <c r="E25" s="75"/>
      <c r="F25" s="76"/>
      <c r="G25" s="75">
        <v>55</v>
      </c>
      <c r="H25" s="76">
        <v>11519901.720000008</v>
      </c>
      <c r="I25" s="75"/>
      <c r="J25" s="76"/>
      <c r="K25" s="75">
        <v>2</v>
      </c>
      <c r="L25" s="76">
        <v>418984.14</v>
      </c>
      <c r="M25" s="75"/>
      <c r="N25" s="76"/>
      <c r="O25" s="75"/>
      <c r="P25" s="76"/>
      <c r="Q25" s="75"/>
      <c r="R25" s="76"/>
      <c r="S25" s="75"/>
      <c r="T25" s="76"/>
      <c r="U25" s="75"/>
      <c r="V25" s="76"/>
      <c r="W25" s="75">
        <v>2</v>
      </c>
      <c r="X25" s="76">
        <v>418984.14</v>
      </c>
      <c r="Y25" s="75">
        <f t="shared" si="0"/>
        <v>59</v>
      </c>
      <c r="Z25" s="75">
        <f t="shared" si="1"/>
        <v>12357870.000000009</v>
      </c>
      <c r="AA25" t="s">
        <v>146</v>
      </c>
    </row>
    <row r="26" spans="1:27" x14ac:dyDescent="0.25">
      <c r="A26" s="74" t="s">
        <v>147</v>
      </c>
      <c r="B26" s="74">
        <v>499</v>
      </c>
      <c r="C26" s="75"/>
      <c r="D26" s="76"/>
      <c r="E26" s="75"/>
      <c r="F26" s="76"/>
      <c r="G26" s="75">
        <v>24</v>
      </c>
      <c r="H26" s="76">
        <v>4482918.2399999974</v>
      </c>
      <c r="I26" s="75"/>
      <c r="J26" s="76"/>
      <c r="K26" s="75">
        <v>2</v>
      </c>
      <c r="L26" s="76">
        <v>373576.52</v>
      </c>
      <c r="M26" s="75">
        <v>1</v>
      </c>
      <c r="N26" s="76">
        <v>184386.39</v>
      </c>
      <c r="O26" s="75"/>
      <c r="P26" s="76"/>
      <c r="Q26" s="75"/>
      <c r="R26" s="76"/>
      <c r="S26" s="75"/>
      <c r="T26" s="76"/>
      <c r="U26" s="75"/>
      <c r="V26" s="76"/>
      <c r="W26" s="75">
        <v>6</v>
      </c>
      <c r="X26" s="76">
        <v>1120729.56</v>
      </c>
      <c r="Y26" s="75">
        <f t="shared" si="0"/>
        <v>33</v>
      </c>
      <c r="Z26" s="75">
        <f t="shared" si="1"/>
        <v>6161610.7099999972</v>
      </c>
      <c r="AA26" t="s">
        <v>147</v>
      </c>
    </row>
    <row r="27" spans="1:27" x14ac:dyDescent="0.25">
      <c r="A27" s="74" t="s">
        <v>148</v>
      </c>
      <c r="B27" s="74">
        <v>500</v>
      </c>
      <c r="C27" s="75"/>
      <c r="D27" s="76"/>
      <c r="E27" s="75"/>
      <c r="F27" s="76"/>
      <c r="G27" s="75"/>
      <c r="H27" s="76"/>
      <c r="I27" s="75"/>
      <c r="J27" s="76"/>
      <c r="K27" s="75">
        <v>20</v>
      </c>
      <c r="L27" s="76">
        <v>2940129.4000000008</v>
      </c>
      <c r="M27" s="75">
        <v>9</v>
      </c>
      <c r="N27" s="76">
        <v>1323058.23</v>
      </c>
      <c r="O27" s="75"/>
      <c r="P27" s="76"/>
      <c r="Q27" s="75"/>
      <c r="R27" s="76"/>
      <c r="S27" s="75"/>
      <c r="T27" s="76"/>
      <c r="U27" s="75"/>
      <c r="V27" s="76"/>
      <c r="W27" s="75"/>
      <c r="X27" s="76"/>
      <c r="Y27" s="75">
        <f t="shared" si="0"/>
        <v>29</v>
      </c>
      <c r="Z27" s="75">
        <f t="shared" si="1"/>
        <v>4263187.6300000008</v>
      </c>
      <c r="AA27" t="s">
        <v>148</v>
      </c>
    </row>
    <row r="28" spans="1:27" x14ac:dyDescent="0.25">
      <c r="A28" s="74" t="s">
        <v>138</v>
      </c>
      <c r="B28" s="74">
        <v>413</v>
      </c>
      <c r="C28" s="75"/>
      <c r="D28" s="76"/>
      <c r="E28" s="75"/>
      <c r="F28" s="76"/>
      <c r="G28" s="75"/>
      <c r="H28" s="76"/>
      <c r="I28" s="75"/>
      <c r="J28" s="76"/>
      <c r="K28" s="75">
        <v>1</v>
      </c>
      <c r="L28" s="76">
        <v>139842.47</v>
      </c>
      <c r="M28" s="75"/>
      <c r="N28" s="76"/>
      <c r="O28" s="75"/>
      <c r="P28" s="76"/>
      <c r="Q28" s="75"/>
      <c r="R28" s="76"/>
      <c r="S28" s="75"/>
      <c r="T28" s="76"/>
      <c r="U28" s="75"/>
      <c r="V28" s="76"/>
      <c r="W28" s="75"/>
      <c r="X28" s="76"/>
      <c r="Y28" s="75">
        <f t="shared" si="0"/>
        <v>1</v>
      </c>
      <c r="Z28" s="75">
        <f t="shared" si="1"/>
        <v>139842.47</v>
      </c>
      <c r="AA28" t="s">
        <v>138</v>
      </c>
    </row>
    <row r="29" spans="1:27" s="91" customFormat="1" x14ac:dyDescent="0.25">
      <c r="A29" s="88" t="s">
        <v>139</v>
      </c>
      <c r="B29" s="88">
        <v>416</v>
      </c>
      <c r="C29" s="89"/>
      <c r="D29" s="90"/>
      <c r="E29" s="89"/>
      <c r="F29" s="90"/>
      <c r="G29" s="89"/>
      <c r="H29" s="90"/>
      <c r="I29" s="89"/>
      <c r="J29" s="90"/>
      <c r="K29" s="89"/>
      <c r="L29" s="90"/>
      <c r="M29" s="89"/>
      <c r="N29" s="90"/>
      <c r="O29" s="89"/>
      <c r="P29" s="90"/>
      <c r="Q29" s="89"/>
      <c r="R29" s="90"/>
      <c r="S29" s="89"/>
      <c r="T29" s="90"/>
      <c r="U29" s="89"/>
      <c r="V29" s="90"/>
      <c r="W29" s="89">
        <v>1</v>
      </c>
      <c r="X29" s="90">
        <v>134570.15</v>
      </c>
      <c r="Y29" s="89">
        <f t="shared" si="0"/>
        <v>1</v>
      </c>
      <c r="Z29" s="89">
        <f t="shared" si="1"/>
        <v>134570.15</v>
      </c>
      <c r="AA29" s="91" t="s">
        <v>139</v>
      </c>
    </row>
    <row r="30" spans="1:27" s="91" customFormat="1" x14ac:dyDescent="0.25">
      <c r="A30" s="88" t="s">
        <v>139</v>
      </c>
      <c r="B30" s="88">
        <v>420</v>
      </c>
      <c r="C30" s="89">
        <v>1</v>
      </c>
      <c r="D30" s="90">
        <v>134570.15</v>
      </c>
      <c r="E30" s="89"/>
      <c r="F30" s="90"/>
      <c r="G30" s="89">
        <v>3</v>
      </c>
      <c r="H30" s="90">
        <v>403710.44999999995</v>
      </c>
      <c r="I30" s="89"/>
      <c r="J30" s="90"/>
      <c r="K30" s="89"/>
      <c r="L30" s="90"/>
      <c r="M30" s="89"/>
      <c r="N30" s="90"/>
      <c r="O30" s="89"/>
      <c r="P30" s="90"/>
      <c r="Q30" s="89"/>
      <c r="R30" s="90"/>
      <c r="S30" s="89"/>
      <c r="T30" s="90"/>
      <c r="U30" s="89"/>
      <c r="V30" s="90"/>
      <c r="W30" s="89"/>
      <c r="X30" s="90"/>
      <c r="Y30" s="89">
        <f t="shared" si="0"/>
        <v>4</v>
      </c>
      <c r="Z30" s="89">
        <f t="shared" si="1"/>
        <v>538280.6</v>
      </c>
      <c r="AA30" s="91" t="s">
        <v>139</v>
      </c>
    </row>
    <row r="31" spans="1:27" s="91" customFormat="1" x14ac:dyDescent="0.25">
      <c r="A31" s="88" t="s">
        <v>139</v>
      </c>
      <c r="B31" s="88">
        <v>422</v>
      </c>
      <c r="C31" s="89"/>
      <c r="D31" s="90"/>
      <c r="E31" s="89"/>
      <c r="F31" s="90"/>
      <c r="G31" s="89"/>
      <c r="H31" s="90"/>
      <c r="I31" s="89"/>
      <c r="J31" s="90"/>
      <c r="K31" s="89">
        <v>1</v>
      </c>
      <c r="L31" s="90">
        <v>134570.15</v>
      </c>
      <c r="M31" s="89"/>
      <c r="N31" s="90"/>
      <c r="O31" s="89"/>
      <c r="P31" s="90"/>
      <c r="Q31" s="89"/>
      <c r="R31" s="90"/>
      <c r="S31" s="89"/>
      <c r="T31" s="90"/>
      <c r="U31" s="89"/>
      <c r="V31" s="90"/>
      <c r="W31" s="89"/>
      <c r="X31" s="90"/>
      <c r="Y31" s="89">
        <f t="shared" si="0"/>
        <v>1</v>
      </c>
      <c r="Z31" s="89">
        <f t="shared" si="1"/>
        <v>134570.15</v>
      </c>
      <c r="AA31" s="91" t="s">
        <v>139</v>
      </c>
    </row>
    <row r="32" spans="1:27" s="91" customFormat="1" x14ac:dyDescent="0.25">
      <c r="A32" s="88" t="s">
        <v>139</v>
      </c>
      <c r="B32" s="88">
        <v>423</v>
      </c>
      <c r="C32" s="89"/>
      <c r="D32" s="90"/>
      <c r="E32" s="89"/>
      <c r="F32" s="90"/>
      <c r="G32" s="89"/>
      <c r="H32" s="90"/>
      <c r="I32" s="89"/>
      <c r="J32" s="90"/>
      <c r="K32" s="89"/>
      <c r="L32" s="90"/>
      <c r="M32" s="89"/>
      <c r="N32" s="90"/>
      <c r="O32" s="89"/>
      <c r="P32" s="90"/>
      <c r="Q32" s="89"/>
      <c r="R32" s="90"/>
      <c r="S32" s="89"/>
      <c r="T32" s="90"/>
      <c r="U32" s="89"/>
      <c r="V32" s="90"/>
      <c r="W32" s="89">
        <v>5</v>
      </c>
      <c r="X32" s="90">
        <v>672850.75</v>
      </c>
      <c r="Y32" s="89">
        <f t="shared" si="0"/>
        <v>5</v>
      </c>
      <c r="Z32" s="89">
        <f t="shared" si="1"/>
        <v>672850.75</v>
      </c>
      <c r="AA32" s="91" t="s">
        <v>139</v>
      </c>
    </row>
    <row r="33" spans="1:27" s="91" customFormat="1" x14ac:dyDescent="0.25">
      <c r="A33" s="88" t="s">
        <v>139</v>
      </c>
      <c r="B33" s="88">
        <v>424</v>
      </c>
      <c r="C33" s="89"/>
      <c r="D33" s="90"/>
      <c r="E33" s="89"/>
      <c r="F33" s="90"/>
      <c r="G33" s="89">
        <v>51</v>
      </c>
      <c r="H33" s="90">
        <v>6863077.650000005</v>
      </c>
      <c r="I33" s="89"/>
      <c r="J33" s="90"/>
      <c r="K33" s="89">
        <v>4</v>
      </c>
      <c r="L33" s="90">
        <v>538280.6</v>
      </c>
      <c r="M33" s="89"/>
      <c r="N33" s="90"/>
      <c r="O33" s="89"/>
      <c r="P33" s="90"/>
      <c r="Q33" s="89"/>
      <c r="R33" s="90"/>
      <c r="S33" s="89"/>
      <c r="T33" s="90"/>
      <c r="U33" s="89"/>
      <c r="V33" s="90"/>
      <c r="W33" s="89">
        <v>1</v>
      </c>
      <c r="X33" s="90">
        <v>134570.15</v>
      </c>
      <c r="Y33" s="89">
        <f t="shared" si="0"/>
        <v>56</v>
      </c>
      <c r="Z33" s="89">
        <f t="shared" si="1"/>
        <v>7535928.400000005</v>
      </c>
      <c r="AA33" s="91" t="s">
        <v>139</v>
      </c>
    </row>
    <row r="34" spans="1:27" s="91" customFormat="1" x14ac:dyDescent="0.25">
      <c r="A34" s="88" t="s">
        <v>139</v>
      </c>
      <c r="B34" s="88">
        <v>426</v>
      </c>
      <c r="C34" s="89">
        <v>1</v>
      </c>
      <c r="D34" s="90">
        <v>134570.15</v>
      </c>
      <c r="E34" s="89"/>
      <c r="F34" s="90"/>
      <c r="G34" s="89"/>
      <c r="H34" s="90"/>
      <c r="I34" s="89"/>
      <c r="J34" s="90"/>
      <c r="K34" s="89"/>
      <c r="L34" s="90"/>
      <c r="M34" s="89"/>
      <c r="N34" s="90"/>
      <c r="O34" s="89"/>
      <c r="P34" s="90"/>
      <c r="Q34" s="89"/>
      <c r="R34" s="90"/>
      <c r="S34" s="89"/>
      <c r="T34" s="90"/>
      <c r="U34" s="89"/>
      <c r="V34" s="90"/>
      <c r="W34" s="89"/>
      <c r="X34" s="90"/>
      <c r="Y34" s="89">
        <f t="shared" si="0"/>
        <v>1</v>
      </c>
      <c r="Z34" s="89">
        <f t="shared" si="1"/>
        <v>134570.15</v>
      </c>
      <c r="AA34" s="91" t="s">
        <v>139</v>
      </c>
    </row>
    <row r="35" spans="1:27" x14ac:dyDescent="0.25">
      <c r="A35" s="74" t="s">
        <v>140</v>
      </c>
      <c r="B35" s="74">
        <v>417</v>
      </c>
      <c r="C35" s="75"/>
      <c r="D35" s="76"/>
      <c r="E35" s="75"/>
      <c r="F35" s="76"/>
      <c r="G35" s="75">
        <v>10</v>
      </c>
      <c r="H35" s="76">
        <v>2012601.4000000004</v>
      </c>
      <c r="I35" s="75"/>
      <c r="J35" s="76"/>
      <c r="K35" s="75"/>
      <c r="L35" s="76"/>
      <c r="M35" s="75"/>
      <c r="N35" s="76"/>
      <c r="O35" s="75"/>
      <c r="P35" s="76"/>
      <c r="Q35" s="75"/>
      <c r="R35" s="76"/>
      <c r="S35" s="75"/>
      <c r="T35" s="76"/>
      <c r="U35" s="75"/>
      <c r="V35" s="76"/>
      <c r="W35" s="75"/>
      <c r="X35" s="76"/>
      <c r="Y35" s="75">
        <f t="shared" si="0"/>
        <v>10</v>
      </c>
      <c r="Z35" s="75">
        <f t="shared" si="1"/>
        <v>2012601.4000000004</v>
      </c>
      <c r="AA35" t="s">
        <v>140</v>
      </c>
    </row>
    <row r="36" spans="1:27" x14ac:dyDescent="0.25">
      <c r="A36" s="74" t="s">
        <v>141</v>
      </c>
      <c r="B36" s="74">
        <v>428</v>
      </c>
      <c r="C36" s="75"/>
      <c r="D36" s="76"/>
      <c r="E36" s="75"/>
      <c r="F36" s="76"/>
      <c r="G36" s="75">
        <v>2</v>
      </c>
      <c r="H36" s="76">
        <v>304093.68</v>
      </c>
      <c r="I36" s="75"/>
      <c r="J36" s="76"/>
      <c r="K36" s="75"/>
      <c r="L36" s="76"/>
      <c r="M36" s="75"/>
      <c r="N36" s="76"/>
      <c r="O36" s="75"/>
      <c r="P36" s="76"/>
      <c r="Q36" s="75"/>
      <c r="R36" s="76"/>
      <c r="S36" s="75"/>
      <c r="T36" s="76"/>
      <c r="U36" s="75"/>
      <c r="V36" s="76"/>
      <c r="W36" s="75"/>
      <c r="X36" s="76"/>
      <c r="Y36" s="75">
        <f t="shared" si="0"/>
        <v>2</v>
      </c>
      <c r="Z36" s="75">
        <f t="shared" si="1"/>
        <v>304093.68</v>
      </c>
      <c r="AA36" t="s">
        <v>141</v>
      </c>
    </row>
    <row r="37" spans="1:27" s="91" customFormat="1" x14ac:dyDescent="0.25">
      <c r="A37" s="88" t="s">
        <v>142</v>
      </c>
      <c r="B37" s="88">
        <v>432</v>
      </c>
      <c r="C37" s="89"/>
      <c r="D37" s="90"/>
      <c r="E37" s="89"/>
      <c r="F37" s="90"/>
      <c r="G37" s="89"/>
      <c r="H37" s="90"/>
      <c r="I37" s="89"/>
      <c r="J37" s="90"/>
      <c r="K37" s="89"/>
      <c r="L37" s="90"/>
      <c r="M37" s="89"/>
      <c r="N37" s="90"/>
      <c r="O37" s="89"/>
      <c r="P37" s="90"/>
      <c r="Q37" s="89"/>
      <c r="R37" s="90"/>
      <c r="S37" s="89"/>
      <c r="T37" s="90"/>
      <c r="U37" s="89">
        <v>4</v>
      </c>
      <c r="V37" s="90">
        <v>394054.68</v>
      </c>
      <c r="W37" s="89"/>
      <c r="X37" s="90"/>
      <c r="Y37" s="89">
        <f t="shared" si="0"/>
        <v>4</v>
      </c>
      <c r="Z37" s="89">
        <f t="shared" si="1"/>
        <v>394054.68</v>
      </c>
      <c r="AA37" s="91" t="s">
        <v>142</v>
      </c>
    </row>
    <row r="38" spans="1:27" s="91" customFormat="1" x14ac:dyDescent="0.25">
      <c r="A38" s="88" t="s">
        <v>142</v>
      </c>
      <c r="B38" s="88">
        <v>435</v>
      </c>
      <c r="C38" s="89"/>
      <c r="D38" s="90"/>
      <c r="E38" s="89"/>
      <c r="F38" s="90"/>
      <c r="G38" s="89"/>
      <c r="H38" s="90"/>
      <c r="I38" s="89"/>
      <c r="J38" s="90"/>
      <c r="K38" s="89">
        <v>1</v>
      </c>
      <c r="L38" s="90">
        <v>98513.67</v>
      </c>
      <c r="M38" s="89"/>
      <c r="N38" s="90"/>
      <c r="O38" s="89"/>
      <c r="P38" s="90"/>
      <c r="Q38" s="89"/>
      <c r="R38" s="90"/>
      <c r="S38" s="89"/>
      <c r="T38" s="90"/>
      <c r="U38" s="89"/>
      <c r="V38" s="90"/>
      <c r="W38" s="89"/>
      <c r="X38" s="90"/>
      <c r="Y38" s="89">
        <f t="shared" si="0"/>
        <v>1</v>
      </c>
      <c r="Z38" s="89">
        <f t="shared" si="1"/>
        <v>98513.67</v>
      </c>
      <c r="AA38" s="91" t="s">
        <v>142</v>
      </c>
    </row>
    <row r="39" spans="1:27" s="91" customFormat="1" x14ac:dyDescent="0.25">
      <c r="A39" s="88" t="s">
        <v>142</v>
      </c>
      <c r="B39" s="88">
        <v>439</v>
      </c>
      <c r="C39" s="89"/>
      <c r="D39" s="90"/>
      <c r="E39" s="89"/>
      <c r="F39" s="90"/>
      <c r="G39" s="89"/>
      <c r="H39" s="90"/>
      <c r="I39" s="89"/>
      <c r="J39" s="90"/>
      <c r="K39" s="89"/>
      <c r="L39" s="90"/>
      <c r="M39" s="89"/>
      <c r="N39" s="90"/>
      <c r="O39" s="89"/>
      <c r="P39" s="90"/>
      <c r="Q39" s="89"/>
      <c r="R39" s="90"/>
      <c r="S39" s="89"/>
      <c r="T39" s="90"/>
      <c r="U39" s="89"/>
      <c r="V39" s="90"/>
      <c r="W39" s="89">
        <v>1</v>
      </c>
      <c r="X39" s="90">
        <v>98513.67</v>
      </c>
      <c r="Y39" s="89">
        <f t="shared" si="0"/>
        <v>1</v>
      </c>
      <c r="Z39" s="89">
        <f t="shared" si="1"/>
        <v>98513.67</v>
      </c>
      <c r="AA39" s="91" t="s">
        <v>142</v>
      </c>
    </row>
    <row r="40" spans="1:27" x14ac:dyDescent="0.25">
      <c r="A40" s="74" t="s">
        <v>143</v>
      </c>
      <c r="B40" s="74">
        <v>449</v>
      </c>
      <c r="C40" s="75"/>
      <c r="D40" s="76"/>
      <c r="E40" s="75"/>
      <c r="F40" s="76"/>
      <c r="G40" s="75"/>
      <c r="H40" s="76"/>
      <c r="I40" s="75"/>
      <c r="J40" s="76"/>
      <c r="K40" s="75"/>
      <c r="L40" s="76"/>
      <c r="M40" s="75"/>
      <c r="N40" s="76"/>
      <c r="O40" s="75"/>
      <c r="P40" s="76"/>
      <c r="Q40" s="75"/>
      <c r="R40" s="76"/>
      <c r="S40" s="75">
        <v>5</v>
      </c>
      <c r="T40" s="76">
        <v>639182.45000000007</v>
      </c>
      <c r="U40" s="75"/>
      <c r="V40" s="76"/>
      <c r="W40" s="75"/>
      <c r="X40" s="76"/>
      <c r="Y40" s="75">
        <f t="shared" si="0"/>
        <v>5</v>
      </c>
      <c r="Z40" s="75">
        <f t="shared" si="1"/>
        <v>639182.45000000007</v>
      </c>
      <c r="AA40" t="s">
        <v>143</v>
      </c>
    </row>
    <row r="41" spans="1:27" x14ac:dyDescent="0.25">
      <c r="A41" s="77"/>
      <c r="B41" s="77" t="s">
        <v>125</v>
      </c>
      <c r="C41" s="99">
        <v>5</v>
      </c>
      <c r="D41" s="100">
        <v>686373.61</v>
      </c>
      <c r="E41" s="78">
        <v>1</v>
      </c>
      <c r="F41" s="79">
        <v>132055.51</v>
      </c>
      <c r="G41" s="99">
        <v>145</v>
      </c>
      <c r="H41" s="100">
        <v>25586303.140000068</v>
      </c>
      <c r="I41" s="78">
        <v>11</v>
      </c>
      <c r="J41" s="79">
        <v>1151730.25</v>
      </c>
      <c r="K41" s="99">
        <v>49</v>
      </c>
      <c r="L41" s="100">
        <v>6922280.1599999946</v>
      </c>
      <c r="M41" s="78">
        <v>10</v>
      </c>
      <c r="N41" s="79">
        <v>1507444.6199999999</v>
      </c>
      <c r="O41" s="78">
        <v>10</v>
      </c>
      <c r="P41" s="79">
        <v>899983.28</v>
      </c>
      <c r="Q41" s="78">
        <v>57</v>
      </c>
      <c r="R41" s="79">
        <v>4219660.4099999955</v>
      </c>
      <c r="S41" s="78">
        <v>5</v>
      </c>
      <c r="T41" s="79">
        <v>639182.45000000007</v>
      </c>
      <c r="U41" s="78">
        <v>6</v>
      </c>
      <c r="V41" s="79">
        <v>716974.17999999993</v>
      </c>
      <c r="W41" s="78">
        <v>16</v>
      </c>
      <c r="X41" s="79">
        <v>2580218.42</v>
      </c>
      <c r="Y41" s="78">
        <f>SUM(Y5:Y40)</f>
        <v>315</v>
      </c>
      <c r="Z41" s="79">
        <f>SUM(Z5:Z40)</f>
        <v>45042206.030000009</v>
      </c>
    </row>
    <row r="42" spans="1:27" x14ac:dyDescent="0.25">
      <c r="A42" s="103"/>
      <c r="B42" s="106">
        <v>1</v>
      </c>
      <c r="C42" s="104"/>
      <c r="D42" s="105"/>
      <c r="E42" s="104"/>
      <c r="F42" s="105"/>
      <c r="G42" s="104"/>
      <c r="H42" s="105"/>
      <c r="I42" s="104"/>
      <c r="J42" s="105"/>
      <c r="K42" s="104"/>
      <c r="L42" s="105"/>
      <c r="M42" s="104"/>
      <c r="N42" s="105"/>
      <c r="O42" s="104"/>
      <c r="P42" s="105"/>
      <c r="Q42" s="104"/>
      <c r="R42" s="105"/>
      <c r="S42" s="104"/>
      <c r="T42" s="105"/>
      <c r="U42" s="104"/>
      <c r="V42" s="105"/>
      <c r="W42" s="104"/>
      <c r="X42" s="105"/>
      <c r="Y42" s="78">
        <f>SUM(Y5:Y6)</f>
        <v>3</v>
      </c>
      <c r="Z42" s="79">
        <f>SUM(Z5:Z6)</f>
        <v>484379.25</v>
      </c>
    </row>
    <row r="43" spans="1:27" x14ac:dyDescent="0.25">
      <c r="B43" s="102">
        <v>2</v>
      </c>
      <c r="Y43" s="109">
        <f>Y7</f>
        <v>2</v>
      </c>
      <c r="Z43" s="110">
        <f>Z7</f>
        <v>373600.08</v>
      </c>
    </row>
    <row r="44" spans="1:27" x14ac:dyDescent="0.25">
      <c r="B44" s="102">
        <v>3</v>
      </c>
      <c r="Y44" s="109">
        <f t="shared" ref="Y44:Z44" si="2">Y8</f>
        <v>1</v>
      </c>
      <c r="Z44" s="110">
        <f t="shared" si="2"/>
        <v>132055.51</v>
      </c>
    </row>
    <row r="45" spans="1:27" x14ac:dyDescent="0.25">
      <c r="B45" s="102">
        <v>5</v>
      </c>
      <c r="Y45" s="109">
        <f t="shared" ref="Y45:Z45" si="3">Y9</f>
        <v>5</v>
      </c>
      <c r="Z45" s="110">
        <f t="shared" si="3"/>
        <v>646549.15</v>
      </c>
    </row>
    <row r="46" spans="1:27" x14ac:dyDescent="0.25">
      <c r="B46" s="88">
        <v>9</v>
      </c>
      <c r="I46" s="101">
        <f>SUM(I10:I11)</f>
        <v>11</v>
      </c>
      <c r="J46" s="101">
        <f>SUM(J10:J11)</f>
        <v>1151730.25</v>
      </c>
      <c r="K46" s="102"/>
      <c r="L46" s="102"/>
      <c r="Y46" s="109">
        <f>SUM(Y10:Y11)</f>
        <v>11</v>
      </c>
      <c r="Z46" s="110">
        <f>SUM(Z10:Z11)</f>
        <v>1151730.25</v>
      </c>
    </row>
    <row r="47" spans="1:27" x14ac:dyDescent="0.25">
      <c r="B47" s="88">
        <v>16</v>
      </c>
      <c r="K47" s="101">
        <f>SUM(K12:K13)</f>
        <v>2</v>
      </c>
      <c r="L47" s="101">
        <f>SUM(L12:L13)</f>
        <v>264860.28000000003</v>
      </c>
      <c r="Y47" s="109">
        <f>SUM(Y12:Y13)</f>
        <v>2</v>
      </c>
      <c r="Z47" s="110">
        <f>SUM(Z12:Z13)</f>
        <v>264860.28000000003</v>
      </c>
    </row>
    <row r="48" spans="1:27" x14ac:dyDescent="0.25">
      <c r="B48" s="88">
        <v>18</v>
      </c>
      <c r="K48" s="101"/>
      <c r="L48" s="101"/>
      <c r="Y48" s="109">
        <f>Y14</f>
        <v>4</v>
      </c>
      <c r="Z48" s="110">
        <f>Z14</f>
        <v>556311.07999999996</v>
      </c>
    </row>
    <row r="49" spans="2:26" x14ac:dyDescent="0.25">
      <c r="B49" s="88">
        <v>19</v>
      </c>
      <c r="K49" s="101"/>
      <c r="L49" s="101"/>
      <c r="Y49" s="109">
        <f>Y15</f>
        <v>4</v>
      </c>
      <c r="Z49" s="110">
        <f>Z15</f>
        <v>474081.44</v>
      </c>
    </row>
    <row r="50" spans="2:26" x14ac:dyDescent="0.25">
      <c r="B50" s="88">
        <v>20</v>
      </c>
      <c r="K50" s="101">
        <f>SUM(K16:K19)</f>
        <v>4</v>
      </c>
      <c r="L50" s="101">
        <f>SUM(L16:L19)</f>
        <v>283934.56</v>
      </c>
      <c r="O50" s="101">
        <f>SUM(O16:O19)</f>
        <v>6</v>
      </c>
      <c r="P50" s="101">
        <f>SUM(P16:P19)</f>
        <v>425901.83999999997</v>
      </c>
      <c r="Y50" s="109">
        <f>SUM(Y16:Y19)</f>
        <v>10</v>
      </c>
      <c r="Z50" s="110">
        <f>SUM(Z16:Z19)</f>
        <v>709836.4</v>
      </c>
    </row>
    <row r="51" spans="2:26" x14ac:dyDescent="0.25">
      <c r="B51" s="88">
        <v>21</v>
      </c>
      <c r="Q51" s="101">
        <f>SUM(Q20:Q23)</f>
        <v>57</v>
      </c>
      <c r="R51" s="101">
        <f>SUM(R20:R23)</f>
        <v>4219660.4099999974</v>
      </c>
      <c r="Y51" s="109">
        <f>SUM(Y20:Y23)</f>
        <v>57</v>
      </c>
      <c r="Z51" s="110">
        <f>SUM(Z20:Z23)</f>
        <v>4219660.4099999974</v>
      </c>
    </row>
    <row r="52" spans="2:26" x14ac:dyDescent="0.25">
      <c r="B52" s="74" t="s">
        <v>137</v>
      </c>
      <c r="Q52" s="107"/>
      <c r="R52" s="107"/>
      <c r="Y52" s="109">
        <f>Y24</f>
        <v>3</v>
      </c>
      <c r="Z52" s="110">
        <f>Z24</f>
        <v>408901.62</v>
      </c>
    </row>
    <row r="53" spans="2:26" x14ac:dyDescent="0.25">
      <c r="B53" s="74" t="s">
        <v>146</v>
      </c>
      <c r="Q53" s="107"/>
      <c r="R53" s="107"/>
      <c r="Y53" s="109">
        <f t="shared" ref="Y53:Z53" si="4">Y25</f>
        <v>59</v>
      </c>
      <c r="Z53" s="110">
        <f t="shared" si="4"/>
        <v>12357870.000000009</v>
      </c>
    </row>
    <row r="54" spans="2:26" x14ac:dyDescent="0.25">
      <c r="B54" s="74" t="s">
        <v>147</v>
      </c>
      <c r="Q54" s="107"/>
      <c r="R54" s="107"/>
      <c r="Y54" s="109">
        <f t="shared" ref="Y54:Z54" si="5">Y26</f>
        <v>33</v>
      </c>
      <c r="Z54" s="110">
        <f t="shared" si="5"/>
        <v>6161610.7099999972</v>
      </c>
    </row>
    <row r="55" spans="2:26" x14ac:dyDescent="0.25">
      <c r="B55" s="74" t="s">
        <v>148</v>
      </c>
      <c r="Q55" s="107"/>
      <c r="R55" s="107"/>
      <c r="Y55" s="109">
        <f t="shared" ref="Y55:Z55" si="6">Y27</f>
        <v>29</v>
      </c>
      <c r="Z55" s="110">
        <f t="shared" si="6"/>
        <v>4263187.6300000008</v>
      </c>
    </row>
    <row r="56" spans="2:26" x14ac:dyDescent="0.25">
      <c r="B56" s="74" t="s">
        <v>138</v>
      </c>
      <c r="Q56" s="107"/>
      <c r="R56" s="107"/>
      <c r="Y56" s="109">
        <f t="shared" ref="Y56:Z56" si="7">Y28</f>
        <v>1</v>
      </c>
      <c r="Z56" s="110">
        <f t="shared" si="7"/>
        <v>139842.47</v>
      </c>
    </row>
    <row r="57" spans="2:26" x14ac:dyDescent="0.25">
      <c r="B57" s="98">
        <v>34</v>
      </c>
      <c r="C57" s="101">
        <f>SUM(C29:C34)</f>
        <v>2</v>
      </c>
      <c r="D57" s="101">
        <f>SUM(D29:D34)</f>
        <v>269140.3</v>
      </c>
      <c r="G57" s="101">
        <f>SUM(G29:G34)</f>
        <v>54</v>
      </c>
      <c r="H57" s="101">
        <f>SUM(H29:H34)</f>
        <v>7266788.1000000052</v>
      </c>
      <c r="K57" s="101">
        <f>SUM(K29:K34)</f>
        <v>5</v>
      </c>
      <c r="L57" s="101">
        <f>SUM(L29:L34)</f>
        <v>672850.75</v>
      </c>
      <c r="W57" s="101">
        <f>SUM(W29:W34)</f>
        <v>7</v>
      </c>
      <c r="X57" s="108">
        <f>SUM(X29:X34)</f>
        <v>941991.05</v>
      </c>
      <c r="Y57" s="111">
        <f>SUM(Y29:Y34)</f>
        <v>68</v>
      </c>
      <c r="Z57" s="112">
        <f>SUM(Z29:Z34)</f>
        <v>9150770.2000000048</v>
      </c>
    </row>
    <row r="58" spans="2:26" x14ac:dyDescent="0.25">
      <c r="B58" s="74" t="s">
        <v>140</v>
      </c>
      <c r="Y58" s="109">
        <f t="shared" ref="Y58:Z59" si="8">Y35</f>
        <v>10</v>
      </c>
      <c r="Z58" s="110">
        <f t="shared" si="8"/>
        <v>2012601.4000000004</v>
      </c>
    </row>
    <row r="59" spans="2:26" x14ac:dyDescent="0.25">
      <c r="B59" s="74" t="s">
        <v>141</v>
      </c>
      <c r="Y59" s="109">
        <f t="shared" si="8"/>
        <v>2</v>
      </c>
      <c r="Z59" s="110">
        <f t="shared" si="8"/>
        <v>304093.68</v>
      </c>
    </row>
    <row r="60" spans="2:26" x14ac:dyDescent="0.25">
      <c r="B60" s="88" t="s">
        <v>142</v>
      </c>
      <c r="Y60" s="109">
        <f>SUM(Y37:Y39)</f>
        <v>6</v>
      </c>
      <c r="Z60" s="110">
        <f>SUM(Z37:Z39)</f>
        <v>591082.02</v>
      </c>
    </row>
    <row r="61" spans="2:26" x14ac:dyDescent="0.25">
      <c r="B61" s="74" t="s">
        <v>143</v>
      </c>
      <c r="Y61" s="109">
        <f>Y40</f>
        <v>5</v>
      </c>
      <c r="Z61" s="110">
        <f>Z40</f>
        <v>639182.45000000007</v>
      </c>
    </row>
    <row r="62" spans="2:26" x14ac:dyDescent="0.25">
      <c r="Y62">
        <f>SUM(Y42:Y61)</f>
        <v>315</v>
      </c>
      <c r="Z62" s="81">
        <f>SUM(Z42:Z61)</f>
        <v>45042206.030000009</v>
      </c>
    </row>
    <row r="68" spans="24:26" x14ac:dyDescent="0.25">
      <c r="X68" t="s">
        <v>121</v>
      </c>
      <c r="Y68" s="80">
        <v>315</v>
      </c>
      <c r="Z68" s="81">
        <v>45042206.030000061</v>
      </c>
    </row>
    <row r="69" spans="24:26" x14ac:dyDescent="0.25">
      <c r="X69" t="s">
        <v>126</v>
      </c>
      <c r="Y69" s="80">
        <v>30</v>
      </c>
      <c r="Z69" s="81">
        <v>2802062.9699999993</v>
      </c>
    </row>
    <row r="70" spans="24:26" x14ac:dyDescent="0.25">
      <c r="X70" t="s">
        <v>127</v>
      </c>
      <c r="Y70" s="80">
        <v>345</v>
      </c>
      <c r="Z70" s="81">
        <v>47844269.00000006</v>
      </c>
    </row>
  </sheetData>
  <sortState ref="A5:Z40">
    <sortCondition ref="A5:A40"/>
  </sortState>
  <mergeCells count="11">
    <mergeCell ref="M1:N1"/>
    <mergeCell ref="C1:D1"/>
    <mergeCell ref="E1:F1"/>
    <mergeCell ref="G1:H1"/>
    <mergeCell ref="I1:J1"/>
    <mergeCell ref="K1:L1"/>
    <mergeCell ref="O1:P1"/>
    <mergeCell ref="Q1:R1"/>
    <mergeCell ref="S1:T1"/>
    <mergeCell ref="U1:V1"/>
    <mergeCell ref="W1:X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39997558519241921"/>
  </sheetPr>
  <dimension ref="A1:R43"/>
  <sheetViews>
    <sheetView workbookViewId="0">
      <pane xSplit="2" ySplit="4" topLeftCell="C8" activePane="bottomRight" state="frozen"/>
      <selection pane="topRight" activeCell="B1" sqref="B1"/>
      <selection pane="bottomLeft" activeCell="A5" sqref="A5"/>
      <selection pane="bottomRight" activeCell="A15" sqref="A15"/>
    </sheetView>
  </sheetViews>
  <sheetFormatPr defaultRowHeight="15" x14ac:dyDescent="0.25"/>
  <cols>
    <col min="2" max="2" width="8" customWidth="1"/>
    <col min="3" max="3" width="11.7109375" customWidth="1"/>
    <col min="4" max="4" width="14.140625" customWidth="1"/>
    <col min="5" max="10" width="13" customWidth="1"/>
    <col min="11" max="14" width="13.140625" customWidth="1"/>
    <col min="15" max="15" width="12" bestFit="1" customWidth="1"/>
    <col min="16" max="16" width="12.7109375" bestFit="1" customWidth="1"/>
  </cols>
  <sheetData>
    <row r="1" spans="1:18" x14ac:dyDescent="0.25">
      <c r="B1" s="82"/>
      <c r="C1" s="119" t="s">
        <v>109</v>
      </c>
      <c r="D1" s="83"/>
      <c r="E1" s="119" t="s">
        <v>111</v>
      </c>
      <c r="F1" s="83"/>
      <c r="G1" s="119" t="s">
        <v>112</v>
      </c>
      <c r="H1" s="83"/>
      <c r="I1" s="119" t="s">
        <v>113</v>
      </c>
      <c r="J1" s="83"/>
      <c r="K1" s="119" t="s">
        <v>114</v>
      </c>
      <c r="L1" s="83"/>
      <c r="M1" s="84" t="s">
        <v>117</v>
      </c>
      <c r="N1" s="85"/>
      <c r="O1" s="86"/>
      <c r="P1" s="86"/>
    </row>
    <row r="2" spans="1:18" x14ac:dyDescent="0.25">
      <c r="A2" s="72"/>
      <c r="B2" s="87" t="s">
        <v>118</v>
      </c>
      <c r="C2" s="87" t="s">
        <v>100</v>
      </c>
      <c r="D2" s="87" t="s">
        <v>100</v>
      </c>
      <c r="E2" s="87" t="s">
        <v>90</v>
      </c>
      <c r="F2" s="87" t="s">
        <v>90</v>
      </c>
      <c r="G2" s="72" t="s">
        <v>91</v>
      </c>
      <c r="H2" s="72" t="s">
        <v>91</v>
      </c>
      <c r="I2" s="87" t="s">
        <v>92</v>
      </c>
      <c r="J2" s="87" t="s">
        <v>92</v>
      </c>
      <c r="K2" s="72" t="s">
        <v>93</v>
      </c>
      <c r="L2" s="72" t="s">
        <v>93</v>
      </c>
      <c r="M2" s="87" t="s">
        <v>103</v>
      </c>
      <c r="N2" s="87" t="s">
        <v>103</v>
      </c>
      <c r="O2" s="87" t="s">
        <v>119</v>
      </c>
      <c r="P2" s="87" t="s">
        <v>120</v>
      </c>
    </row>
    <row r="3" spans="1:18" x14ac:dyDescent="0.25">
      <c r="A3" s="73"/>
      <c r="B3" s="73"/>
      <c r="C3" s="73" t="s">
        <v>128</v>
      </c>
      <c r="D3" s="73" t="s">
        <v>128</v>
      </c>
      <c r="E3" s="73" t="s">
        <v>128</v>
      </c>
      <c r="F3" s="73" t="s">
        <v>128</v>
      </c>
      <c r="G3" s="73" t="s">
        <v>128</v>
      </c>
      <c r="H3" s="73" t="s">
        <v>128</v>
      </c>
      <c r="I3" s="73" t="s">
        <v>128</v>
      </c>
      <c r="J3" s="73" t="s">
        <v>128</v>
      </c>
      <c r="K3" s="73" t="s">
        <v>128</v>
      </c>
      <c r="L3" s="73" t="s">
        <v>128</v>
      </c>
      <c r="M3" s="73" t="s">
        <v>128</v>
      </c>
      <c r="N3" s="73" t="s">
        <v>128</v>
      </c>
      <c r="O3" s="73"/>
      <c r="P3" s="73"/>
    </row>
    <row r="4" spans="1:18" x14ac:dyDescent="0.25">
      <c r="A4" s="73" t="s">
        <v>129</v>
      </c>
      <c r="B4" s="73" t="s">
        <v>122</v>
      </c>
      <c r="C4" s="73" t="s">
        <v>123</v>
      </c>
      <c r="D4" s="73" t="s">
        <v>124</v>
      </c>
      <c r="E4" s="73" t="s">
        <v>123</v>
      </c>
      <c r="F4" s="73" t="s">
        <v>124</v>
      </c>
      <c r="G4" s="73" t="s">
        <v>123</v>
      </c>
      <c r="H4" s="73" t="s">
        <v>124</v>
      </c>
      <c r="I4" s="73" t="s">
        <v>123</v>
      </c>
      <c r="J4" s="73" t="s">
        <v>124</v>
      </c>
      <c r="K4" s="73" t="s">
        <v>123</v>
      </c>
      <c r="L4" s="73" t="s">
        <v>124</v>
      </c>
      <c r="M4" s="73" t="s">
        <v>123</v>
      </c>
      <c r="N4" s="73" t="s">
        <v>124</v>
      </c>
      <c r="O4" s="73"/>
      <c r="P4" s="73"/>
    </row>
    <row r="5" spans="1:18" x14ac:dyDescent="0.25">
      <c r="A5" s="74" t="s">
        <v>130</v>
      </c>
      <c r="B5" s="74">
        <v>38</v>
      </c>
      <c r="C5" s="75"/>
      <c r="D5" s="76"/>
      <c r="E5" s="75"/>
      <c r="F5" s="76"/>
      <c r="G5" s="75"/>
      <c r="H5" s="76"/>
      <c r="I5" s="75"/>
      <c r="J5" s="76"/>
      <c r="K5" s="75"/>
      <c r="L5" s="76"/>
      <c r="M5" s="75"/>
      <c r="N5" s="76"/>
      <c r="O5" s="75">
        <f>SUM(C5,E5,G5,I5,K5,M5)</f>
        <v>0</v>
      </c>
      <c r="P5" s="75">
        <f>SUM(D5,F5,H5,J5,L5,N5)</f>
        <v>0</v>
      </c>
      <c r="Q5" s="74" t="s">
        <v>130</v>
      </c>
      <c r="R5" s="74">
        <v>38</v>
      </c>
    </row>
    <row r="6" spans="1:18" x14ac:dyDescent="0.25">
      <c r="A6" s="88" t="s">
        <v>131</v>
      </c>
      <c r="B6" s="74">
        <v>50</v>
      </c>
      <c r="C6" s="75"/>
      <c r="D6" s="76"/>
      <c r="E6" s="75"/>
      <c r="F6" s="76"/>
      <c r="G6" s="75"/>
      <c r="H6" s="76"/>
      <c r="I6" s="75"/>
      <c r="J6" s="76"/>
      <c r="K6" s="75"/>
      <c r="L6" s="76"/>
      <c r="M6" s="75"/>
      <c r="N6" s="76"/>
      <c r="O6" s="75">
        <f t="shared" ref="O6:P40" si="0">SUM(C6,E6,G6,I6,K6,M6)</f>
        <v>0</v>
      </c>
      <c r="P6" s="75">
        <f t="shared" si="0"/>
        <v>0</v>
      </c>
      <c r="Q6" s="88" t="s">
        <v>131</v>
      </c>
      <c r="R6" s="88">
        <v>50</v>
      </c>
    </row>
    <row r="7" spans="1:18" x14ac:dyDescent="0.25">
      <c r="A7" s="88" t="s">
        <v>131</v>
      </c>
      <c r="B7" s="74">
        <v>52</v>
      </c>
      <c r="C7" s="75"/>
      <c r="D7" s="76"/>
      <c r="E7" s="75"/>
      <c r="F7" s="76"/>
      <c r="G7" s="75"/>
      <c r="H7" s="76"/>
      <c r="I7" s="75"/>
      <c r="J7" s="76"/>
      <c r="K7" s="75"/>
      <c r="L7" s="76"/>
      <c r="M7" s="75"/>
      <c r="N7" s="76"/>
      <c r="O7" s="75">
        <f t="shared" si="0"/>
        <v>0</v>
      </c>
      <c r="P7" s="75">
        <f t="shared" si="0"/>
        <v>0</v>
      </c>
      <c r="Q7" s="88" t="s">
        <v>131</v>
      </c>
      <c r="R7" s="88">
        <v>52</v>
      </c>
    </row>
    <row r="8" spans="1:18" x14ac:dyDescent="0.25">
      <c r="A8" s="92" t="s">
        <v>132</v>
      </c>
      <c r="B8" s="74">
        <v>135</v>
      </c>
      <c r="C8" s="75"/>
      <c r="D8" s="76"/>
      <c r="E8" s="75"/>
      <c r="F8" s="76"/>
      <c r="G8" s="75"/>
      <c r="H8" s="76"/>
      <c r="I8" s="75"/>
      <c r="J8" s="76"/>
      <c r="K8" s="75"/>
      <c r="L8" s="76"/>
      <c r="M8" s="75"/>
      <c r="N8" s="76"/>
      <c r="O8" s="75">
        <f t="shared" si="0"/>
        <v>0</v>
      </c>
      <c r="P8" s="75">
        <f t="shared" si="0"/>
        <v>0</v>
      </c>
      <c r="Q8" s="92" t="s">
        <v>132</v>
      </c>
      <c r="R8" s="92">
        <v>135</v>
      </c>
    </row>
    <row r="9" spans="1:18" x14ac:dyDescent="0.25">
      <c r="A9" s="92" t="s">
        <v>132</v>
      </c>
      <c r="B9" s="74">
        <v>276</v>
      </c>
      <c r="C9" s="75"/>
      <c r="D9" s="76"/>
      <c r="E9" s="75"/>
      <c r="F9" s="76"/>
      <c r="G9" s="75"/>
      <c r="H9" s="76"/>
      <c r="I9" s="75"/>
      <c r="J9" s="76"/>
      <c r="K9" s="75"/>
      <c r="L9" s="76"/>
      <c r="M9" s="75"/>
      <c r="N9" s="76"/>
      <c r="O9" s="75">
        <f t="shared" si="0"/>
        <v>0</v>
      </c>
      <c r="P9" s="75">
        <f t="shared" si="0"/>
        <v>0</v>
      </c>
      <c r="Q9" s="92" t="s">
        <v>132</v>
      </c>
      <c r="R9" s="92">
        <v>276</v>
      </c>
    </row>
    <row r="10" spans="1:18" x14ac:dyDescent="0.25">
      <c r="A10" s="74" t="s">
        <v>133</v>
      </c>
      <c r="B10" s="74">
        <v>356</v>
      </c>
      <c r="C10" s="75"/>
      <c r="D10" s="76"/>
      <c r="E10" s="75"/>
      <c r="F10" s="76"/>
      <c r="G10" s="75"/>
      <c r="H10" s="76"/>
      <c r="I10" s="75"/>
      <c r="J10" s="76"/>
      <c r="K10" s="75"/>
      <c r="L10" s="76"/>
      <c r="M10" s="75"/>
      <c r="N10" s="76"/>
      <c r="O10" s="75">
        <f t="shared" si="0"/>
        <v>0</v>
      </c>
      <c r="P10" s="75">
        <f t="shared" si="0"/>
        <v>0</v>
      </c>
      <c r="Q10" s="74" t="s">
        <v>133</v>
      </c>
      <c r="R10" s="74">
        <v>356</v>
      </c>
    </row>
    <row r="11" spans="1:18" x14ac:dyDescent="0.25">
      <c r="A11" s="74" t="s">
        <v>134</v>
      </c>
      <c r="B11" s="74">
        <v>357</v>
      </c>
      <c r="C11" s="75"/>
      <c r="D11" s="76"/>
      <c r="E11" s="75"/>
      <c r="F11" s="76"/>
      <c r="G11" s="75"/>
      <c r="H11" s="76"/>
      <c r="I11" s="75">
        <v>1</v>
      </c>
      <c r="J11" s="76">
        <v>118520.36</v>
      </c>
      <c r="K11" s="75"/>
      <c r="L11" s="76"/>
      <c r="M11" s="75"/>
      <c r="N11" s="76"/>
      <c r="O11" s="75">
        <f t="shared" si="0"/>
        <v>1</v>
      </c>
      <c r="P11" s="75">
        <f t="shared" si="0"/>
        <v>118520.36</v>
      </c>
      <c r="Q11" s="74" t="s">
        <v>134</v>
      </c>
      <c r="R11" s="74">
        <v>357</v>
      </c>
    </row>
    <row r="12" spans="1:18" x14ac:dyDescent="0.25">
      <c r="A12" s="92" t="s">
        <v>135</v>
      </c>
      <c r="B12" s="74">
        <v>367</v>
      </c>
      <c r="C12" s="75"/>
      <c r="D12" s="76"/>
      <c r="E12" s="75"/>
      <c r="F12" s="76"/>
      <c r="G12" s="75"/>
      <c r="H12" s="76"/>
      <c r="I12" s="75"/>
      <c r="J12" s="76"/>
      <c r="K12" s="75"/>
      <c r="L12" s="76"/>
      <c r="M12" s="75"/>
      <c r="N12" s="76"/>
      <c r="O12" s="75">
        <f t="shared" si="0"/>
        <v>0</v>
      </c>
      <c r="P12" s="75">
        <f t="shared" si="0"/>
        <v>0</v>
      </c>
      <c r="Q12" s="92" t="s">
        <v>135</v>
      </c>
      <c r="R12" s="92">
        <v>367</v>
      </c>
    </row>
    <row r="13" spans="1:18" x14ac:dyDescent="0.25">
      <c r="A13" s="92" t="s">
        <v>135</v>
      </c>
      <c r="B13" s="74">
        <v>368</v>
      </c>
      <c r="C13" s="75"/>
      <c r="D13" s="76"/>
      <c r="E13" s="75"/>
      <c r="F13" s="76"/>
      <c r="G13" s="75"/>
      <c r="H13" s="76"/>
      <c r="I13" s="75">
        <v>1</v>
      </c>
      <c r="J13" s="76">
        <v>70983.64</v>
      </c>
      <c r="K13" s="75"/>
      <c r="L13" s="76"/>
      <c r="M13" s="75"/>
      <c r="N13" s="76"/>
      <c r="O13" s="75">
        <f t="shared" si="0"/>
        <v>1</v>
      </c>
      <c r="P13" s="75">
        <f t="shared" si="0"/>
        <v>70983.64</v>
      </c>
      <c r="Q13" s="92" t="s">
        <v>135</v>
      </c>
      <c r="R13" s="92">
        <v>368</v>
      </c>
    </row>
    <row r="14" spans="1:18" x14ac:dyDescent="0.25">
      <c r="A14" s="92" t="s">
        <v>135</v>
      </c>
      <c r="B14" s="74">
        <v>369</v>
      </c>
      <c r="C14" s="75"/>
      <c r="D14" s="76"/>
      <c r="E14" s="75"/>
      <c r="F14" s="76"/>
      <c r="G14" s="75"/>
      <c r="H14" s="76"/>
      <c r="I14" s="75"/>
      <c r="J14" s="76"/>
      <c r="K14" s="75"/>
      <c r="L14" s="76"/>
      <c r="M14" s="75"/>
      <c r="N14" s="76"/>
      <c r="O14" s="75">
        <f t="shared" si="0"/>
        <v>0</v>
      </c>
      <c r="P14" s="75">
        <f t="shared" si="0"/>
        <v>0</v>
      </c>
      <c r="Q14" s="92" t="s">
        <v>135</v>
      </c>
      <c r="R14" s="92">
        <v>369</v>
      </c>
    </row>
    <row r="15" spans="1:18" x14ac:dyDescent="0.25">
      <c r="A15" s="92" t="s">
        <v>135</v>
      </c>
      <c r="B15" s="74">
        <v>372</v>
      </c>
      <c r="C15" s="75"/>
      <c r="D15" s="76"/>
      <c r="E15" s="75"/>
      <c r="F15" s="76"/>
      <c r="G15" s="75"/>
      <c r="H15" s="76"/>
      <c r="I15" s="75"/>
      <c r="J15" s="76"/>
      <c r="K15" s="75"/>
      <c r="L15" s="76"/>
      <c r="M15" s="75"/>
      <c r="N15" s="76"/>
      <c r="O15" s="75">
        <f t="shared" si="0"/>
        <v>0</v>
      </c>
      <c r="P15" s="75">
        <f t="shared" si="0"/>
        <v>0</v>
      </c>
      <c r="Q15" s="92" t="s">
        <v>135</v>
      </c>
      <c r="R15" s="92">
        <v>372</v>
      </c>
    </row>
    <row r="16" spans="1:18" x14ac:dyDescent="0.25">
      <c r="A16" s="88" t="s">
        <v>136</v>
      </c>
      <c r="B16" s="74">
        <v>379</v>
      </c>
      <c r="C16" s="75"/>
      <c r="D16" s="76"/>
      <c r="E16" s="75"/>
      <c r="F16" s="76"/>
      <c r="G16" s="75"/>
      <c r="H16" s="76"/>
      <c r="I16" s="75"/>
      <c r="J16" s="76"/>
      <c r="K16" s="75">
        <v>14</v>
      </c>
      <c r="L16" s="76">
        <v>1036407.8200000001</v>
      </c>
      <c r="M16" s="75"/>
      <c r="N16" s="76"/>
      <c r="O16" s="75">
        <f t="shared" si="0"/>
        <v>14</v>
      </c>
      <c r="P16" s="75">
        <f t="shared" si="0"/>
        <v>1036407.8200000001</v>
      </c>
      <c r="Q16" s="88" t="s">
        <v>136</v>
      </c>
      <c r="R16" s="88">
        <v>379</v>
      </c>
    </row>
    <row r="17" spans="1:18" x14ac:dyDescent="0.25">
      <c r="A17" s="88" t="s">
        <v>136</v>
      </c>
      <c r="B17" s="74">
        <v>380</v>
      </c>
      <c r="C17" s="75"/>
      <c r="D17" s="76"/>
      <c r="E17" s="75"/>
      <c r="F17" s="76"/>
      <c r="G17" s="75"/>
      <c r="H17" s="76"/>
      <c r="I17" s="75"/>
      <c r="J17" s="76"/>
      <c r="K17" s="75">
        <v>2</v>
      </c>
      <c r="L17" s="76">
        <v>148058.26</v>
      </c>
      <c r="M17" s="75"/>
      <c r="N17" s="76"/>
      <c r="O17" s="75">
        <f t="shared" si="0"/>
        <v>2</v>
      </c>
      <c r="P17" s="75">
        <f t="shared" si="0"/>
        <v>148058.26</v>
      </c>
      <c r="Q17" s="88" t="s">
        <v>136</v>
      </c>
      <c r="R17" s="88">
        <v>380</v>
      </c>
    </row>
    <row r="18" spans="1:18" x14ac:dyDescent="0.25">
      <c r="A18" s="88" t="s">
        <v>136</v>
      </c>
      <c r="B18" s="74">
        <v>381</v>
      </c>
      <c r="C18" s="75"/>
      <c r="D18" s="76"/>
      <c r="E18" s="75"/>
      <c r="F18" s="76"/>
      <c r="G18" s="75"/>
      <c r="H18" s="76"/>
      <c r="I18" s="75"/>
      <c r="J18" s="76"/>
      <c r="K18" s="75">
        <v>5</v>
      </c>
      <c r="L18" s="76">
        <v>370145.65</v>
      </c>
      <c r="M18" s="75"/>
      <c r="N18" s="76"/>
      <c r="O18" s="75">
        <f t="shared" si="0"/>
        <v>5</v>
      </c>
      <c r="P18" s="75">
        <f t="shared" si="0"/>
        <v>370145.65</v>
      </c>
      <c r="Q18" s="88" t="s">
        <v>136</v>
      </c>
      <c r="R18" s="88">
        <v>381</v>
      </c>
    </row>
    <row r="19" spans="1:18" x14ac:dyDescent="0.25">
      <c r="A19" s="88" t="s">
        <v>136</v>
      </c>
      <c r="B19" s="74">
        <v>391</v>
      </c>
      <c r="C19" s="75"/>
      <c r="D19" s="76"/>
      <c r="E19" s="75"/>
      <c r="F19" s="76"/>
      <c r="G19" s="75"/>
      <c r="H19" s="76"/>
      <c r="I19" s="75"/>
      <c r="J19" s="76"/>
      <c r="K19" s="75"/>
      <c r="L19" s="76"/>
      <c r="M19" s="75"/>
      <c r="N19" s="76"/>
      <c r="O19" s="75">
        <f t="shared" si="0"/>
        <v>0</v>
      </c>
      <c r="P19" s="75">
        <f t="shared" si="0"/>
        <v>0</v>
      </c>
      <c r="Q19" s="88" t="s">
        <v>136</v>
      </c>
      <c r="R19" s="88">
        <v>391</v>
      </c>
    </row>
    <row r="20" spans="1:18" x14ac:dyDescent="0.25">
      <c r="A20" s="74" t="s">
        <v>137</v>
      </c>
      <c r="B20" s="74">
        <v>406</v>
      </c>
      <c r="C20" s="75"/>
      <c r="D20" s="76"/>
      <c r="E20" s="75"/>
      <c r="F20" s="76"/>
      <c r="G20" s="75"/>
      <c r="H20" s="76"/>
      <c r="I20" s="75"/>
      <c r="J20" s="76"/>
      <c r="K20" s="75"/>
      <c r="L20" s="76"/>
      <c r="M20" s="75"/>
      <c r="N20" s="76"/>
      <c r="O20" s="75">
        <f t="shared" si="0"/>
        <v>0</v>
      </c>
      <c r="P20" s="75">
        <f t="shared" si="0"/>
        <v>0</v>
      </c>
      <c r="Q20" s="74" t="s">
        <v>137</v>
      </c>
      <c r="R20" s="74">
        <v>406</v>
      </c>
    </row>
    <row r="21" spans="1:18" x14ac:dyDescent="0.25">
      <c r="A21" s="74" t="s">
        <v>138</v>
      </c>
      <c r="B21" s="74">
        <v>413</v>
      </c>
      <c r="C21" s="75"/>
      <c r="D21" s="76"/>
      <c r="E21" s="75"/>
      <c r="F21" s="76"/>
      <c r="G21" s="75"/>
      <c r="H21" s="76"/>
      <c r="I21" s="75"/>
      <c r="J21" s="76"/>
      <c r="K21" s="75"/>
      <c r="L21" s="76"/>
      <c r="M21" s="75"/>
      <c r="N21" s="76"/>
      <c r="O21" s="75">
        <f t="shared" si="0"/>
        <v>0</v>
      </c>
      <c r="P21" s="75">
        <f t="shared" si="0"/>
        <v>0</v>
      </c>
      <c r="Q21" s="74" t="s">
        <v>138</v>
      </c>
      <c r="R21" s="74">
        <v>413</v>
      </c>
    </row>
    <row r="22" spans="1:18" x14ac:dyDescent="0.25">
      <c r="A22" s="88" t="s">
        <v>139</v>
      </c>
      <c r="B22" s="74">
        <v>416</v>
      </c>
      <c r="C22" s="75"/>
      <c r="D22" s="76"/>
      <c r="E22" s="75"/>
      <c r="F22" s="76"/>
      <c r="G22" s="75"/>
      <c r="H22" s="76"/>
      <c r="I22" s="75"/>
      <c r="J22" s="76"/>
      <c r="K22" s="75"/>
      <c r="L22" s="76"/>
      <c r="M22" s="75">
        <v>1</v>
      </c>
      <c r="N22" s="76">
        <v>134570.15</v>
      </c>
      <c r="O22" s="75">
        <f t="shared" si="0"/>
        <v>1</v>
      </c>
      <c r="P22" s="75">
        <f t="shared" si="0"/>
        <v>134570.15</v>
      </c>
      <c r="Q22" s="88" t="s">
        <v>139</v>
      </c>
      <c r="R22" s="88">
        <v>416</v>
      </c>
    </row>
    <row r="23" spans="1:18" x14ac:dyDescent="0.25">
      <c r="A23" s="74" t="s">
        <v>140</v>
      </c>
      <c r="B23" s="74">
        <v>417</v>
      </c>
      <c r="C23" s="75"/>
      <c r="D23" s="76"/>
      <c r="E23" s="75"/>
      <c r="F23" s="76"/>
      <c r="G23" s="75"/>
      <c r="H23" s="76"/>
      <c r="I23" s="75"/>
      <c r="J23" s="76"/>
      <c r="K23" s="75"/>
      <c r="L23" s="76"/>
      <c r="M23" s="75"/>
      <c r="N23" s="76"/>
      <c r="O23" s="75">
        <f t="shared" si="0"/>
        <v>0</v>
      </c>
      <c r="P23" s="75">
        <f t="shared" si="0"/>
        <v>0</v>
      </c>
      <c r="Q23" s="74" t="s">
        <v>140</v>
      </c>
      <c r="R23" s="74">
        <v>417</v>
      </c>
    </row>
    <row r="24" spans="1:18" x14ac:dyDescent="0.25">
      <c r="A24" s="88" t="s">
        <v>139</v>
      </c>
      <c r="B24" s="74">
        <v>420</v>
      </c>
      <c r="C24" s="75"/>
      <c r="D24" s="76"/>
      <c r="E24" s="75"/>
      <c r="F24" s="76"/>
      <c r="G24" s="75"/>
      <c r="H24" s="76"/>
      <c r="I24" s="75"/>
      <c r="J24" s="76"/>
      <c r="K24" s="75"/>
      <c r="L24" s="76"/>
      <c r="M24" s="75"/>
      <c r="N24" s="76"/>
      <c r="O24" s="75">
        <f t="shared" si="0"/>
        <v>0</v>
      </c>
      <c r="P24" s="75">
        <f t="shared" si="0"/>
        <v>0</v>
      </c>
      <c r="Q24" s="88" t="s">
        <v>139</v>
      </c>
      <c r="R24" s="88">
        <v>420</v>
      </c>
    </row>
    <row r="25" spans="1:18" x14ac:dyDescent="0.25">
      <c r="A25" s="88" t="s">
        <v>139</v>
      </c>
      <c r="B25" s="74">
        <v>422</v>
      </c>
      <c r="C25" s="75"/>
      <c r="D25" s="76"/>
      <c r="E25" s="75"/>
      <c r="F25" s="76"/>
      <c r="G25" s="75"/>
      <c r="H25" s="76"/>
      <c r="I25" s="75"/>
      <c r="J25" s="76"/>
      <c r="K25" s="75"/>
      <c r="L25" s="76"/>
      <c r="M25" s="75"/>
      <c r="N25" s="76"/>
      <c r="O25" s="75">
        <f t="shared" si="0"/>
        <v>0</v>
      </c>
      <c r="P25" s="75">
        <f t="shared" si="0"/>
        <v>0</v>
      </c>
      <c r="Q25" s="88" t="s">
        <v>139</v>
      </c>
      <c r="R25" s="88">
        <v>422</v>
      </c>
    </row>
    <row r="26" spans="1:18" x14ac:dyDescent="0.25">
      <c r="A26" s="88" t="s">
        <v>139</v>
      </c>
      <c r="B26" s="74">
        <v>423</v>
      </c>
      <c r="C26" s="75"/>
      <c r="D26" s="76"/>
      <c r="E26" s="75"/>
      <c r="F26" s="76"/>
      <c r="G26" s="75"/>
      <c r="H26" s="76"/>
      <c r="I26" s="75"/>
      <c r="J26" s="76"/>
      <c r="K26" s="75"/>
      <c r="L26" s="76"/>
      <c r="M26" s="75"/>
      <c r="N26" s="76"/>
      <c r="O26" s="75">
        <f t="shared" si="0"/>
        <v>0</v>
      </c>
      <c r="P26" s="75">
        <f t="shared" si="0"/>
        <v>0</v>
      </c>
      <c r="Q26" s="88" t="s">
        <v>139</v>
      </c>
      <c r="R26" s="88">
        <v>423</v>
      </c>
    </row>
    <row r="27" spans="1:18" x14ac:dyDescent="0.25">
      <c r="A27" s="88" t="s">
        <v>139</v>
      </c>
      <c r="B27" s="74">
        <v>424</v>
      </c>
      <c r="C27" s="75">
        <v>1</v>
      </c>
      <c r="D27" s="76">
        <v>134570.15</v>
      </c>
      <c r="E27" s="75"/>
      <c r="F27" s="76"/>
      <c r="G27" s="75"/>
      <c r="H27" s="76"/>
      <c r="I27" s="75"/>
      <c r="J27" s="76"/>
      <c r="K27" s="75"/>
      <c r="L27" s="76"/>
      <c r="M27" s="75"/>
      <c r="N27" s="76"/>
      <c r="O27" s="75">
        <f t="shared" si="0"/>
        <v>1</v>
      </c>
      <c r="P27" s="75">
        <f t="shared" si="0"/>
        <v>134570.15</v>
      </c>
      <c r="Q27" s="88" t="s">
        <v>139</v>
      </c>
      <c r="R27" s="88">
        <v>424</v>
      </c>
    </row>
    <row r="28" spans="1:18" x14ac:dyDescent="0.25">
      <c r="A28" s="88" t="s">
        <v>139</v>
      </c>
      <c r="B28" s="74">
        <v>426</v>
      </c>
      <c r="C28" s="75"/>
      <c r="D28" s="76"/>
      <c r="E28" s="75"/>
      <c r="F28" s="76"/>
      <c r="G28" s="75"/>
      <c r="H28" s="76"/>
      <c r="I28" s="75"/>
      <c r="J28" s="76"/>
      <c r="K28" s="75"/>
      <c r="L28" s="76"/>
      <c r="M28" s="75"/>
      <c r="N28" s="76"/>
      <c r="O28" s="75">
        <f t="shared" si="0"/>
        <v>0</v>
      </c>
      <c r="P28" s="75">
        <f t="shared" si="0"/>
        <v>0</v>
      </c>
      <c r="Q28" s="88" t="s">
        <v>139</v>
      </c>
      <c r="R28" s="88">
        <v>426</v>
      </c>
    </row>
    <row r="29" spans="1:18" x14ac:dyDescent="0.25">
      <c r="A29" s="74" t="s">
        <v>141</v>
      </c>
      <c r="B29" s="74">
        <v>428</v>
      </c>
      <c r="C29" s="75"/>
      <c r="D29" s="76"/>
      <c r="E29" s="75"/>
      <c r="F29" s="76"/>
      <c r="G29" s="75"/>
      <c r="H29" s="76"/>
      <c r="I29" s="75"/>
      <c r="J29" s="76"/>
      <c r="K29" s="75"/>
      <c r="L29" s="76"/>
      <c r="M29" s="75"/>
      <c r="N29" s="76"/>
      <c r="O29" s="75">
        <f t="shared" si="0"/>
        <v>0</v>
      </c>
      <c r="P29" s="75">
        <f t="shared" si="0"/>
        <v>0</v>
      </c>
      <c r="Q29" s="74" t="s">
        <v>141</v>
      </c>
      <c r="R29" s="74">
        <v>428</v>
      </c>
    </row>
    <row r="30" spans="1:18" x14ac:dyDescent="0.25">
      <c r="A30" s="88" t="s">
        <v>142</v>
      </c>
      <c r="B30" s="74">
        <v>432</v>
      </c>
      <c r="C30" s="75"/>
      <c r="D30" s="76"/>
      <c r="E30" s="75"/>
      <c r="F30" s="76"/>
      <c r="G30" s="75"/>
      <c r="H30" s="76"/>
      <c r="I30" s="75"/>
      <c r="J30" s="76"/>
      <c r="K30" s="75"/>
      <c r="L30" s="76"/>
      <c r="M30" s="75"/>
      <c r="N30" s="76"/>
      <c r="O30" s="75">
        <f t="shared" si="0"/>
        <v>0</v>
      </c>
      <c r="P30" s="75">
        <f t="shared" si="0"/>
        <v>0</v>
      </c>
      <c r="Q30" s="88" t="s">
        <v>142</v>
      </c>
      <c r="R30" s="88">
        <v>432</v>
      </c>
    </row>
    <row r="31" spans="1:18" x14ac:dyDescent="0.25">
      <c r="A31" s="88" t="s">
        <v>142</v>
      </c>
      <c r="B31" s="74">
        <v>435</v>
      </c>
      <c r="C31" s="75"/>
      <c r="D31" s="76"/>
      <c r="E31" s="75">
        <v>1</v>
      </c>
      <c r="F31" s="76">
        <v>98513.67</v>
      </c>
      <c r="G31" s="75"/>
      <c r="H31" s="76"/>
      <c r="I31" s="75"/>
      <c r="J31" s="76"/>
      <c r="K31" s="75"/>
      <c r="L31" s="76"/>
      <c r="M31" s="75"/>
      <c r="N31" s="76"/>
      <c r="O31" s="75">
        <f t="shared" si="0"/>
        <v>1</v>
      </c>
      <c r="P31" s="75">
        <f t="shared" si="0"/>
        <v>98513.67</v>
      </c>
      <c r="Q31" s="88" t="s">
        <v>142</v>
      </c>
      <c r="R31" s="88">
        <v>435</v>
      </c>
    </row>
    <row r="32" spans="1:18" x14ac:dyDescent="0.25">
      <c r="A32" s="88" t="s">
        <v>142</v>
      </c>
      <c r="B32" s="74">
        <v>439</v>
      </c>
      <c r="C32" s="75"/>
      <c r="D32" s="76"/>
      <c r="E32" s="75"/>
      <c r="F32" s="76"/>
      <c r="G32" s="75"/>
      <c r="H32" s="76"/>
      <c r="I32" s="75"/>
      <c r="J32" s="76"/>
      <c r="K32" s="75"/>
      <c r="L32" s="76"/>
      <c r="M32" s="75"/>
      <c r="N32" s="76"/>
      <c r="O32" s="75">
        <f t="shared" si="0"/>
        <v>0</v>
      </c>
      <c r="P32" s="75">
        <f t="shared" si="0"/>
        <v>0</v>
      </c>
      <c r="Q32" s="88" t="s">
        <v>142</v>
      </c>
      <c r="R32" s="88">
        <v>439</v>
      </c>
    </row>
    <row r="33" spans="1:18" x14ac:dyDescent="0.25">
      <c r="A33" s="74" t="s">
        <v>143</v>
      </c>
      <c r="B33" s="74">
        <v>449</v>
      </c>
      <c r="C33" s="75"/>
      <c r="D33" s="76"/>
      <c r="E33" s="75"/>
      <c r="F33" s="76"/>
      <c r="G33" s="75"/>
      <c r="H33" s="76"/>
      <c r="I33" s="75"/>
      <c r="J33" s="76"/>
      <c r="K33" s="75"/>
      <c r="L33" s="76"/>
      <c r="M33" s="75"/>
      <c r="N33" s="76"/>
      <c r="O33" s="75">
        <f t="shared" si="0"/>
        <v>0</v>
      </c>
      <c r="P33" s="75">
        <f t="shared" si="0"/>
        <v>0</v>
      </c>
      <c r="Q33" s="74" t="s">
        <v>143</v>
      </c>
      <c r="R33" s="74">
        <v>449</v>
      </c>
    </row>
    <row r="34" spans="1:18" x14ac:dyDescent="0.25">
      <c r="A34" s="88" t="s">
        <v>144</v>
      </c>
      <c r="B34" s="74">
        <v>464</v>
      </c>
      <c r="C34" s="75"/>
      <c r="D34" s="76"/>
      <c r="E34" s="75"/>
      <c r="F34" s="76"/>
      <c r="G34" s="75"/>
      <c r="H34" s="76"/>
      <c r="I34" s="75"/>
      <c r="J34" s="76"/>
      <c r="K34" s="75"/>
      <c r="L34" s="76"/>
      <c r="M34" s="75"/>
      <c r="N34" s="76"/>
      <c r="O34" s="75">
        <f t="shared" si="0"/>
        <v>0</v>
      </c>
      <c r="P34" s="75">
        <f t="shared" si="0"/>
        <v>0</v>
      </c>
      <c r="Q34" s="88" t="s">
        <v>144</v>
      </c>
      <c r="R34" s="88">
        <v>464</v>
      </c>
    </row>
    <row r="35" spans="1:18" x14ac:dyDescent="0.25">
      <c r="A35" s="88" t="s">
        <v>144</v>
      </c>
      <c r="B35" s="74">
        <v>470</v>
      </c>
      <c r="C35" s="75"/>
      <c r="D35" s="76"/>
      <c r="E35" s="75"/>
      <c r="F35" s="76"/>
      <c r="G35" s="75"/>
      <c r="H35" s="76"/>
      <c r="I35" s="75"/>
      <c r="J35" s="76"/>
      <c r="K35" s="75"/>
      <c r="L35" s="76"/>
      <c r="M35" s="75"/>
      <c r="N35" s="76"/>
      <c r="O35" s="75">
        <f t="shared" si="0"/>
        <v>0</v>
      </c>
      <c r="P35" s="75">
        <f t="shared" si="0"/>
        <v>0</v>
      </c>
      <c r="Q35" s="88" t="s">
        <v>144</v>
      </c>
      <c r="R35" s="88">
        <v>470</v>
      </c>
    </row>
    <row r="36" spans="1:18" x14ac:dyDescent="0.25">
      <c r="A36" s="74" t="s">
        <v>145</v>
      </c>
      <c r="B36" s="74">
        <v>481</v>
      </c>
      <c r="C36" s="75"/>
      <c r="D36" s="76"/>
      <c r="E36" s="75"/>
      <c r="F36" s="76"/>
      <c r="G36" s="75"/>
      <c r="H36" s="76"/>
      <c r="I36" s="75"/>
      <c r="J36" s="76"/>
      <c r="K36" s="75"/>
      <c r="L36" s="76"/>
      <c r="M36" s="75"/>
      <c r="N36" s="76"/>
      <c r="O36" s="75">
        <f t="shared" si="0"/>
        <v>0</v>
      </c>
      <c r="P36" s="75">
        <f t="shared" si="0"/>
        <v>0</v>
      </c>
      <c r="Q36" s="74" t="s">
        <v>145</v>
      </c>
      <c r="R36" s="74">
        <v>481</v>
      </c>
    </row>
    <row r="37" spans="1:18" x14ac:dyDescent="0.25">
      <c r="A37" s="74" t="s">
        <v>146</v>
      </c>
      <c r="B37" s="74">
        <v>498</v>
      </c>
      <c r="C37" s="75">
        <v>1</v>
      </c>
      <c r="D37" s="76">
        <v>209492.07</v>
      </c>
      <c r="E37" s="75"/>
      <c r="F37" s="76"/>
      <c r="G37" s="75"/>
      <c r="H37" s="76"/>
      <c r="I37" s="75"/>
      <c r="J37" s="76"/>
      <c r="K37" s="75"/>
      <c r="L37" s="76"/>
      <c r="M37" s="75"/>
      <c r="N37" s="76"/>
      <c r="O37" s="75">
        <f t="shared" si="0"/>
        <v>1</v>
      </c>
      <c r="P37" s="75">
        <f t="shared" si="0"/>
        <v>209492.07</v>
      </c>
      <c r="Q37" s="74" t="s">
        <v>146</v>
      </c>
      <c r="R37" s="74">
        <v>498</v>
      </c>
    </row>
    <row r="38" spans="1:18" x14ac:dyDescent="0.25">
      <c r="A38" s="74" t="s">
        <v>147</v>
      </c>
      <c r="B38" s="74">
        <v>499</v>
      </c>
      <c r="C38" s="75">
        <v>1</v>
      </c>
      <c r="D38" s="76">
        <v>186788.26</v>
      </c>
      <c r="E38" s="75"/>
      <c r="F38" s="76"/>
      <c r="G38" s="75"/>
      <c r="H38" s="76"/>
      <c r="I38" s="75"/>
      <c r="J38" s="76"/>
      <c r="K38" s="75"/>
      <c r="L38" s="76"/>
      <c r="M38" s="75"/>
      <c r="N38" s="76"/>
      <c r="O38" s="75">
        <f t="shared" si="0"/>
        <v>1</v>
      </c>
      <c r="P38" s="75">
        <f t="shared" si="0"/>
        <v>186788.26</v>
      </c>
      <c r="Q38" s="74" t="s">
        <v>147</v>
      </c>
      <c r="R38" s="74">
        <v>499</v>
      </c>
    </row>
    <row r="39" spans="1:18" x14ac:dyDescent="0.25">
      <c r="A39" s="74" t="s">
        <v>148</v>
      </c>
      <c r="B39" s="74">
        <v>500</v>
      </c>
      <c r="C39" s="75"/>
      <c r="D39" s="76"/>
      <c r="E39" s="75"/>
      <c r="F39" s="76"/>
      <c r="G39" s="75">
        <v>2</v>
      </c>
      <c r="H39" s="76">
        <v>294012.94</v>
      </c>
      <c r="I39" s="75"/>
      <c r="J39" s="76"/>
      <c r="K39" s="75"/>
      <c r="L39" s="76"/>
      <c r="M39" s="75"/>
      <c r="N39" s="76"/>
      <c r="O39" s="75">
        <f t="shared" si="0"/>
        <v>2</v>
      </c>
      <c r="P39" s="75">
        <f t="shared" si="0"/>
        <v>294012.94</v>
      </c>
      <c r="Q39" s="74" t="s">
        <v>148</v>
      </c>
      <c r="R39" s="74">
        <v>500</v>
      </c>
    </row>
    <row r="40" spans="1:18" x14ac:dyDescent="0.25">
      <c r="A40" s="74" t="s">
        <v>149</v>
      </c>
      <c r="B40" s="74">
        <v>523</v>
      </c>
      <c r="C40" s="75"/>
      <c r="D40" s="76"/>
      <c r="E40" s="75"/>
      <c r="F40" s="76"/>
      <c r="G40" s="75"/>
      <c r="H40" s="76"/>
      <c r="I40" s="75"/>
      <c r="J40" s="76"/>
      <c r="K40" s="75"/>
      <c r="L40" s="76"/>
      <c r="M40" s="75"/>
      <c r="N40" s="76"/>
      <c r="O40" s="75">
        <f t="shared" si="0"/>
        <v>0</v>
      </c>
      <c r="P40" s="75">
        <f t="shared" si="0"/>
        <v>0</v>
      </c>
      <c r="Q40" s="74" t="s">
        <v>149</v>
      </c>
      <c r="R40" s="74">
        <v>523</v>
      </c>
    </row>
    <row r="41" spans="1:18" x14ac:dyDescent="0.25">
      <c r="B41" s="77" t="s">
        <v>125</v>
      </c>
      <c r="C41" s="78">
        <v>3</v>
      </c>
      <c r="D41" s="79">
        <v>530850.48</v>
      </c>
      <c r="E41" s="78">
        <v>1</v>
      </c>
      <c r="F41" s="79">
        <v>98513.67</v>
      </c>
      <c r="G41" s="78">
        <v>2</v>
      </c>
      <c r="H41" s="79">
        <v>294012.94</v>
      </c>
      <c r="I41" s="78">
        <v>2</v>
      </c>
      <c r="J41" s="79">
        <v>189504</v>
      </c>
      <c r="K41" s="78">
        <v>21</v>
      </c>
      <c r="L41" s="79">
        <v>1554611.7299999995</v>
      </c>
      <c r="M41" s="78">
        <v>1</v>
      </c>
      <c r="N41" s="79">
        <v>134570.15</v>
      </c>
      <c r="O41" s="78">
        <f>SUM(O5:O40)</f>
        <v>30</v>
      </c>
      <c r="P41" s="78">
        <f>SUM(P5:P40)</f>
        <v>2802062.9699999993</v>
      </c>
    </row>
    <row r="43" spans="1:18" x14ac:dyDescent="0.25">
      <c r="O43">
        <f>SUM(C41,E41,G41,I41,K41,M41)</f>
        <v>30</v>
      </c>
      <c r="P43">
        <f>SUM(D41,F41,H41,J41,L41,N41)</f>
        <v>2802062.9699999993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GR69"/>
  <sheetViews>
    <sheetView topLeftCell="FY2" workbookViewId="0">
      <selection activeCell="GF9" sqref="GF9:GQ63"/>
    </sheetView>
  </sheetViews>
  <sheetFormatPr defaultRowHeight="15" x14ac:dyDescent="0.25"/>
  <cols>
    <col min="1" max="1" width="6.28515625" style="11" customWidth="1"/>
    <col min="2" max="2" width="7.85546875" style="11" customWidth="1"/>
    <col min="3" max="3" width="8.28515625" style="11" customWidth="1"/>
    <col min="4" max="4" width="6.140625" style="11" customWidth="1"/>
    <col min="5" max="5" width="29.7109375" style="15" customWidth="1"/>
    <col min="6" max="6" width="5.42578125" style="15" customWidth="1"/>
    <col min="7" max="7" width="12.85546875" style="15" customWidth="1"/>
    <col min="8" max="8" width="9.140625" style="11" customWidth="1"/>
    <col min="9" max="9" width="14.7109375" style="11" customWidth="1"/>
    <col min="10" max="10" width="6.85546875" style="11" customWidth="1"/>
    <col min="11" max="11" width="11.85546875" style="11" customWidth="1"/>
    <col min="12" max="12" width="9.5703125" style="11" customWidth="1"/>
    <col min="13" max="13" width="13.140625" style="11" customWidth="1"/>
    <col min="14" max="14" width="9.42578125" style="11" customWidth="1"/>
    <col min="15" max="15" width="13.140625" style="11" customWidth="1"/>
    <col min="16" max="16" width="10.28515625" style="11" customWidth="1"/>
    <col min="17" max="17" width="13.140625" style="11" customWidth="1"/>
    <col min="18" max="18" width="9.42578125" style="11" customWidth="1"/>
    <col min="19" max="19" width="11.5703125" style="11" customWidth="1"/>
    <col min="20" max="20" width="10.85546875" style="11" customWidth="1"/>
    <col min="21" max="21" width="14.5703125" style="11" customWidth="1"/>
    <col min="22" max="22" width="12" style="11" customWidth="1"/>
    <col min="23" max="23" width="14.42578125" style="11" customWidth="1"/>
    <col min="24" max="24" width="12.28515625" style="11" customWidth="1"/>
    <col min="25" max="25" width="16.140625" style="11" customWidth="1"/>
    <col min="26" max="26" width="10.42578125" style="11" customWidth="1"/>
    <col min="27" max="27" width="13.140625" style="11" customWidth="1"/>
    <col min="28" max="28" width="10.28515625" style="11" customWidth="1"/>
    <col min="29" max="29" width="15" style="11" customWidth="1"/>
    <col min="30" max="30" width="12.5703125" style="11" customWidth="1"/>
    <col min="31" max="31" width="15.140625" style="11" customWidth="1"/>
    <col min="32" max="32" width="10.140625" style="11" customWidth="1"/>
    <col min="33" max="33" width="14.5703125" style="11" customWidth="1"/>
    <col min="34" max="34" width="11.28515625" style="11" customWidth="1"/>
    <col min="35" max="35" width="16" style="11" customWidth="1"/>
    <col min="36" max="36" width="10.85546875" style="11" customWidth="1"/>
    <col min="37" max="37" width="16" style="11" customWidth="1"/>
    <col min="38" max="39" width="13.140625" style="11" customWidth="1"/>
    <col min="40" max="40" width="10.28515625" style="11" customWidth="1"/>
    <col min="41" max="41" width="13.140625" style="11" customWidth="1"/>
    <col min="42" max="43" width="16" style="11" customWidth="1"/>
    <col min="44" max="44" width="11.42578125" style="11" customWidth="1"/>
    <col min="45" max="45" width="15.28515625" style="11" customWidth="1"/>
    <col min="46" max="46" width="11.85546875" style="11" customWidth="1"/>
    <col min="47" max="49" width="15.28515625" style="11" customWidth="1"/>
    <col min="50" max="51" width="13.140625" style="11" customWidth="1"/>
    <col min="52" max="52" width="10.28515625" style="11" customWidth="1"/>
    <col min="53" max="53" width="13.140625" style="11" customWidth="1"/>
    <col min="54" max="55" width="15.28515625" style="11" customWidth="1"/>
    <col min="56" max="56" width="8.140625" style="11" customWidth="1"/>
    <col min="57" max="57" width="15.42578125" style="11" customWidth="1"/>
    <col min="58" max="58" width="10.28515625" style="11" customWidth="1"/>
    <col min="59" max="59" width="15.42578125" style="11" customWidth="1"/>
    <col min="60" max="60" width="10.140625" style="11" customWidth="1"/>
    <col min="61" max="61" width="12.140625" style="11" customWidth="1"/>
    <col min="62" max="63" width="13.140625" style="11" customWidth="1"/>
    <col min="64" max="64" width="10.28515625" style="11" customWidth="1"/>
    <col min="65" max="65" width="13.140625" style="11" customWidth="1"/>
    <col min="66" max="67" width="15.42578125" style="11" customWidth="1"/>
    <col min="68" max="68" width="9.42578125" style="11" customWidth="1"/>
    <col min="69" max="69" width="15" style="11" customWidth="1"/>
    <col min="70" max="70" width="9.85546875" style="11" customWidth="1"/>
    <col min="71" max="71" width="13.28515625" style="11" customWidth="1"/>
    <col min="72" max="72" width="10.7109375" style="11" customWidth="1"/>
    <col min="73" max="73" width="14.140625" style="11" customWidth="1"/>
    <col min="74" max="75" width="13.140625" style="11" customWidth="1"/>
    <col min="76" max="76" width="10.28515625" style="11" customWidth="1"/>
    <col min="77" max="77" width="13.140625" style="11" customWidth="1"/>
    <col min="78" max="78" width="9.5703125" style="11" customWidth="1"/>
    <col min="79" max="79" width="17.140625" style="11" customWidth="1"/>
    <col min="80" max="80" width="10.140625" style="11" customWidth="1"/>
    <col min="81" max="81" width="14.5703125" style="11" customWidth="1"/>
    <col min="82" max="82" width="11" style="11" customWidth="1"/>
    <col min="83" max="83" width="14.42578125" style="11" customWidth="1"/>
    <col min="84" max="84" width="9.85546875" style="11" customWidth="1"/>
    <col min="85" max="85" width="13.28515625" style="11" customWidth="1"/>
    <col min="86" max="86" width="10.140625" style="11" customWidth="1"/>
    <col min="87" max="87" width="13.140625" style="11" customWidth="1"/>
    <col min="88" max="88" width="10.28515625" style="11" customWidth="1"/>
    <col min="89" max="89" width="13.140625" style="11" customWidth="1"/>
    <col min="90" max="90" width="10.7109375" style="11" customWidth="1"/>
    <col min="91" max="91" width="15" style="11" customWidth="1"/>
    <col min="92" max="92" width="12.140625" style="11" customWidth="1"/>
    <col min="93" max="93" width="14.42578125" style="11" customWidth="1"/>
    <col min="94" max="94" width="11.7109375" style="11" customWidth="1"/>
    <col min="95" max="95" width="14.42578125" style="11" customWidth="1"/>
    <col min="96" max="96" width="10.7109375" style="11" customWidth="1"/>
    <col min="97" max="97" width="14.42578125" style="11" customWidth="1"/>
    <col min="98" max="98" width="9.5703125" style="11" customWidth="1"/>
    <col min="99" max="99" width="13.140625" style="11" customWidth="1"/>
    <col min="100" max="100" width="10.28515625" style="11" customWidth="1"/>
    <col min="101" max="101" width="13.140625" style="11" customWidth="1"/>
    <col min="102" max="103" width="14.42578125" style="11" customWidth="1"/>
    <col min="104" max="104" width="11.5703125" style="11" customWidth="1"/>
    <col min="105" max="105" width="14.28515625" style="11" customWidth="1"/>
    <col min="106" max="106" width="10.85546875" style="11" customWidth="1"/>
    <col min="107" max="109" width="14.28515625" style="11" customWidth="1"/>
    <col min="110" max="111" width="13.140625" style="11" customWidth="1"/>
    <col min="112" max="112" width="10.28515625" style="11" customWidth="1"/>
    <col min="113" max="113" width="13.140625" style="11" customWidth="1"/>
    <col min="114" max="115" width="14.28515625" style="11" customWidth="1"/>
    <col min="116" max="116" width="10.85546875" style="11" customWidth="1"/>
    <col min="117" max="117" width="14.28515625" style="11" customWidth="1"/>
    <col min="118" max="118" width="10.85546875" style="11" customWidth="1"/>
    <col min="119" max="121" width="14.28515625" style="11" customWidth="1"/>
    <col min="122" max="123" width="13.140625" style="11" customWidth="1"/>
    <col min="124" max="124" width="10.28515625" style="11" customWidth="1"/>
    <col min="125" max="125" width="13.140625" style="11" customWidth="1"/>
    <col min="126" max="127" width="14.28515625" style="11" customWidth="1"/>
    <col min="128" max="128" width="10.28515625" style="11" customWidth="1"/>
    <col min="129" max="129" width="14.28515625" style="11" customWidth="1"/>
    <col min="130" max="130" width="11.5703125" style="11" customWidth="1"/>
    <col min="131" max="131" width="12" style="11" customWidth="1"/>
    <col min="132" max="132" width="10.140625" style="11" customWidth="1"/>
    <col min="133" max="133" width="14.28515625" style="11" customWidth="1"/>
    <col min="134" max="135" width="13.140625" style="11" customWidth="1"/>
    <col min="136" max="136" width="10.28515625" style="11" customWidth="1"/>
    <col min="137" max="137" width="13.140625" style="11" customWidth="1"/>
    <col min="138" max="139" width="14.28515625" style="11" customWidth="1"/>
    <col min="140" max="140" width="14" style="11" customWidth="1"/>
    <col min="141" max="141" width="15.7109375" style="11" customWidth="1"/>
    <col min="142" max="142" width="12" style="11" customWidth="1"/>
    <col min="143" max="143" width="15.7109375" style="11" customWidth="1"/>
    <col min="144" max="144" width="11.85546875" style="11" customWidth="1"/>
    <col min="145" max="145" width="15.7109375" style="11" customWidth="1"/>
    <col min="146" max="146" width="8.85546875" style="11" customWidth="1"/>
    <col min="147" max="147" width="13.140625" style="11" customWidth="1"/>
    <col min="148" max="148" width="10.28515625" style="11" customWidth="1"/>
    <col min="149" max="149" width="13.140625" style="11" customWidth="1"/>
    <col min="150" max="151" width="15.7109375" style="11" customWidth="1"/>
    <col min="152" max="152" width="10.85546875" style="11" customWidth="1"/>
    <col min="153" max="157" width="14.28515625" style="11" customWidth="1"/>
    <col min="158" max="159" width="13.140625" style="11" customWidth="1"/>
    <col min="160" max="160" width="10.28515625" style="11" customWidth="1"/>
    <col min="161" max="161" width="13.140625" style="11" customWidth="1"/>
    <col min="162" max="163" width="14.28515625" style="11" customWidth="1"/>
    <col min="164" max="164" width="11.5703125" style="11" customWidth="1"/>
    <col min="165" max="169" width="14.28515625" style="11" customWidth="1"/>
    <col min="170" max="171" width="13.140625" style="11" customWidth="1"/>
    <col min="172" max="172" width="10.28515625" style="11" customWidth="1"/>
    <col min="173" max="173" width="13.140625" style="11" customWidth="1"/>
    <col min="174" max="175" width="14.28515625" style="11" customWidth="1"/>
    <col min="176" max="176" width="11.5703125" style="11" customWidth="1"/>
    <col min="177" max="177" width="14.28515625" style="11" customWidth="1"/>
    <col min="178" max="178" width="11" style="11" customWidth="1"/>
    <col min="179" max="179" width="11.140625" style="11" customWidth="1"/>
    <col min="180" max="181" width="14.28515625" style="11" customWidth="1"/>
    <col min="182" max="183" width="13.140625" style="11" customWidth="1"/>
    <col min="184" max="184" width="10.28515625" style="11" customWidth="1"/>
    <col min="185" max="185" width="13.140625" style="11" customWidth="1"/>
    <col min="186" max="187" width="14.28515625" style="11" customWidth="1"/>
    <col min="188" max="188" width="11.7109375" style="11" customWidth="1"/>
    <col min="189" max="189" width="16.5703125" style="11" customWidth="1"/>
    <col min="190" max="190" width="10.140625" style="11" customWidth="1"/>
    <col min="191" max="191" width="14.7109375" style="11" customWidth="1"/>
    <col min="192" max="192" width="13" style="11" customWidth="1"/>
    <col min="193" max="193" width="16.5703125" style="11" customWidth="1"/>
    <col min="194" max="194" width="8.5703125" style="11" customWidth="1"/>
    <col min="195" max="195" width="13.140625" style="11" customWidth="1"/>
    <col min="196" max="196" width="11.28515625" style="11" customWidth="1"/>
    <col min="197" max="197" width="15.140625" style="11" customWidth="1"/>
    <col min="198" max="198" width="8.7109375" style="11" customWidth="1"/>
    <col min="199" max="199" width="13.85546875" style="11" customWidth="1"/>
    <col min="200" max="16384" width="9.140625" style="11"/>
  </cols>
  <sheetData>
    <row r="1" spans="1:200" ht="15.75" hidden="1" customHeight="1" x14ac:dyDescent="0.25">
      <c r="AS1" s="168" t="s">
        <v>79</v>
      </c>
      <c r="AT1" s="168"/>
      <c r="AU1" s="168"/>
      <c r="AV1" s="168"/>
      <c r="AW1" s="168"/>
      <c r="AX1" s="168"/>
      <c r="AY1" s="168"/>
      <c r="AZ1" s="168"/>
      <c r="BA1" s="168"/>
      <c r="BB1" s="168"/>
      <c r="BC1" s="168"/>
      <c r="BD1" s="168"/>
      <c r="BE1" s="168"/>
      <c r="BF1" s="23"/>
      <c r="BG1" s="23"/>
      <c r="BH1" s="23"/>
      <c r="BI1" s="23"/>
      <c r="BJ1" s="58"/>
      <c r="BK1" s="58"/>
      <c r="BN1" s="23"/>
      <c r="BO1" s="23"/>
      <c r="BV1" s="58"/>
      <c r="BW1" s="58"/>
      <c r="CH1" s="58"/>
      <c r="CI1" s="58"/>
      <c r="CT1" s="58"/>
      <c r="CU1" s="58"/>
      <c r="DF1" s="58"/>
      <c r="DG1" s="58"/>
      <c r="DR1" s="58"/>
      <c r="DS1" s="58"/>
      <c r="ED1" s="58"/>
      <c r="EE1" s="58"/>
      <c r="EP1" s="58"/>
      <c r="EQ1" s="58"/>
      <c r="FB1" s="58"/>
      <c r="FC1" s="58"/>
      <c r="FN1" s="58"/>
      <c r="FO1" s="58"/>
      <c r="FZ1" s="58"/>
      <c r="GA1" s="58"/>
      <c r="GL1" s="58"/>
      <c r="GM1" s="58"/>
      <c r="GN1" s="58"/>
      <c r="GO1" s="58"/>
    </row>
    <row r="2" spans="1:200" ht="18" customHeight="1" x14ac:dyDescent="0.25">
      <c r="A2" s="30">
        <v>1</v>
      </c>
      <c r="B2" s="30"/>
      <c r="AS2" s="167" t="s">
        <v>77</v>
      </c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F2" s="22"/>
      <c r="BG2" s="22"/>
      <c r="BH2" s="22"/>
      <c r="BI2" s="22"/>
      <c r="BJ2" s="57"/>
      <c r="BK2" s="57"/>
      <c r="BN2" s="22"/>
      <c r="BO2" s="22"/>
      <c r="BV2" s="57"/>
      <c r="BW2" s="57"/>
      <c r="CH2" s="57"/>
      <c r="CI2" s="57"/>
      <c r="CT2" s="57"/>
      <c r="CU2" s="57"/>
      <c r="DF2" s="57"/>
      <c r="DG2" s="57"/>
      <c r="DR2" s="57"/>
      <c r="DS2" s="57"/>
      <c r="ED2" s="57"/>
      <c r="EE2" s="57"/>
      <c r="EP2" s="57"/>
      <c r="EQ2" s="57"/>
      <c r="FB2" s="57"/>
      <c r="FC2" s="57"/>
      <c r="FN2" s="57"/>
      <c r="FO2" s="57"/>
      <c r="FZ2" s="57"/>
      <c r="GA2" s="57"/>
      <c r="GL2" s="57"/>
      <c r="GM2" s="57"/>
      <c r="GN2" s="57"/>
      <c r="GO2" s="57"/>
    </row>
    <row r="3" spans="1:200" x14ac:dyDescent="0.25">
      <c r="I3" s="96"/>
    </row>
    <row r="4" spans="1:200" s="29" customFormat="1" ht="32.25" customHeight="1" x14ac:dyDescent="0.25">
      <c r="C4" s="179" t="s">
        <v>80</v>
      </c>
      <c r="D4" s="179"/>
      <c r="E4" s="179"/>
      <c r="F4" s="179"/>
      <c r="G4" s="179"/>
      <c r="H4" s="179"/>
      <c r="I4" s="179"/>
      <c r="J4" s="179"/>
      <c r="K4" s="179"/>
      <c r="L4" s="179"/>
      <c r="M4" s="179"/>
      <c r="N4" s="179"/>
      <c r="O4" s="179"/>
      <c r="P4" s="179"/>
      <c r="Q4" s="179"/>
      <c r="R4" s="179"/>
      <c r="S4" s="179"/>
      <c r="T4" s="179"/>
      <c r="U4" s="179"/>
      <c r="V4" s="179"/>
      <c r="W4" s="179"/>
      <c r="X4" s="179"/>
      <c r="Y4" s="179"/>
      <c r="Z4" s="179"/>
      <c r="AA4" s="179"/>
      <c r="AB4" s="179"/>
      <c r="AC4" s="179"/>
      <c r="AD4" s="179"/>
      <c r="AE4" s="179"/>
      <c r="AF4" s="179"/>
      <c r="AG4" s="179"/>
      <c r="AH4" s="179"/>
      <c r="AI4" s="179"/>
      <c r="AJ4" s="179"/>
      <c r="AK4" s="179"/>
      <c r="AL4" s="179"/>
      <c r="AM4" s="179"/>
      <c r="AN4" s="179"/>
      <c r="AO4" s="179"/>
      <c r="AP4" s="179"/>
      <c r="AQ4" s="179"/>
      <c r="AR4" s="179"/>
      <c r="AS4" s="179"/>
      <c r="AT4" s="179"/>
      <c r="AU4" s="179"/>
      <c r="AV4" s="179"/>
      <c r="AW4" s="179"/>
      <c r="AX4" s="179"/>
      <c r="AY4" s="179"/>
      <c r="AZ4" s="179"/>
      <c r="BA4" s="179"/>
      <c r="BB4" s="179"/>
      <c r="BC4" s="179"/>
      <c r="BD4" s="179"/>
      <c r="BE4" s="179"/>
      <c r="BF4" s="179"/>
      <c r="BG4" s="179"/>
      <c r="BH4" s="179"/>
      <c r="BI4" s="179"/>
      <c r="BJ4" s="179"/>
      <c r="BK4" s="179"/>
      <c r="BL4" s="179"/>
      <c r="BM4" s="179"/>
      <c r="BN4" s="179"/>
      <c r="BO4" s="179"/>
      <c r="BP4" s="179"/>
      <c r="BQ4" s="27"/>
      <c r="BR4" s="27"/>
      <c r="BS4" s="27"/>
      <c r="BT4" s="27"/>
      <c r="BU4" s="27"/>
      <c r="BV4" s="59"/>
      <c r="BW4" s="59"/>
      <c r="BX4" s="59"/>
      <c r="BY4" s="59"/>
      <c r="BZ4" s="27"/>
      <c r="CA4" s="27"/>
      <c r="CB4" s="27"/>
      <c r="CC4" s="27"/>
      <c r="CD4" s="27"/>
      <c r="CE4" s="27"/>
      <c r="CF4" s="27"/>
      <c r="CG4" s="27"/>
      <c r="CH4" s="59"/>
      <c r="CI4" s="59"/>
      <c r="CJ4" s="59"/>
      <c r="CK4" s="59"/>
      <c r="CL4" s="27"/>
      <c r="CM4" s="27"/>
      <c r="CN4" s="27"/>
      <c r="CO4" s="27"/>
      <c r="CP4" s="27"/>
      <c r="CQ4" s="27"/>
      <c r="CR4" s="27"/>
      <c r="CS4" s="27"/>
      <c r="CT4" s="59"/>
      <c r="CU4" s="59"/>
      <c r="CV4" s="59"/>
      <c r="CW4" s="59"/>
      <c r="CX4" s="27"/>
      <c r="CY4" s="27"/>
      <c r="CZ4" s="27"/>
      <c r="DA4" s="27"/>
      <c r="DB4" s="27"/>
      <c r="DC4" s="27"/>
      <c r="DD4" s="27"/>
      <c r="DE4" s="27"/>
      <c r="DF4" s="59"/>
      <c r="DG4" s="59"/>
      <c r="DH4" s="59"/>
      <c r="DI4" s="59"/>
      <c r="DJ4" s="27"/>
      <c r="DK4" s="27"/>
      <c r="DL4" s="27"/>
      <c r="DM4" s="27"/>
      <c r="DN4" s="27"/>
      <c r="DO4" s="27"/>
      <c r="DP4" s="27"/>
      <c r="DQ4" s="27"/>
      <c r="DR4" s="59"/>
      <c r="DS4" s="59"/>
      <c r="DT4" s="59"/>
      <c r="DU4" s="59"/>
      <c r="DV4" s="27"/>
      <c r="DW4" s="27"/>
      <c r="DX4" s="27"/>
      <c r="DY4" s="27"/>
      <c r="DZ4" s="27"/>
      <c r="EA4" s="27"/>
      <c r="EB4" s="27"/>
      <c r="EC4" s="27"/>
      <c r="ED4" s="59"/>
      <c r="EE4" s="59"/>
      <c r="EF4" s="59"/>
      <c r="EG4" s="59"/>
      <c r="EH4" s="27"/>
      <c r="EI4" s="27"/>
      <c r="EJ4" s="27"/>
      <c r="EK4" s="27"/>
      <c r="EL4" s="27"/>
      <c r="EM4" s="27"/>
      <c r="EN4" s="27"/>
      <c r="EO4" s="27"/>
      <c r="EP4" s="59"/>
      <c r="EQ4" s="59"/>
      <c r="ER4" s="59"/>
      <c r="ES4" s="59"/>
      <c r="ET4" s="27"/>
      <c r="EU4" s="27"/>
      <c r="EV4" s="27"/>
      <c r="EW4" s="28"/>
      <c r="EX4" s="28"/>
      <c r="EY4" s="28"/>
      <c r="EZ4" s="28"/>
      <c r="FA4" s="28"/>
      <c r="FB4" s="59"/>
      <c r="FC4" s="59"/>
      <c r="FD4" s="59"/>
      <c r="FE4" s="59"/>
      <c r="FF4" s="28"/>
      <c r="FG4" s="28"/>
      <c r="FH4" s="28"/>
      <c r="FI4" s="28"/>
      <c r="FJ4" s="28"/>
      <c r="FK4" s="28"/>
      <c r="FL4" s="28"/>
      <c r="FM4" s="28"/>
      <c r="FN4" s="59"/>
      <c r="FO4" s="59"/>
      <c r="FP4" s="59"/>
      <c r="FQ4" s="59"/>
      <c r="FR4" s="28"/>
      <c r="FS4" s="28"/>
      <c r="FT4" s="28"/>
      <c r="FU4" s="28"/>
      <c r="FV4" s="28"/>
      <c r="FW4" s="28"/>
      <c r="FX4" s="28"/>
      <c r="FY4" s="28"/>
      <c r="FZ4" s="59"/>
      <c r="GA4" s="59"/>
      <c r="GB4" s="59"/>
      <c r="GC4" s="59"/>
      <c r="GD4" s="28"/>
      <c r="GE4" s="28"/>
      <c r="GL4" s="59"/>
      <c r="GM4" s="59"/>
      <c r="GN4" s="59"/>
      <c r="GO4" s="59"/>
    </row>
    <row r="5" spans="1:200" s="24" customFormat="1" ht="21.75" customHeight="1" x14ac:dyDescent="0.2">
      <c r="B5" s="178" t="s">
        <v>99</v>
      </c>
      <c r="C5" s="178" t="s">
        <v>98</v>
      </c>
      <c r="D5" s="182" t="s">
        <v>96</v>
      </c>
      <c r="E5" s="178" t="s">
        <v>95</v>
      </c>
      <c r="F5" s="185" t="s">
        <v>97</v>
      </c>
      <c r="G5" s="180" t="s">
        <v>5</v>
      </c>
      <c r="H5" s="186" t="s">
        <v>6</v>
      </c>
      <c r="I5" s="187"/>
      <c r="J5" s="187"/>
      <c r="K5" s="187"/>
      <c r="L5" s="187"/>
      <c r="M5" s="187"/>
      <c r="N5" s="187"/>
      <c r="O5" s="187"/>
      <c r="P5" s="187"/>
      <c r="Q5" s="187"/>
      <c r="R5" s="187"/>
      <c r="S5" s="188"/>
      <c r="T5" s="186" t="s">
        <v>7</v>
      </c>
      <c r="U5" s="187"/>
      <c r="V5" s="187"/>
      <c r="W5" s="187"/>
      <c r="X5" s="187"/>
      <c r="Y5" s="187"/>
      <c r="Z5" s="187"/>
      <c r="AA5" s="187"/>
      <c r="AB5" s="187"/>
      <c r="AC5" s="187"/>
      <c r="AD5" s="187"/>
      <c r="AE5" s="188"/>
      <c r="AF5" s="186" t="s">
        <v>8</v>
      </c>
      <c r="AG5" s="187"/>
      <c r="AH5" s="187"/>
      <c r="AI5" s="187"/>
      <c r="AJ5" s="187"/>
      <c r="AK5" s="187"/>
      <c r="AL5" s="187"/>
      <c r="AM5" s="187"/>
      <c r="AN5" s="187"/>
      <c r="AO5" s="187"/>
      <c r="AP5" s="187"/>
      <c r="AQ5" s="188"/>
      <c r="AR5" s="186" t="s">
        <v>9</v>
      </c>
      <c r="AS5" s="187"/>
      <c r="AT5" s="187"/>
      <c r="AU5" s="187"/>
      <c r="AV5" s="187"/>
      <c r="AW5" s="187"/>
      <c r="AX5" s="187"/>
      <c r="AY5" s="187"/>
      <c r="AZ5" s="187"/>
      <c r="BA5" s="187"/>
      <c r="BB5" s="187"/>
      <c r="BC5" s="188"/>
      <c r="BD5" s="186" t="s">
        <v>10</v>
      </c>
      <c r="BE5" s="187"/>
      <c r="BF5" s="187"/>
      <c r="BG5" s="187"/>
      <c r="BH5" s="187"/>
      <c r="BI5" s="187"/>
      <c r="BJ5" s="187"/>
      <c r="BK5" s="187"/>
      <c r="BL5" s="187"/>
      <c r="BM5" s="187"/>
      <c r="BN5" s="187"/>
      <c r="BO5" s="188"/>
      <c r="BP5" s="186" t="s">
        <v>81</v>
      </c>
      <c r="BQ5" s="187"/>
      <c r="BR5" s="187"/>
      <c r="BS5" s="187"/>
      <c r="BT5" s="187"/>
      <c r="BU5" s="187"/>
      <c r="BV5" s="187"/>
      <c r="BW5" s="187"/>
      <c r="BX5" s="187"/>
      <c r="BY5" s="187"/>
      <c r="BZ5" s="187"/>
      <c r="CA5" s="188"/>
      <c r="CB5" s="186" t="s">
        <v>11</v>
      </c>
      <c r="CC5" s="187"/>
      <c r="CD5" s="187"/>
      <c r="CE5" s="187"/>
      <c r="CF5" s="187"/>
      <c r="CG5" s="187"/>
      <c r="CH5" s="187"/>
      <c r="CI5" s="187"/>
      <c r="CJ5" s="187"/>
      <c r="CK5" s="187"/>
      <c r="CL5" s="187"/>
      <c r="CM5" s="188"/>
      <c r="CN5" s="186" t="s">
        <v>82</v>
      </c>
      <c r="CO5" s="187"/>
      <c r="CP5" s="187"/>
      <c r="CQ5" s="187"/>
      <c r="CR5" s="187"/>
      <c r="CS5" s="187"/>
      <c r="CT5" s="187"/>
      <c r="CU5" s="187"/>
      <c r="CV5" s="187"/>
      <c r="CW5" s="187"/>
      <c r="CX5" s="187"/>
      <c r="CY5" s="188"/>
      <c r="CZ5" s="186" t="s">
        <v>12</v>
      </c>
      <c r="DA5" s="187"/>
      <c r="DB5" s="187"/>
      <c r="DC5" s="187"/>
      <c r="DD5" s="187"/>
      <c r="DE5" s="187"/>
      <c r="DF5" s="187"/>
      <c r="DG5" s="187"/>
      <c r="DH5" s="187"/>
      <c r="DI5" s="187"/>
      <c r="DJ5" s="187"/>
      <c r="DK5" s="188"/>
      <c r="DL5" s="186" t="s">
        <v>13</v>
      </c>
      <c r="DM5" s="187"/>
      <c r="DN5" s="187"/>
      <c r="DO5" s="187"/>
      <c r="DP5" s="187"/>
      <c r="DQ5" s="187"/>
      <c r="DR5" s="187"/>
      <c r="DS5" s="187"/>
      <c r="DT5" s="187"/>
      <c r="DU5" s="187"/>
      <c r="DV5" s="187"/>
      <c r="DW5" s="188"/>
      <c r="DX5" s="186" t="s">
        <v>14</v>
      </c>
      <c r="DY5" s="187"/>
      <c r="DZ5" s="187"/>
      <c r="EA5" s="187"/>
      <c r="EB5" s="187"/>
      <c r="EC5" s="187"/>
      <c r="ED5" s="187"/>
      <c r="EE5" s="187"/>
      <c r="EF5" s="187"/>
      <c r="EG5" s="187"/>
      <c r="EH5" s="187"/>
      <c r="EI5" s="188"/>
      <c r="EJ5" s="186" t="s">
        <v>15</v>
      </c>
      <c r="EK5" s="187"/>
      <c r="EL5" s="187"/>
      <c r="EM5" s="187"/>
      <c r="EN5" s="187"/>
      <c r="EO5" s="187"/>
      <c r="EP5" s="187"/>
      <c r="EQ5" s="187"/>
      <c r="ER5" s="187"/>
      <c r="ES5" s="187"/>
      <c r="ET5" s="187"/>
      <c r="EU5" s="188"/>
      <c r="EV5" s="201" t="s">
        <v>16</v>
      </c>
      <c r="EW5" s="201"/>
      <c r="EX5" s="201"/>
      <c r="EY5" s="201"/>
      <c r="EZ5" s="201"/>
      <c r="FA5" s="201"/>
      <c r="FB5" s="201"/>
      <c r="FC5" s="201"/>
      <c r="FD5" s="201"/>
      <c r="FE5" s="201"/>
      <c r="FF5" s="201"/>
      <c r="FG5" s="201"/>
      <c r="FH5" s="198" t="s">
        <v>17</v>
      </c>
      <c r="FI5" s="198"/>
      <c r="FJ5" s="198"/>
      <c r="FK5" s="198"/>
      <c r="FL5" s="198"/>
      <c r="FM5" s="198"/>
      <c r="FN5" s="198"/>
      <c r="FO5" s="198"/>
      <c r="FP5" s="198"/>
      <c r="FQ5" s="198"/>
      <c r="FR5" s="198"/>
      <c r="FS5" s="198"/>
      <c r="FT5" s="206" t="s">
        <v>18</v>
      </c>
      <c r="FU5" s="206"/>
      <c r="FV5" s="206"/>
      <c r="FW5" s="206"/>
      <c r="FX5" s="206"/>
      <c r="FY5" s="206"/>
      <c r="FZ5" s="206"/>
      <c r="GA5" s="206"/>
      <c r="GB5" s="206"/>
      <c r="GC5" s="206"/>
      <c r="GD5" s="206"/>
      <c r="GE5" s="207"/>
      <c r="GF5" s="201" t="s">
        <v>19</v>
      </c>
      <c r="GG5" s="201"/>
      <c r="GH5" s="201"/>
      <c r="GI5" s="201"/>
      <c r="GJ5" s="201"/>
      <c r="GK5" s="201"/>
      <c r="GL5" s="201"/>
      <c r="GM5" s="201"/>
      <c r="GN5" s="201"/>
      <c r="GO5" s="201"/>
      <c r="GP5" s="201"/>
      <c r="GQ5" s="201"/>
    </row>
    <row r="6" spans="1:200" s="68" customFormat="1" ht="15.75" customHeight="1" x14ac:dyDescent="0.2">
      <c r="B6" s="178"/>
      <c r="C6" s="178"/>
      <c r="D6" s="183"/>
      <c r="E6" s="178"/>
      <c r="F6" s="185"/>
      <c r="G6" s="180"/>
      <c r="H6" s="195" t="s">
        <v>88</v>
      </c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7"/>
      <c r="T6" s="189" t="s">
        <v>100</v>
      </c>
      <c r="U6" s="190"/>
      <c r="V6" s="190"/>
      <c r="W6" s="190"/>
      <c r="X6" s="190"/>
      <c r="Y6" s="190"/>
      <c r="Z6" s="190"/>
      <c r="AA6" s="190"/>
      <c r="AB6" s="190"/>
      <c r="AC6" s="190"/>
      <c r="AD6" s="190"/>
      <c r="AE6" s="191"/>
      <c r="AF6" s="195" t="s">
        <v>87</v>
      </c>
      <c r="AG6" s="196"/>
      <c r="AH6" s="196"/>
      <c r="AI6" s="196"/>
      <c r="AJ6" s="196"/>
      <c r="AK6" s="196"/>
      <c r="AL6" s="196"/>
      <c r="AM6" s="196"/>
      <c r="AN6" s="196"/>
      <c r="AO6" s="196"/>
      <c r="AP6" s="196"/>
      <c r="AQ6" s="197"/>
      <c r="AR6" s="189" t="s">
        <v>89</v>
      </c>
      <c r="AS6" s="190"/>
      <c r="AT6" s="190"/>
      <c r="AU6" s="190"/>
      <c r="AV6" s="190"/>
      <c r="AW6" s="190"/>
      <c r="AX6" s="190"/>
      <c r="AY6" s="190"/>
      <c r="AZ6" s="190"/>
      <c r="BA6" s="190"/>
      <c r="BB6" s="190"/>
      <c r="BC6" s="191"/>
      <c r="BD6" s="189" t="s">
        <v>90</v>
      </c>
      <c r="BE6" s="190"/>
      <c r="BF6" s="190"/>
      <c r="BG6" s="190"/>
      <c r="BH6" s="190"/>
      <c r="BI6" s="190"/>
      <c r="BJ6" s="190"/>
      <c r="BK6" s="190"/>
      <c r="BL6" s="190"/>
      <c r="BM6" s="190"/>
      <c r="BN6" s="190"/>
      <c r="BO6" s="191"/>
      <c r="BP6" s="189" t="s">
        <v>91</v>
      </c>
      <c r="BQ6" s="190"/>
      <c r="BR6" s="190"/>
      <c r="BS6" s="190"/>
      <c r="BT6" s="190"/>
      <c r="BU6" s="190"/>
      <c r="BV6" s="190"/>
      <c r="BW6" s="190"/>
      <c r="BX6" s="190"/>
      <c r="BY6" s="190"/>
      <c r="BZ6" s="190"/>
      <c r="CA6" s="191"/>
      <c r="CB6" s="189" t="s">
        <v>92</v>
      </c>
      <c r="CC6" s="190"/>
      <c r="CD6" s="190"/>
      <c r="CE6" s="190"/>
      <c r="CF6" s="190"/>
      <c r="CG6" s="190"/>
      <c r="CH6" s="190"/>
      <c r="CI6" s="190"/>
      <c r="CJ6" s="190"/>
      <c r="CK6" s="190"/>
      <c r="CL6" s="190"/>
      <c r="CM6" s="191"/>
      <c r="CN6" s="189" t="s">
        <v>93</v>
      </c>
      <c r="CO6" s="190"/>
      <c r="CP6" s="190"/>
      <c r="CQ6" s="190"/>
      <c r="CR6" s="190"/>
      <c r="CS6" s="190"/>
      <c r="CT6" s="190"/>
      <c r="CU6" s="190"/>
      <c r="CV6" s="190"/>
      <c r="CW6" s="190"/>
      <c r="CX6" s="190"/>
      <c r="CY6" s="191"/>
      <c r="CZ6" s="189" t="s">
        <v>101</v>
      </c>
      <c r="DA6" s="190"/>
      <c r="DB6" s="190"/>
      <c r="DC6" s="190"/>
      <c r="DD6" s="190"/>
      <c r="DE6" s="190"/>
      <c r="DF6" s="190"/>
      <c r="DG6" s="190"/>
      <c r="DH6" s="190"/>
      <c r="DI6" s="190"/>
      <c r="DJ6" s="190"/>
      <c r="DK6" s="191"/>
      <c r="DL6" s="189" t="s">
        <v>94</v>
      </c>
      <c r="DM6" s="190"/>
      <c r="DN6" s="190"/>
      <c r="DO6" s="190"/>
      <c r="DP6" s="190"/>
      <c r="DQ6" s="190"/>
      <c r="DR6" s="190"/>
      <c r="DS6" s="190"/>
      <c r="DT6" s="190"/>
      <c r="DU6" s="190"/>
      <c r="DV6" s="190"/>
      <c r="DW6" s="191"/>
      <c r="DX6" s="189" t="s">
        <v>102</v>
      </c>
      <c r="DY6" s="190"/>
      <c r="DZ6" s="190"/>
      <c r="EA6" s="190"/>
      <c r="EB6" s="190"/>
      <c r="EC6" s="190"/>
      <c r="ED6" s="190"/>
      <c r="EE6" s="190"/>
      <c r="EF6" s="190"/>
      <c r="EG6" s="190"/>
      <c r="EH6" s="190"/>
      <c r="EI6" s="191"/>
      <c r="EJ6" s="189" t="s">
        <v>103</v>
      </c>
      <c r="EK6" s="190"/>
      <c r="EL6" s="190"/>
      <c r="EM6" s="190"/>
      <c r="EN6" s="190"/>
      <c r="EO6" s="190"/>
      <c r="EP6" s="190"/>
      <c r="EQ6" s="190"/>
      <c r="ER6" s="190"/>
      <c r="ES6" s="190"/>
      <c r="ET6" s="190"/>
      <c r="EU6" s="191"/>
      <c r="EV6" s="202" t="s">
        <v>105</v>
      </c>
      <c r="EW6" s="202"/>
      <c r="EX6" s="202"/>
      <c r="EY6" s="202"/>
      <c r="EZ6" s="202"/>
      <c r="FA6" s="202"/>
      <c r="FB6" s="202"/>
      <c r="FC6" s="202"/>
      <c r="FD6" s="202"/>
      <c r="FE6" s="202"/>
      <c r="FF6" s="202"/>
      <c r="FG6" s="202"/>
      <c r="FH6" s="199" t="s">
        <v>104</v>
      </c>
      <c r="FI6" s="200"/>
      <c r="FJ6" s="200"/>
      <c r="FK6" s="200"/>
      <c r="FL6" s="200"/>
      <c r="FM6" s="200"/>
      <c r="FN6" s="200"/>
      <c r="FO6" s="200"/>
      <c r="FP6" s="200"/>
      <c r="FQ6" s="200"/>
      <c r="FR6" s="200"/>
      <c r="FS6" s="200"/>
      <c r="FT6" s="202" t="s">
        <v>106</v>
      </c>
      <c r="FU6" s="202"/>
      <c r="FV6" s="202"/>
      <c r="FW6" s="202"/>
      <c r="FX6" s="202"/>
      <c r="FY6" s="202"/>
      <c r="FZ6" s="202"/>
      <c r="GA6" s="202"/>
      <c r="GB6" s="202"/>
      <c r="GC6" s="202"/>
      <c r="GD6" s="202"/>
      <c r="GE6" s="202"/>
      <c r="GF6" s="203"/>
      <c r="GG6" s="204"/>
      <c r="GH6" s="204"/>
      <c r="GI6" s="204"/>
      <c r="GJ6" s="204"/>
      <c r="GK6" s="204"/>
      <c r="GL6" s="204"/>
      <c r="GM6" s="204"/>
      <c r="GN6" s="204"/>
      <c r="GO6" s="204"/>
      <c r="GP6" s="204"/>
      <c r="GQ6" s="205"/>
    </row>
    <row r="7" spans="1:200" s="24" customFormat="1" ht="23.25" customHeight="1" x14ac:dyDescent="0.2">
      <c r="B7" s="178"/>
      <c r="C7" s="178"/>
      <c r="D7" s="183"/>
      <c r="E7" s="178"/>
      <c r="F7" s="185"/>
      <c r="G7" s="180"/>
      <c r="H7" s="192" t="s">
        <v>83</v>
      </c>
      <c r="I7" s="192"/>
      <c r="J7" s="192" t="s">
        <v>86</v>
      </c>
      <c r="K7" s="192"/>
      <c r="L7" s="193" t="s">
        <v>153</v>
      </c>
      <c r="M7" s="194"/>
      <c r="N7" s="193" t="s">
        <v>151</v>
      </c>
      <c r="O7" s="194"/>
      <c r="P7" s="193" t="s">
        <v>152</v>
      </c>
      <c r="Q7" s="194"/>
      <c r="R7" s="192" t="s">
        <v>84</v>
      </c>
      <c r="S7" s="192"/>
      <c r="T7" s="192" t="s">
        <v>83</v>
      </c>
      <c r="U7" s="192"/>
      <c r="V7" s="192" t="s">
        <v>86</v>
      </c>
      <c r="W7" s="192"/>
      <c r="X7" s="193" t="s">
        <v>153</v>
      </c>
      <c r="Y7" s="194"/>
      <c r="Z7" s="193" t="s">
        <v>151</v>
      </c>
      <c r="AA7" s="194"/>
      <c r="AB7" s="193" t="s">
        <v>152</v>
      </c>
      <c r="AC7" s="194"/>
      <c r="AD7" s="192" t="s">
        <v>84</v>
      </c>
      <c r="AE7" s="192"/>
      <c r="AF7" s="192" t="s">
        <v>83</v>
      </c>
      <c r="AG7" s="192"/>
      <c r="AH7" s="192" t="s">
        <v>86</v>
      </c>
      <c r="AI7" s="192"/>
      <c r="AJ7" s="193" t="s">
        <v>153</v>
      </c>
      <c r="AK7" s="194"/>
      <c r="AL7" s="193" t="s">
        <v>151</v>
      </c>
      <c r="AM7" s="194"/>
      <c r="AN7" s="193" t="s">
        <v>152</v>
      </c>
      <c r="AO7" s="194"/>
      <c r="AP7" s="192" t="s">
        <v>84</v>
      </c>
      <c r="AQ7" s="192"/>
      <c r="AR7" s="192" t="s">
        <v>83</v>
      </c>
      <c r="AS7" s="192"/>
      <c r="AT7" s="192" t="s">
        <v>86</v>
      </c>
      <c r="AU7" s="192"/>
      <c r="AV7" s="193" t="s">
        <v>153</v>
      </c>
      <c r="AW7" s="194"/>
      <c r="AX7" s="193" t="s">
        <v>151</v>
      </c>
      <c r="AY7" s="194"/>
      <c r="AZ7" s="193" t="s">
        <v>152</v>
      </c>
      <c r="BA7" s="194"/>
      <c r="BB7" s="192" t="s">
        <v>84</v>
      </c>
      <c r="BC7" s="192"/>
      <c r="BD7" s="192" t="s">
        <v>83</v>
      </c>
      <c r="BE7" s="192"/>
      <c r="BF7" s="192" t="s">
        <v>86</v>
      </c>
      <c r="BG7" s="192"/>
      <c r="BH7" s="193" t="s">
        <v>153</v>
      </c>
      <c r="BI7" s="194"/>
      <c r="BJ7" s="193" t="s">
        <v>151</v>
      </c>
      <c r="BK7" s="194"/>
      <c r="BL7" s="193" t="s">
        <v>152</v>
      </c>
      <c r="BM7" s="194"/>
      <c r="BN7" s="192" t="s">
        <v>84</v>
      </c>
      <c r="BO7" s="192"/>
      <c r="BP7" s="192" t="s">
        <v>83</v>
      </c>
      <c r="BQ7" s="192"/>
      <c r="BR7" s="192" t="s">
        <v>86</v>
      </c>
      <c r="BS7" s="192"/>
      <c r="BT7" s="193" t="s">
        <v>153</v>
      </c>
      <c r="BU7" s="194"/>
      <c r="BV7" s="193" t="s">
        <v>151</v>
      </c>
      <c r="BW7" s="194"/>
      <c r="BX7" s="193" t="s">
        <v>152</v>
      </c>
      <c r="BY7" s="194"/>
      <c r="BZ7" s="192" t="s">
        <v>84</v>
      </c>
      <c r="CA7" s="192"/>
      <c r="CB7" s="192" t="s">
        <v>83</v>
      </c>
      <c r="CC7" s="192"/>
      <c r="CD7" s="192" t="s">
        <v>86</v>
      </c>
      <c r="CE7" s="192"/>
      <c r="CF7" s="193" t="s">
        <v>153</v>
      </c>
      <c r="CG7" s="194"/>
      <c r="CH7" s="193" t="s">
        <v>151</v>
      </c>
      <c r="CI7" s="194"/>
      <c r="CJ7" s="193" t="s">
        <v>152</v>
      </c>
      <c r="CK7" s="194"/>
      <c r="CL7" s="192" t="s">
        <v>84</v>
      </c>
      <c r="CM7" s="192"/>
      <c r="CN7" s="192" t="s">
        <v>83</v>
      </c>
      <c r="CO7" s="192"/>
      <c r="CP7" s="192" t="s">
        <v>86</v>
      </c>
      <c r="CQ7" s="192"/>
      <c r="CR7" s="193" t="s">
        <v>153</v>
      </c>
      <c r="CS7" s="194"/>
      <c r="CT7" s="193" t="s">
        <v>151</v>
      </c>
      <c r="CU7" s="194"/>
      <c r="CV7" s="193" t="s">
        <v>152</v>
      </c>
      <c r="CW7" s="194"/>
      <c r="CX7" s="192" t="s">
        <v>84</v>
      </c>
      <c r="CY7" s="192"/>
      <c r="CZ7" s="192" t="s">
        <v>83</v>
      </c>
      <c r="DA7" s="192"/>
      <c r="DB7" s="192" t="s">
        <v>86</v>
      </c>
      <c r="DC7" s="192"/>
      <c r="DD7" s="193" t="s">
        <v>153</v>
      </c>
      <c r="DE7" s="194"/>
      <c r="DF7" s="193" t="s">
        <v>151</v>
      </c>
      <c r="DG7" s="194"/>
      <c r="DH7" s="193" t="s">
        <v>152</v>
      </c>
      <c r="DI7" s="194"/>
      <c r="DJ7" s="192" t="s">
        <v>84</v>
      </c>
      <c r="DK7" s="192"/>
      <c r="DL7" s="192" t="s">
        <v>83</v>
      </c>
      <c r="DM7" s="192"/>
      <c r="DN7" s="192" t="s">
        <v>86</v>
      </c>
      <c r="DO7" s="192"/>
      <c r="DP7" s="193" t="s">
        <v>153</v>
      </c>
      <c r="DQ7" s="194"/>
      <c r="DR7" s="193" t="s">
        <v>151</v>
      </c>
      <c r="DS7" s="194"/>
      <c r="DT7" s="193" t="s">
        <v>152</v>
      </c>
      <c r="DU7" s="194"/>
      <c r="DV7" s="192" t="s">
        <v>84</v>
      </c>
      <c r="DW7" s="192"/>
      <c r="DX7" s="192" t="s">
        <v>83</v>
      </c>
      <c r="DY7" s="192"/>
      <c r="DZ7" s="192" t="s">
        <v>86</v>
      </c>
      <c r="EA7" s="192"/>
      <c r="EB7" s="193" t="s">
        <v>153</v>
      </c>
      <c r="EC7" s="194"/>
      <c r="ED7" s="193" t="s">
        <v>151</v>
      </c>
      <c r="EE7" s="194"/>
      <c r="EF7" s="193" t="s">
        <v>152</v>
      </c>
      <c r="EG7" s="194"/>
      <c r="EH7" s="192" t="s">
        <v>84</v>
      </c>
      <c r="EI7" s="192"/>
      <c r="EJ7" s="192" t="s">
        <v>83</v>
      </c>
      <c r="EK7" s="192"/>
      <c r="EL7" s="192" t="s">
        <v>86</v>
      </c>
      <c r="EM7" s="192"/>
      <c r="EN7" s="193" t="s">
        <v>153</v>
      </c>
      <c r="EO7" s="194"/>
      <c r="EP7" s="193" t="s">
        <v>151</v>
      </c>
      <c r="EQ7" s="194"/>
      <c r="ER7" s="193" t="s">
        <v>152</v>
      </c>
      <c r="ES7" s="194"/>
      <c r="ET7" s="192" t="s">
        <v>84</v>
      </c>
      <c r="EU7" s="192"/>
      <c r="EV7" s="192" t="s">
        <v>83</v>
      </c>
      <c r="EW7" s="192"/>
      <c r="EX7" s="192" t="s">
        <v>86</v>
      </c>
      <c r="EY7" s="192"/>
      <c r="EZ7" s="193" t="s">
        <v>153</v>
      </c>
      <c r="FA7" s="194"/>
      <c r="FB7" s="193" t="s">
        <v>151</v>
      </c>
      <c r="FC7" s="194"/>
      <c r="FD7" s="193" t="s">
        <v>152</v>
      </c>
      <c r="FE7" s="194"/>
      <c r="FF7" s="192" t="s">
        <v>84</v>
      </c>
      <c r="FG7" s="192"/>
      <c r="FH7" s="194" t="s">
        <v>83</v>
      </c>
      <c r="FI7" s="192"/>
      <c r="FJ7" s="192" t="s">
        <v>86</v>
      </c>
      <c r="FK7" s="192"/>
      <c r="FL7" s="193" t="s">
        <v>153</v>
      </c>
      <c r="FM7" s="194"/>
      <c r="FN7" s="193" t="s">
        <v>151</v>
      </c>
      <c r="FO7" s="194"/>
      <c r="FP7" s="193" t="s">
        <v>152</v>
      </c>
      <c r="FQ7" s="194"/>
      <c r="FR7" s="192" t="s">
        <v>84</v>
      </c>
      <c r="FS7" s="192"/>
      <c r="FT7" s="194" t="s">
        <v>83</v>
      </c>
      <c r="FU7" s="192"/>
      <c r="FV7" s="192" t="s">
        <v>86</v>
      </c>
      <c r="FW7" s="192"/>
      <c r="FX7" s="193" t="s">
        <v>153</v>
      </c>
      <c r="FY7" s="194"/>
      <c r="FZ7" s="193" t="s">
        <v>151</v>
      </c>
      <c r="GA7" s="194"/>
      <c r="GB7" s="193" t="s">
        <v>152</v>
      </c>
      <c r="GC7" s="194"/>
      <c r="GD7" s="192" t="s">
        <v>84</v>
      </c>
      <c r="GE7" s="192"/>
      <c r="GF7" s="192" t="s">
        <v>83</v>
      </c>
      <c r="GG7" s="192"/>
      <c r="GH7" s="192" t="s">
        <v>86</v>
      </c>
      <c r="GI7" s="192"/>
      <c r="GJ7" s="193" t="s">
        <v>153</v>
      </c>
      <c r="GK7" s="194"/>
      <c r="GL7" s="193" t="s">
        <v>151</v>
      </c>
      <c r="GM7" s="194"/>
      <c r="GN7" s="193" t="s">
        <v>152</v>
      </c>
      <c r="GO7" s="194"/>
      <c r="GP7" s="192" t="s">
        <v>84</v>
      </c>
      <c r="GQ7" s="192"/>
    </row>
    <row r="8" spans="1:200" s="31" customFormat="1" ht="39.75" customHeight="1" x14ac:dyDescent="0.2">
      <c r="B8" s="178"/>
      <c r="C8" s="178"/>
      <c r="D8" s="184"/>
      <c r="E8" s="178"/>
      <c r="F8" s="185"/>
      <c r="G8" s="181"/>
      <c r="H8" s="32" t="s">
        <v>85</v>
      </c>
      <c r="I8" s="32" t="s">
        <v>20</v>
      </c>
      <c r="J8" s="32" t="s">
        <v>85</v>
      </c>
      <c r="K8" s="32" t="s">
        <v>20</v>
      </c>
      <c r="L8" s="32" t="s">
        <v>85</v>
      </c>
      <c r="M8" s="32" t="s">
        <v>20</v>
      </c>
      <c r="N8" s="32" t="s">
        <v>85</v>
      </c>
      <c r="O8" s="32" t="s">
        <v>20</v>
      </c>
      <c r="P8" s="32" t="s">
        <v>85</v>
      </c>
      <c r="Q8" s="32" t="s">
        <v>20</v>
      </c>
      <c r="R8" s="32" t="s">
        <v>85</v>
      </c>
      <c r="S8" s="32" t="s">
        <v>20</v>
      </c>
      <c r="T8" s="32" t="s">
        <v>85</v>
      </c>
      <c r="U8" s="32" t="s">
        <v>20</v>
      </c>
      <c r="V8" s="32" t="s">
        <v>85</v>
      </c>
      <c r="W8" s="32" t="s">
        <v>20</v>
      </c>
      <c r="X8" s="32" t="s">
        <v>85</v>
      </c>
      <c r="Y8" s="32" t="s">
        <v>20</v>
      </c>
      <c r="Z8" s="32" t="s">
        <v>85</v>
      </c>
      <c r="AA8" s="32" t="s">
        <v>20</v>
      </c>
      <c r="AB8" s="32" t="s">
        <v>85</v>
      </c>
      <c r="AC8" s="32" t="s">
        <v>20</v>
      </c>
      <c r="AD8" s="32" t="s">
        <v>85</v>
      </c>
      <c r="AE8" s="32" t="s">
        <v>20</v>
      </c>
      <c r="AF8" s="32" t="s">
        <v>85</v>
      </c>
      <c r="AG8" s="32" t="s">
        <v>20</v>
      </c>
      <c r="AH8" s="32" t="s">
        <v>85</v>
      </c>
      <c r="AI8" s="32" t="s">
        <v>20</v>
      </c>
      <c r="AJ8" s="32" t="s">
        <v>85</v>
      </c>
      <c r="AK8" s="32" t="s">
        <v>20</v>
      </c>
      <c r="AL8" s="32" t="s">
        <v>85</v>
      </c>
      <c r="AM8" s="32" t="s">
        <v>20</v>
      </c>
      <c r="AN8" s="32" t="s">
        <v>85</v>
      </c>
      <c r="AO8" s="32" t="s">
        <v>20</v>
      </c>
      <c r="AP8" s="32" t="s">
        <v>85</v>
      </c>
      <c r="AQ8" s="32" t="s">
        <v>20</v>
      </c>
      <c r="AR8" s="32" t="s">
        <v>85</v>
      </c>
      <c r="AS8" s="32" t="s">
        <v>20</v>
      </c>
      <c r="AT8" s="32" t="s">
        <v>85</v>
      </c>
      <c r="AU8" s="32" t="s">
        <v>20</v>
      </c>
      <c r="AV8" s="32" t="s">
        <v>85</v>
      </c>
      <c r="AW8" s="32" t="s">
        <v>20</v>
      </c>
      <c r="AX8" s="32" t="s">
        <v>85</v>
      </c>
      <c r="AY8" s="32" t="s">
        <v>20</v>
      </c>
      <c r="AZ8" s="32" t="s">
        <v>85</v>
      </c>
      <c r="BA8" s="32" t="s">
        <v>20</v>
      </c>
      <c r="BB8" s="32" t="s">
        <v>85</v>
      </c>
      <c r="BC8" s="32" t="s">
        <v>20</v>
      </c>
      <c r="BD8" s="32" t="s">
        <v>85</v>
      </c>
      <c r="BE8" s="32" t="s">
        <v>20</v>
      </c>
      <c r="BF8" s="32" t="s">
        <v>85</v>
      </c>
      <c r="BG8" s="32" t="s">
        <v>20</v>
      </c>
      <c r="BH8" s="32" t="s">
        <v>85</v>
      </c>
      <c r="BI8" s="32" t="s">
        <v>20</v>
      </c>
      <c r="BJ8" s="32" t="s">
        <v>85</v>
      </c>
      <c r="BK8" s="32" t="s">
        <v>20</v>
      </c>
      <c r="BL8" s="32" t="s">
        <v>85</v>
      </c>
      <c r="BM8" s="32" t="s">
        <v>20</v>
      </c>
      <c r="BN8" s="32" t="s">
        <v>85</v>
      </c>
      <c r="BO8" s="32" t="s">
        <v>20</v>
      </c>
      <c r="BP8" s="32" t="s">
        <v>85</v>
      </c>
      <c r="BQ8" s="32" t="s">
        <v>20</v>
      </c>
      <c r="BR8" s="32" t="s">
        <v>85</v>
      </c>
      <c r="BS8" s="32" t="s">
        <v>20</v>
      </c>
      <c r="BT8" s="32" t="s">
        <v>85</v>
      </c>
      <c r="BU8" s="32" t="s">
        <v>20</v>
      </c>
      <c r="BV8" s="32" t="s">
        <v>85</v>
      </c>
      <c r="BW8" s="32" t="s">
        <v>20</v>
      </c>
      <c r="BX8" s="32" t="s">
        <v>85</v>
      </c>
      <c r="BY8" s="32" t="s">
        <v>20</v>
      </c>
      <c r="BZ8" s="32" t="s">
        <v>85</v>
      </c>
      <c r="CA8" s="32" t="s">
        <v>20</v>
      </c>
      <c r="CB8" s="32" t="s">
        <v>85</v>
      </c>
      <c r="CC8" s="32" t="s">
        <v>20</v>
      </c>
      <c r="CD8" s="32" t="s">
        <v>85</v>
      </c>
      <c r="CE8" s="32" t="s">
        <v>20</v>
      </c>
      <c r="CF8" s="32" t="s">
        <v>85</v>
      </c>
      <c r="CG8" s="32" t="s">
        <v>20</v>
      </c>
      <c r="CH8" s="32" t="s">
        <v>85</v>
      </c>
      <c r="CI8" s="32" t="s">
        <v>20</v>
      </c>
      <c r="CJ8" s="32" t="s">
        <v>85</v>
      </c>
      <c r="CK8" s="32" t="s">
        <v>20</v>
      </c>
      <c r="CL8" s="32" t="s">
        <v>85</v>
      </c>
      <c r="CM8" s="32" t="s">
        <v>20</v>
      </c>
      <c r="CN8" s="32" t="s">
        <v>85</v>
      </c>
      <c r="CO8" s="32" t="s">
        <v>20</v>
      </c>
      <c r="CP8" s="32" t="s">
        <v>85</v>
      </c>
      <c r="CQ8" s="32" t="s">
        <v>20</v>
      </c>
      <c r="CR8" s="32" t="s">
        <v>85</v>
      </c>
      <c r="CS8" s="32" t="s">
        <v>20</v>
      </c>
      <c r="CT8" s="32" t="s">
        <v>85</v>
      </c>
      <c r="CU8" s="32" t="s">
        <v>20</v>
      </c>
      <c r="CV8" s="32" t="s">
        <v>85</v>
      </c>
      <c r="CW8" s="32" t="s">
        <v>20</v>
      </c>
      <c r="CX8" s="32" t="s">
        <v>85</v>
      </c>
      <c r="CY8" s="32" t="s">
        <v>20</v>
      </c>
      <c r="CZ8" s="32" t="s">
        <v>85</v>
      </c>
      <c r="DA8" s="32" t="s">
        <v>20</v>
      </c>
      <c r="DB8" s="32" t="s">
        <v>85</v>
      </c>
      <c r="DC8" s="32" t="s">
        <v>20</v>
      </c>
      <c r="DD8" s="32" t="s">
        <v>85</v>
      </c>
      <c r="DE8" s="32" t="s">
        <v>20</v>
      </c>
      <c r="DF8" s="32" t="s">
        <v>85</v>
      </c>
      <c r="DG8" s="32" t="s">
        <v>20</v>
      </c>
      <c r="DH8" s="32" t="s">
        <v>85</v>
      </c>
      <c r="DI8" s="32" t="s">
        <v>20</v>
      </c>
      <c r="DJ8" s="32" t="s">
        <v>85</v>
      </c>
      <c r="DK8" s="32" t="s">
        <v>20</v>
      </c>
      <c r="DL8" s="32" t="s">
        <v>85</v>
      </c>
      <c r="DM8" s="32" t="s">
        <v>20</v>
      </c>
      <c r="DN8" s="32" t="s">
        <v>85</v>
      </c>
      <c r="DO8" s="32" t="s">
        <v>20</v>
      </c>
      <c r="DP8" s="32" t="s">
        <v>85</v>
      </c>
      <c r="DQ8" s="32" t="s">
        <v>20</v>
      </c>
      <c r="DR8" s="32" t="s">
        <v>85</v>
      </c>
      <c r="DS8" s="32" t="s">
        <v>20</v>
      </c>
      <c r="DT8" s="32" t="s">
        <v>85</v>
      </c>
      <c r="DU8" s="32" t="s">
        <v>20</v>
      </c>
      <c r="DV8" s="32" t="s">
        <v>85</v>
      </c>
      <c r="DW8" s="32" t="s">
        <v>20</v>
      </c>
      <c r="DX8" s="32" t="s">
        <v>85</v>
      </c>
      <c r="DY8" s="32" t="s">
        <v>20</v>
      </c>
      <c r="DZ8" s="32" t="s">
        <v>85</v>
      </c>
      <c r="EA8" s="32" t="s">
        <v>20</v>
      </c>
      <c r="EB8" s="32" t="s">
        <v>85</v>
      </c>
      <c r="EC8" s="32" t="s">
        <v>20</v>
      </c>
      <c r="ED8" s="32" t="s">
        <v>85</v>
      </c>
      <c r="EE8" s="32" t="s">
        <v>20</v>
      </c>
      <c r="EF8" s="32" t="s">
        <v>85</v>
      </c>
      <c r="EG8" s="32" t="s">
        <v>20</v>
      </c>
      <c r="EH8" s="32" t="s">
        <v>85</v>
      </c>
      <c r="EI8" s="32" t="s">
        <v>20</v>
      </c>
      <c r="EJ8" s="32" t="s">
        <v>85</v>
      </c>
      <c r="EK8" s="32" t="s">
        <v>20</v>
      </c>
      <c r="EL8" s="32" t="s">
        <v>85</v>
      </c>
      <c r="EM8" s="32" t="s">
        <v>20</v>
      </c>
      <c r="EN8" s="32" t="s">
        <v>85</v>
      </c>
      <c r="EO8" s="32" t="s">
        <v>20</v>
      </c>
      <c r="EP8" s="32" t="s">
        <v>85</v>
      </c>
      <c r="EQ8" s="32" t="s">
        <v>20</v>
      </c>
      <c r="ER8" s="32" t="s">
        <v>85</v>
      </c>
      <c r="ES8" s="32" t="s">
        <v>20</v>
      </c>
      <c r="ET8" s="32" t="s">
        <v>85</v>
      </c>
      <c r="EU8" s="32" t="s">
        <v>20</v>
      </c>
      <c r="EV8" s="32" t="s">
        <v>85</v>
      </c>
      <c r="EW8" s="32" t="s">
        <v>20</v>
      </c>
      <c r="EX8" s="32" t="s">
        <v>85</v>
      </c>
      <c r="EY8" s="32" t="s">
        <v>20</v>
      </c>
      <c r="EZ8" s="32" t="s">
        <v>85</v>
      </c>
      <c r="FA8" s="32" t="s">
        <v>20</v>
      </c>
      <c r="FB8" s="32" t="s">
        <v>85</v>
      </c>
      <c r="FC8" s="32" t="s">
        <v>20</v>
      </c>
      <c r="FD8" s="32" t="s">
        <v>85</v>
      </c>
      <c r="FE8" s="32" t="s">
        <v>20</v>
      </c>
      <c r="FF8" s="32" t="s">
        <v>85</v>
      </c>
      <c r="FG8" s="32" t="s">
        <v>20</v>
      </c>
      <c r="FH8" s="33" t="s">
        <v>85</v>
      </c>
      <c r="FI8" s="32" t="s">
        <v>20</v>
      </c>
      <c r="FJ8" s="32" t="s">
        <v>85</v>
      </c>
      <c r="FK8" s="32" t="s">
        <v>20</v>
      </c>
      <c r="FL8" s="32" t="s">
        <v>85</v>
      </c>
      <c r="FM8" s="32" t="s">
        <v>20</v>
      </c>
      <c r="FN8" s="32" t="s">
        <v>85</v>
      </c>
      <c r="FO8" s="32" t="s">
        <v>20</v>
      </c>
      <c r="FP8" s="32" t="s">
        <v>85</v>
      </c>
      <c r="FQ8" s="32" t="s">
        <v>20</v>
      </c>
      <c r="FR8" s="32" t="s">
        <v>85</v>
      </c>
      <c r="FS8" s="32" t="s">
        <v>20</v>
      </c>
      <c r="FT8" s="33" t="s">
        <v>85</v>
      </c>
      <c r="FU8" s="32" t="s">
        <v>20</v>
      </c>
      <c r="FV8" s="32" t="s">
        <v>85</v>
      </c>
      <c r="FW8" s="32" t="s">
        <v>20</v>
      </c>
      <c r="FX8" s="32" t="s">
        <v>85</v>
      </c>
      <c r="FY8" s="32" t="s">
        <v>20</v>
      </c>
      <c r="FZ8" s="32" t="s">
        <v>85</v>
      </c>
      <c r="GA8" s="32" t="s">
        <v>20</v>
      </c>
      <c r="GB8" s="32" t="s">
        <v>85</v>
      </c>
      <c r="GC8" s="32" t="s">
        <v>20</v>
      </c>
      <c r="GD8" s="32" t="s">
        <v>85</v>
      </c>
      <c r="GE8" s="32" t="s">
        <v>20</v>
      </c>
      <c r="GF8" s="32" t="s">
        <v>85</v>
      </c>
      <c r="GG8" s="32" t="s">
        <v>20</v>
      </c>
      <c r="GH8" s="32" t="s">
        <v>85</v>
      </c>
      <c r="GI8" s="32" t="s">
        <v>20</v>
      </c>
      <c r="GJ8" s="32" t="s">
        <v>85</v>
      </c>
      <c r="GK8" s="32" t="s">
        <v>20</v>
      </c>
      <c r="GL8" s="32" t="s">
        <v>85</v>
      </c>
      <c r="GM8" s="32" t="s">
        <v>20</v>
      </c>
      <c r="GN8" s="32" t="s">
        <v>85</v>
      </c>
      <c r="GO8" s="32" t="s">
        <v>20</v>
      </c>
      <c r="GP8" s="32" t="s">
        <v>85</v>
      </c>
      <c r="GQ8" s="32" t="s">
        <v>20</v>
      </c>
    </row>
    <row r="9" spans="1:200" s="31" customFormat="1" ht="14.25" x14ac:dyDescent="0.2">
      <c r="B9" s="47"/>
      <c r="C9" s="37"/>
      <c r="D9" s="37"/>
      <c r="E9" s="37" t="s">
        <v>21</v>
      </c>
      <c r="F9" s="43"/>
      <c r="G9" s="48"/>
      <c r="H9" s="113">
        <f>SUM(H10:H11)</f>
        <v>8</v>
      </c>
      <c r="I9" s="113">
        <f t="shared" ref="I9:BT9" si="0">SUM(I10:I11)</f>
        <v>1317018.2530000003</v>
      </c>
      <c r="J9" s="113">
        <f t="shared" si="0"/>
        <v>0.66666666666666674</v>
      </c>
      <c r="K9" s="113">
        <f t="shared" si="0"/>
        <v>109751.52108333334</v>
      </c>
      <c r="L9" s="113">
        <f t="shared" si="0"/>
        <v>0</v>
      </c>
      <c r="M9" s="113">
        <f t="shared" si="0"/>
        <v>0</v>
      </c>
      <c r="N9" s="113">
        <f t="shared" si="0"/>
        <v>0</v>
      </c>
      <c r="O9" s="113">
        <f t="shared" si="0"/>
        <v>0</v>
      </c>
      <c r="P9" s="113">
        <f t="shared" si="0"/>
        <v>0</v>
      </c>
      <c r="Q9" s="113">
        <f t="shared" si="0"/>
        <v>0</v>
      </c>
      <c r="R9" s="113">
        <f t="shared" si="0"/>
        <v>-0.66666666666666674</v>
      </c>
      <c r="S9" s="113">
        <f t="shared" si="0"/>
        <v>-109751.52108333334</v>
      </c>
      <c r="T9" s="113">
        <f t="shared" si="0"/>
        <v>0</v>
      </c>
      <c r="U9" s="113">
        <f t="shared" si="0"/>
        <v>0</v>
      </c>
      <c r="V9" s="113">
        <f t="shared" si="0"/>
        <v>0</v>
      </c>
      <c r="W9" s="113">
        <f t="shared" si="0"/>
        <v>0</v>
      </c>
      <c r="X9" s="113">
        <f t="shared" si="0"/>
        <v>0</v>
      </c>
      <c r="Y9" s="113">
        <f t="shared" si="0"/>
        <v>0</v>
      </c>
      <c r="Z9" s="113">
        <f t="shared" si="0"/>
        <v>0</v>
      </c>
      <c r="AA9" s="113">
        <f t="shared" si="0"/>
        <v>0</v>
      </c>
      <c r="AB9" s="113">
        <f t="shared" ref="AB9" si="1">SUM(AB10:AB11)</f>
        <v>0</v>
      </c>
      <c r="AC9" s="113">
        <f t="shared" ref="AC9" si="2">SUM(AC10:AC11)</f>
        <v>0</v>
      </c>
      <c r="AD9" s="113">
        <f t="shared" si="0"/>
        <v>0</v>
      </c>
      <c r="AE9" s="113">
        <f t="shared" si="0"/>
        <v>0</v>
      </c>
      <c r="AF9" s="113">
        <f t="shared" si="0"/>
        <v>0</v>
      </c>
      <c r="AG9" s="113">
        <f t="shared" si="0"/>
        <v>0</v>
      </c>
      <c r="AH9" s="113">
        <f t="shared" si="0"/>
        <v>0</v>
      </c>
      <c r="AI9" s="113">
        <f t="shared" si="0"/>
        <v>0</v>
      </c>
      <c r="AJ9" s="113">
        <f t="shared" si="0"/>
        <v>0</v>
      </c>
      <c r="AK9" s="113">
        <f t="shared" si="0"/>
        <v>0</v>
      </c>
      <c r="AL9" s="113">
        <f t="shared" si="0"/>
        <v>0</v>
      </c>
      <c r="AM9" s="113">
        <f t="shared" si="0"/>
        <v>0</v>
      </c>
      <c r="AN9" s="113">
        <f t="shared" ref="AN9" si="3">SUM(AN10:AN11)</f>
        <v>0</v>
      </c>
      <c r="AO9" s="113">
        <f t="shared" ref="AO9" si="4">SUM(AO10:AO11)</f>
        <v>0</v>
      </c>
      <c r="AP9" s="113">
        <f t="shared" si="0"/>
        <v>0</v>
      </c>
      <c r="AQ9" s="113">
        <f t="shared" si="0"/>
        <v>0</v>
      </c>
      <c r="AR9" s="113">
        <f t="shared" si="0"/>
        <v>0</v>
      </c>
      <c r="AS9" s="113">
        <f t="shared" si="0"/>
        <v>0</v>
      </c>
      <c r="AT9" s="113">
        <f t="shared" si="0"/>
        <v>0</v>
      </c>
      <c r="AU9" s="113">
        <f t="shared" si="0"/>
        <v>0</v>
      </c>
      <c r="AV9" s="113">
        <f t="shared" si="0"/>
        <v>0</v>
      </c>
      <c r="AW9" s="113">
        <f t="shared" si="0"/>
        <v>0</v>
      </c>
      <c r="AX9" s="113">
        <f t="shared" si="0"/>
        <v>0</v>
      </c>
      <c r="AY9" s="113">
        <f t="shared" si="0"/>
        <v>0</v>
      </c>
      <c r="AZ9" s="113">
        <f t="shared" ref="AZ9" si="5">SUM(AZ10:AZ11)</f>
        <v>0</v>
      </c>
      <c r="BA9" s="113">
        <f t="shared" ref="BA9" si="6">SUM(BA10:BA11)</f>
        <v>0</v>
      </c>
      <c r="BB9" s="113">
        <f t="shared" si="0"/>
        <v>0</v>
      </c>
      <c r="BC9" s="113">
        <f t="shared" si="0"/>
        <v>0</v>
      </c>
      <c r="BD9" s="113">
        <f t="shared" si="0"/>
        <v>8</v>
      </c>
      <c r="BE9" s="113">
        <f t="shared" si="0"/>
        <v>1418379.4122000001</v>
      </c>
      <c r="BF9" s="113">
        <f t="shared" si="0"/>
        <v>0.66666666666666674</v>
      </c>
      <c r="BG9" s="113">
        <f t="shared" si="0"/>
        <v>118198.28435</v>
      </c>
      <c r="BH9" s="113">
        <f t="shared" si="0"/>
        <v>3</v>
      </c>
      <c r="BI9" s="113">
        <f t="shared" si="0"/>
        <v>535059.83000000007</v>
      </c>
      <c r="BJ9" s="113">
        <f t="shared" si="0"/>
        <v>0</v>
      </c>
      <c r="BK9" s="113">
        <f t="shared" si="0"/>
        <v>0</v>
      </c>
      <c r="BL9" s="113">
        <f t="shared" ref="BL9" si="7">SUM(BL10:BL11)</f>
        <v>3</v>
      </c>
      <c r="BM9" s="113">
        <f t="shared" ref="BM9" si="8">SUM(BM10:BM11)</f>
        <v>535059.83000000007</v>
      </c>
      <c r="BN9" s="113">
        <f t="shared" si="0"/>
        <v>2.333333333333333</v>
      </c>
      <c r="BO9" s="113">
        <f t="shared" si="0"/>
        <v>416861.54564999999</v>
      </c>
      <c r="BP9" s="113">
        <f t="shared" si="0"/>
        <v>0</v>
      </c>
      <c r="BQ9" s="113">
        <f t="shared" si="0"/>
        <v>0</v>
      </c>
      <c r="BR9" s="113">
        <f t="shared" si="0"/>
        <v>0</v>
      </c>
      <c r="BS9" s="113">
        <f t="shared" si="0"/>
        <v>0</v>
      </c>
      <c r="BT9" s="113">
        <f t="shared" si="0"/>
        <v>0</v>
      </c>
      <c r="BU9" s="113">
        <f t="shared" ref="BU9:EE9" si="9">SUM(BU10:BU11)</f>
        <v>0</v>
      </c>
      <c r="BV9" s="113">
        <f t="shared" si="9"/>
        <v>0</v>
      </c>
      <c r="BW9" s="113">
        <f t="shared" si="9"/>
        <v>0</v>
      </c>
      <c r="BX9" s="113">
        <f t="shared" ref="BX9" si="10">SUM(BX10:BX11)</f>
        <v>0</v>
      </c>
      <c r="BY9" s="113">
        <f t="shared" ref="BY9" si="11">SUM(BY10:BY11)</f>
        <v>0</v>
      </c>
      <c r="BZ9" s="113">
        <f t="shared" si="9"/>
        <v>0</v>
      </c>
      <c r="CA9" s="113">
        <f t="shared" si="9"/>
        <v>0</v>
      </c>
      <c r="CB9" s="113">
        <f t="shared" si="9"/>
        <v>0</v>
      </c>
      <c r="CC9" s="113">
        <f t="shared" si="9"/>
        <v>0</v>
      </c>
      <c r="CD9" s="113">
        <f t="shared" si="9"/>
        <v>0</v>
      </c>
      <c r="CE9" s="113">
        <f t="shared" si="9"/>
        <v>0</v>
      </c>
      <c r="CF9" s="113">
        <f t="shared" si="9"/>
        <v>0</v>
      </c>
      <c r="CG9" s="113">
        <f t="shared" si="9"/>
        <v>0</v>
      </c>
      <c r="CH9" s="113">
        <f t="shared" si="9"/>
        <v>0</v>
      </c>
      <c r="CI9" s="113">
        <f t="shared" si="9"/>
        <v>0</v>
      </c>
      <c r="CJ9" s="113">
        <f t="shared" ref="CJ9" si="12">SUM(CJ10:CJ11)</f>
        <v>0</v>
      </c>
      <c r="CK9" s="113">
        <f t="shared" ref="CK9" si="13">SUM(CK10:CK11)</f>
        <v>0</v>
      </c>
      <c r="CL9" s="113">
        <f t="shared" si="9"/>
        <v>0</v>
      </c>
      <c r="CM9" s="113">
        <f t="shared" si="9"/>
        <v>0</v>
      </c>
      <c r="CN9" s="113">
        <f t="shared" si="9"/>
        <v>0</v>
      </c>
      <c r="CO9" s="113">
        <f t="shared" si="9"/>
        <v>0</v>
      </c>
      <c r="CP9" s="113">
        <f t="shared" si="9"/>
        <v>0</v>
      </c>
      <c r="CQ9" s="113">
        <f t="shared" si="9"/>
        <v>0</v>
      </c>
      <c r="CR9" s="113">
        <f t="shared" si="9"/>
        <v>0</v>
      </c>
      <c r="CS9" s="113">
        <f t="shared" si="9"/>
        <v>0</v>
      </c>
      <c r="CT9" s="113">
        <f t="shared" si="9"/>
        <v>0</v>
      </c>
      <c r="CU9" s="113">
        <f t="shared" si="9"/>
        <v>0</v>
      </c>
      <c r="CV9" s="113">
        <f t="shared" ref="CV9" si="14">SUM(CV10:CV11)</f>
        <v>0</v>
      </c>
      <c r="CW9" s="113">
        <f t="shared" ref="CW9" si="15">SUM(CW10:CW11)</f>
        <v>0</v>
      </c>
      <c r="CX9" s="113">
        <f t="shared" si="9"/>
        <v>0</v>
      </c>
      <c r="CY9" s="113">
        <f t="shared" si="9"/>
        <v>0</v>
      </c>
      <c r="CZ9" s="113">
        <f t="shared" si="9"/>
        <v>0</v>
      </c>
      <c r="DA9" s="113">
        <f t="shared" si="9"/>
        <v>0</v>
      </c>
      <c r="DB9" s="113">
        <f t="shared" si="9"/>
        <v>0</v>
      </c>
      <c r="DC9" s="113">
        <f t="shared" si="9"/>
        <v>0</v>
      </c>
      <c r="DD9" s="113">
        <f t="shared" si="9"/>
        <v>0</v>
      </c>
      <c r="DE9" s="113">
        <f t="shared" si="9"/>
        <v>0</v>
      </c>
      <c r="DF9" s="113">
        <f t="shared" si="9"/>
        <v>0</v>
      </c>
      <c r="DG9" s="113">
        <f t="shared" si="9"/>
        <v>0</v>
      </c>
      <c r="DH9" s="113">
        <f t="shared" ref="DH9" si="16">SUM(DH10:DH11)</f>
        <v>0</v>
      </c>
      <c r="DI9" s="113">
        <f t="shared" ref="DI9" si="17">SUM(DI10:DI11)</f>
        <v>0</v>
      </c>
      <c r="DJ9" s="113">
        <f t="shared" si="9"/>
        <v>0</v>
      </c>
      <c r="DK9" s="113">
        <f t="shared" si="9"/>
        <v>0</v>
      </c>
      <c r="DL9" s="113">
        <f t="shared" si="9"/>
        <v>0</v>
      </c>
      <c r="DM9" s="113">
        <f t="shared" si="9"/>
        <v>0</v>
      </c>
      <c r="DN9" s="113">
        <f t="shared" si="9"/>
        <v>0</v>
      </c>
      <c r="DO9" s="113">
        <f t="shared" si="9"/>
        <v>0</v>
      </c>
      <c r="DP9" s="113">
        <f t="shared" si="9"/>
        <v>0</v>
      </c>
      <c r="DQ9" s="113">
        <f t="shared" si="9"/>
        <v>0</v>
      </c>
      <c r="DR9" s="113">
        <f t="shared" si="9"/>
        <v>0</v>
      </c>
      <c r="DS9" s="113">
        <f t="shared" si="9"/>
        <v>0</v>
      </c>
      <c r="DT9" s="113">
        <f t="shared" ref="DT9" si="18">SUM(DT10:DT11)</f>
        <v>0</v>
      </c>
      <c r="DU9" s="113">
        <f t="shared" ref="DU9" si="19">SUM(DU10:DU11)</f>
        <v>0</v>
      </c>
      <c r="DV9" s="113">
        <f t="shared" si="9"/>
        <v>0</v>
      </c>
      <c r="DW9" s="113">
        <f t="shared" si="9"/>
        <v>0</v>
      </c>
      <c r="DX9" s="113">
        <f t="shared" si="9"/>
        <v>39</v>
      </c>
      <c r="DY9" s="113">
        <f t="shared" si="9"/>
        <v>6296930.0706000002</v>
      </c>
      <c r="DZ9" s="113">
        <f t="shared" si="9"/>
        <v>3.25</v>
      </c>
      <c r="EA9" s="113">
        <f t="shared" si="9"/>
        <v>524744.17255000002</v>
      </c>
      <c r="EB9" s="113">
        <f t="shared" si="9"/>
        <v>2</v>
      </c>
      <c r="EC9" s="113">
        <f t="shared" si="9"/>
        <v>322919.5</v>
      </c>
      <c r="ED9" s="113">
        <f t="shared" si="9"/>
        <v>0</v>
      </c>
      <c r="EE9" s="113">
        <f t="shared" si="9"/>
        <v>0</v>
      </c>
      <c r="EF9" s="113">
        <f t="shared" ref="EF9" si="20">SUM(EF10:EF11)</f>
        <v>2</v>
      </c>
      <c r="EG9" s="113">
        <f t="shared" ref="EG9" si="21">SUM(EG10:EG11)</f>
        <v>322919.5</v>
      </c>
      <c r="EH9" s="113">
        <f t="shared" ref="EH9:GQ9" si="22">SUM(EH10:EH11)</f>
        <v>0</v>
      </c>
      <c r="EI9" s="113">
        <f t="shared" si="22"/>
        <v>0</v>
      </c>
      <c r="EJ9" s="113">
        <f t="shared" si="22"/>
        <v>5</v>
      </c>
      <c r="EK9" s="113">
        <f t="shared" si="22"/>
        <v>807298.72700000007</v>
      </c>
      <c r="EL9" s="113">
        <f t="shared" si="22"/>
        <v>0.41666666666666669</v>
      </c>
      <c r="EM9" s="113">
        <f t="shared" si="22"/>
        <v>67274.893916666668</v>
      </c>
      <c r="EN9" s="113">
        <f t="shared" si="22"/>
        <v>0</v>
      </c>
      <c r="EO9" s="113">
        <f t="shared" si="22"/>
        <v>0</v>
      </c>
      <c r="EP9" s="113">
        <f t="shared" si="22"/>
        <v>0</v>
      </c>
      <c r="EQ9" s="113">
        <f t="shared" si="22"/>
        <v>0</v>
      </c>
      <c r="ER9" s="113">
        <f t="shared" ref="ER9" si="23">SUM(ER10:ER11)</f>
        <v>0</v>
      </c>
      <c r="ES9" s="113">
        <f t="shared" ref="ES9" si="24">SUM(ES10:ES11)</f>
        <v>0</v>
      </c>
      <c r="ET9" s="113">
        <f t="shared" si="22"/>
        <v>0</v>
      </c>
      <c r="EU9" s="113">
        <f t="shared" si="22"/>
        <v>0</v>
      </c>
      <c r="EV9" s="113">
        <f t="shared" si="22"/>
        <v>0</v>
      </c>
      <c r="EW9" s="113">
        <f t="shared" si="22"/>
        <v>0</v>
      </c>
      <c r="EX9" s="113">
        <f t="shared" si="22"/>
        <v>0</v>
      </c>
      <c r="EY9" s="113">
        <f t="shared" si="22"/>
        <v>0</v>
      </c>
      <c r="EZ9" s="113">
        <f t="shared" si="22"/>
        <v>0</v>
      </c>
      <c r="FA9" s="113">
        <f t="shared" si="22"/>
        <v>0</v>
      </c>
      <c r="FB9" s="113">
        <f t="shared" si="22"/>
        <v>0</v>
      </c>
      <c r="FC9" s="113">
        <f t="shared" si="22"/>
        <v>0</v>
      </c>
      <c r="FD9" s="113">
        <f t="shared" ref="FD9" si="25">SUM(FD10:FD11)</f>
        <v>0</v>
      </c>
      <c r="FE9" s="113">
        <f t="shared" ref="FE9" si="26">SUM(FE10:FE11)</f>
        <v>0</v>
      </c>
      <c r="FF9" s="113">
        <f t="shared" si="22"/>
        <v>0</v>
      </c>
      <c r="FG9" s="113">
        <f t="shared" si="22"/>
        <v>0</v>
      </c>
      <c r="FH9" s="113">
        <f t="shared" si="22"/>
        <v>0</v>
      </c>
      <c r="FI9" s="113">
        <f t="shared" si="22"/>
        <v>0</v>
      </c>
      <c r="FJ9" s="113">
        <f t="shared" si="22"/>
        <v>0</v>
      </c>
      <c r="FK9" s="113">
        <f t="shared" si="22"/>
        <v>0</v>
      </c>
      <c r="FL9" s="113">
        <f t="shared" si="22"/>
        <v>0</v>
      </c>
      <c r="FM9" s="113">
        <f t="shared" si="22"/>
        <v>0</v>
      </c>
      <c r="FN9" s="113">
        <f t="shared" si="22"/>
        <v>0</v>
      </c>
      <c r="FO9" s="113">
        <f t="shared" si="22"/>
        <v>0</v>
      </c>
      <c r="FP9" s="113">
        <f t="shared" ref="FP9" si="27">SUM(FP10:FP11)</f>
        <v>0</v>
      </c>
      <c r="FQ9" s="113">
        <f t="shared" ref="FQ9" si="28">SUM(FQ10:FQ11)</f>
        <v>0</v>
      </c>
      <c r="FR9" s="113">
        <f t="shared" si="22"/>
        <v>0</v>
      </c>
      <c r="FS9" s="113">
        <f t="shared" si="22"/>
        <v>0</v>
      </c>
      <c r="FT9" s="113">
        <f t="shared" si="22"/>
        <v>0</v>
      </c>
      <c r="FU9" s="113">
        <f t="shared" si="22"/>
        <v>0</v>
      </c>
      <c r="FV9" s="113">
        <f t="shared" si="22"/>
        <v>0</v>
      </c>
      <c r="FW9" s="113">
        <f t="shared" si="22"/>
        <v>0</v>
      </c>
      <c r="FX9" s="113">
        <f t="shared" si="22"/>
        <v>0</v>
      </c>
      <c r="FY9" s="113">
        <f t="shared" si="22"/>
        <v>0</v>
      </c>
      <c r="FZ9" s="113">
        <f t="shared" si="22"/>
        <v>0</v>
      </c>
      <c r="GA9" s="113">
        <f t="shared" si="22"/>
        <v>0</v>
      </c>
      <c r="GB9" s="113">
        <f t="shared" ref="GB9" si="29">SUM(GB10:GB11)</f>
        <v>0</v>
      </c>
      <c r="GC9" s="113">
        <f t="shared" ref="GC9" si="30">SUM(GC10:GC11)</f>
        <v>0</v>
      </c>
      <c r="GD9" s="113">
        <f t="shared" si="22"/>
        <v>0</v>
      </c>
      <c r="GE9" s="113">
        <f t="shared" si="22"/>
        <v>0</v>
      </c>
      <c r="GF9" s="113">
        <f t="shared" si="22"/>
        <v>60</v>
      </c>
      <c r="GG9" s="113">
        <f t="shared" si="22"/>
        <v>9839626.4628000017</v>
      </c>
      <c r="GH9" s="113">
        <f t="shared" si="22"/>
        <v>5</v>
      </c>
      <c r="GI9" s="113">
        <f t="shared" si="22"/>
        <v>819968.87190000003</v>
      </c>
      <c r="GJ9" s="113">
        <f t="shared" si="22"/>
        <v>5</v>
      </c>
      <c r="GK9" s="113">
        <f t="shared" si="22"/>
        <v>857979.33000000007</v>
      </c>
      <c r="GL9" s="113">
        <f t="shared" ref="GL9" si="31">SUM(GL10:GL11)</f>
        <v>0</v>
      </c>
      <c r="GM9" s="113">
        <f t="shared" ref="GM9" si="32">SUM(GM10:GM11)</f>
        <v>0</v>
      </c>
      <c r="GN9" s="113">
        <f t="shared" ref="GN9" si="33">SUM(GN10:GN11)</f>
        <v>5</v>
      </c>
      <c r="GO9" s="113">
        <f t="shared" ref="GO9" si="34">SUM(GO10:GO11)</f>
        <v>857979.33000000007</v>
      </c>
      <c r="GP9" s="113">
        <f t="shared" si="22"/>
        <v>0</v>
      </c>
      <c r="GQ9" s="113">
        <f t="shared" si="22"/>
        <v>38010.458100000047</v>
      </c>
      <c r="GR9" s="149"/>
    </row>
    <row r="10" spans="1:200" ht="15.75" x14ac:dyDescent="0.25">
      <c r="B10" s="45"/>
      <c r="C10" s="36"/>
      <c r="D10" s="20"/>
      <c r="E10" s="25" t="s">
        <v>22</v>
      </c>
      <c r="F10" s="25">
        <v>1</v>
      </c>
      <c r="G10" s="26">
        <v>161459.74540000001</v>
      </c>
      <c r="H10" s="114">
        <v>7</v>
      </c>
      <c r="I10" s="114">
        <v>1130218.2178000002</v>
      </c>
      <c r="J10" s="114">
        <f>SUM(H10/12*$A$2)</f>
        <v>0.58333333333333337</v>
      </c>
      <c r="K10" s="114">
        <f>SUM(I10/12*$A$2)</f>
        <v>94184.851483333347</v>
      </c>
      <c r="L10" s="114"/>
      <c r="M10" s="114"/>
      <c r="N10" s="114"/>
      <c r="O10" s="114"/>
      <c r="P10" s="114">
        <f>SUM(L10+N10)</f>
        <v>0</v>
      </c>
      <c r="Q10" s="114">
        <f>SUM(M10+O10)</f>
        <v>0</v>
      </c>
      <c r="R10" s="97">
        <f t="shared" ref="R10:R62" si="35">SUM(L10-J10)</f>
        <v>-0.58333333333333337</v>
      </c>
      <c r="S10" s="97">
        <f t="shared" ref="S10:S62" si="36">SUM(M10-K10)</f>
        <v>-94184.851483333347</v>
      </c>
      <c r="T10" s="114"/>
      <c r="U10" s="114">
        <v>0</v>
      </c>
      <c r="V10" s="114">
        <f>SUM(T10/12*$A$2)</f>
        <v>0</v>
      </c>
      <c r="W10" s="114">
        <f>SUM(U10/12*$A$2)</f>
        <v>0</v>
      </c>
      <c r="X10" s="114"/>
      <c r="Y10" s="114"/>
      <c r="Z10" s="114"/>
      <c r="AA10" s="114"/>
      <c r="AB10" s="114">
        <f>SUM(X10+Z10)</f>
        <v>0</v>
      </c>
      <c r="AC10" s="114">
        <f>SUM(Y10+AA10)</f>
        <v>0</v>
      </c>
      <c r="AD10" s="97">
        <f t="shared" ref="AD10:AD11" si="37">SUM(X10-V10)</f>
        <v>0</v>
      </c>
      <c r="AE10" s="97">
        <f t="shared" ref="AE10:AE11" si="38">SUM(Y10-W10)</f>
        <v>0</v>
      </c>
      <c r="AF10" s="114"/>
      <c r="AG10" s="114"/>
      <c r="AH10" s="114">
        <f>SUM(AF10/12*$A$2)</f>
        <v>0</v>
      </c>
      <c r="AI10" s="114">
        <f>SUM(AG10/12*$A$2)</f>
        <v>0</v>
      </c>
      <c r="AJ10" s="114"/>
      <c r="AK10" s="114"/>
      <c r="AL10" s="114"/>
      <c r="AM10" s="114"/>
      <c r="AN10" s="114">
        <f>SUM(AJ10+AL10)</f>
        <v>0</v>
      </c>
      <c r="AO10" s="114">
        <f>SUM(AK10+AM10)</f>
        <v>0</v>
      </c>
      <c r="AP10" s="97">
        <f t="shared" ref="AP10:AP11" si="39">SUM(AJ10-AH10)</f>
        <v>0</v>
      </c>
      <c r="AQ10" s="97">
        <f t="shared" ref="AQ10:AQ11" si="40">SUM(AK10-AI10)</f>
        <v>0</v>
      </c>
      <c r="AR10" s="114"/>
      <c r="AS10" s="114"/>
      <c r="AT10" s="114">
        <f>SUM(AR10/12*$A$2)</f>
        <v>0</v>
      </c>
      <c r="AU10" s="114">
        <f>SUM(AS10/12*$A$2)</f>
        <v>0</v>
      </c>
      <c r="AV10" s="114"/>
      <c r="AW10" s="114"/>
      <c r="AX10" s="114"/>
      <c r="AY10" s="114"/>
      <c r="AZ10" s="114">
        <f>SUM(AV10+AX10)</f>
        <v>0</v>
      </c>
      <c r="BA10" s="114">
        <f>SUM(AW10+AY10)</f>
        <v>0</v>
      </c>
      <c r="BB10" s="97">
        <f t="shared" ref="BB10:BB11" si="41">SUM(AV10-AT10)</f>
        <v>0</v>
      </c>
      <c r="BC10" s="97">
        <f t="shared" ref="BC10:BC11" si="42">SUM(AW10-AU10)</f>
        <v>0</v>
      </c>
      <c r="BD10" s="114">
        <v>3</v>
      </c>
      <c r="BE10" s="114">
        <v>484379.23620000004</v>
      </c>
      <c r="BF10" s="114">
        <f>SUM(BD10/12*$A$2)</f>
        <v>0.25</v>
      </c>
      <c r="BG10" s="114">
        <f>SUM(BE10/12*$A$2)</f>
        <v>40364.936350000004</v>
      </c>
      <c r="BH10" s="114">
        <v>1</v>
      </c>
      <c r="BI10" s="114">
        <v>161459.75</v>
      </c>
      <c r="BJ10" s="114"/>
      <c r="BK10" s="114"/>
      <c r="BL10" s="114">
        <f>SUM(BH10+BJ10)</f>
        <v>1</v>
      </c>
      <c r="BM10" s="114">
        <f>SUM(BI10+BK10)</f>
        <v>161459.75</v>
      </c>
      <c r="BN10" s="97">
        <f t="shared" ref="BN10:BN11" si="43">SUM(BH10-BF10)</f>
        <v>0.75</v>
      </c>
      <c r="BO10" s="97">
        <f t="shared" ref="BO10:BO11" si="44">SUM(BI10-BG10)</f>
        <v>121094.81365</v>
      </c>
      <c r="BP10" s="114"/>
      <c r="BQ10" s="114"/>
      <c r="BR10" s="114">
        <f>SUM(BP10/12*$A$2)</f>
        <v>0</v>
      </c>
      <c r="BS10" s="114">
        <f>SUM(BQ10/12*$A$2)</f>
        <v>0</v>
      </c>
      <c r="BT10" s="114"/>
      <c r="BU10" s="114"/>
      <c r="BV10" s="114"/>
      <c r="BW10" s="114"/>
      <c r="BX10" s="114">
        <f>SUM(BT10+BV10)</f>
        <v>0</v>
      </c>
      <c r="BY10" s="114">
        <f>SUM(BU10+BW10)</f>
        <v>0</v>
      </c>
      <c r="BZ10" s="97">
        <f t="shared" ref="BZ10:BZ11" si="45">SUM(BT10-BR10)</f>
        <v>0</v>
      </c>
      <c r="CA10" s="97">
        <f t="shared" ref="CA10:CA11" si="46">SUM(BU10-BS10)</f>
        <v>0</v>
      </c>
      <c r="CB10" s="114"/>
      <c r="CC10" s="114"/>
      <c r="CD10" s="114">
        <f>SUM(CB10/12*$A$2)</f>
        <v>0</v>
      </c>
      <c r="CE10" s="114">
        <f>SUM(CC10/12*$A$2)</f>
        <v>0</v>
      </c>
      <c r="CF10" s="114"/>
      <c r="CG10" s="114"/>
      <c r="CH10" s="114"/>
      <c r="CI10" s="114"/>
      <c r="CJ10" s="114">
        <f>SUM(CF10+CH10)</f>
        <v>0</v>
      </c>
      <c r="CK10" s="114">
        <f>SUM(CG10+CI10)</f>
        <v>0</v>
      </c>
      <c r="CL10" s="97">
        <f t="shared" ref="CL10:CL11" si="47">SUM(CF10-CD10)</f>
        <v>0</v>
      </c>
      <c r="CM10" s="97">
        <f t="shared" ref="CM10:CM11" si="48">SUM(CG10-CE10)</f>
        <v>0</v>
      </c>
      <c r="CN10" s="114"/>
      <c r="CO10" s="114"/>
      <c r="CP10" s="114">
        <f>SUM(CN10/12*$A$2)</f>
        <v>0</v>
      </c>
      <c r="CQ10" s="114">
        <f>SUM(CO10/12*$A$2)</f>
        <v>0</v>
      </c>
      <c r="CR10" s="114"/>
      <c r="CS10" s="114"/>
      <c r="CT10" s="114"/>
      <c r="CU10" s="114"/>
      <c r="CV10" s="114">
        <f>SUM(CR10+CT10)</f>
        <v>0</v>
      </c>
      <c r="CW10" s="114">
        <f>SUM(CS10+CU10)</f>
        <v>0</v>
      </c>
      <c r="CX10" s="97">
        <f t="shared" ref="CX10:CX11" si="49">SUM(CR10-CP10)</f>
        <v>0</v>
      </c>
      <c r="CY10" s="97">
        <f t="shared" ref="CY10:CY11" si="50">SUM(CS10-CQ10)</f>
        <v>0</v>
      </c>
      <c r="CZ10" s="114"/>
      <c r="DA10" s="114"/>
      <c r="DB10" s="114">
        <f>SUM(CZ10/12*$A$2)</f>
        <v>0</v>
      </c>
      <c r="DC10" s="114">
        <f>SUM(DA10/12*$A$2)</f>
        <v>0</v>
      </c>
      <c r="DD10" s="114"/>
      <c r="DE10" s="114"/>
      <c r="DF10" s="114"/>
      <c r="DG10" s="114"/>
      <c r="DH10" s="114">
        <f>SUM(DD10+DF10)</f>
        <v>0</v>
      </c>
      <c r="DI10" s="114">
        <f>SUM(DE10+DG10)</f>
        <v>0</v>
      </c>
      <c r="DJ10" s="114"/>
      <c r="DK10" s="114"/>
      <c r="DL10" s="114"/>
      <c r="DM10" s="114"/>
      <c r="DN10" s="114">
        <f>SUM(DL10/12*$A$2)</f>
        <v>0</v>
      </c>
      <c r="DO10" s="114">
        <f>SUM(DM10/12*$A$2)</f>
        <v>0</v>
      </c>
      <c r="DP10" s="114"/>
      <c r="DQ10" s="114"/>
      <c r="DR10" s="114"/>
      <c r="DS10" s="114"/>
      <c r="DT10" s="114">
        <f>SUM(DP10+DR10)</f>
        <v>0</v>
      </c>
      <c r="DU10" s="114">
        <f>SUM(DQ10+DS10)</f>
        <v>0</v>
      </c>
      <c r="DV10" s="114"/>
      <c r="DW10" s="114"/>
      <c r="DX10" s="114">
        <v>39</v>
      </c>
      <c r="DY10" s="114">
        <v>6296930.0706000002</v>
      </c>
      <c r="DZ10" s="114">
        <f>SUM(DX10/12*$A$2)</f>
        <v>3.25</v>
      </c>
      <c r="EA10" s="114">
        <f>SUM(DY10/12*$A$2)</f>
        <v>524744.17255000002</v>
      </c>
      <c r="EB10" s="114">
        <v>2</v>
      </c>
      <c r="EC10" s="114">
        <v>322919.5</v>
      </c>
      <c r="ED10" s="114"/>
      <c r="EE10" s="114"/>
      <c r="EF10" s="114">
        <f>SUM(EB10+ED10)</f>
        <v>2</v>
      </c>
      <c r="EG10" s="114">
        <f>SUM(EC10+EE10)</f>
        <v>322919.5</v>
      </c>
      <c r="EH10" s="114"/>
      <c r="EI10" s="114"/>
      <c r="EJ10" s="114">
        <v>5</v>
      </c>
      <c r="EK10" s="114">
        <v>807298.72700000007</v>
      </c>
      <c r="EL10" s="114">
        <f>SUM(EJ10/12*$A$2)</f>
        <v>0.41666666666666669</v>
      </c>
      <c r="EM10" s="114">
        <f>SUM(EK10/12*$A$2)</f>
        <v>67274.893916666668</v>
      </c>
      <c r="EN10" s="114"/>
      <c r="EO10" s="114"/>
      <c r="EP10" s="114"/>
      <c r="EQ10" s="114"/>
      <c r="ER10" s="114">
        <f>SUM(EN10+EP10)</f>
        <v>0</v>
      </c>
      <c r="ES10" s="114">
        <f>SUM(EO10+EQ10)</f>
        <v>0</v>
      </c>
      <c r="ET10" s="114"/>
      <c r="EU10" s="114"/>
      <c r="EV10" s="114"/>
      <c r="EW10" s="114"/>
      <c r="EX10" s="114">
        <f>SUM(EV10/12*$A$2)</f>
        <v>0</v>
      </c>
      <c r="EY10" s="114">
        <f>SUM(EW10/12*$A$2)</f>
        <v>0</v>
      </c>
      <c r="EZ10" s="114"/>
      <c r="FA10" s="114"/>
      <c r="FB10" s="114"/>
      <c r="FC10" s="114"/>
      <c r="FD10" s="114">
        <f>SUM(EZ10+FB10)</f>
        <v>0</v>
      </c>
      <c r="FE10" s="114">
        <f>SUM(FA10+FC10)</f>
        <v>0</v>
      </c>
      <c r="FF10" s="114"/>
      <c r="FG10" s="114"/>
      <c r="FH10" s="114"/>
      <c r="FI10" s="114"/>
      <c r="FJ10" s="114">
        <f>SUM(FH10/12*$A$2)</f>
        <v>0</v>
      </c>
      <c r="FK10" s="114">
        <f>SUM(FI10/12*$A$2)</f>
        <v>0</v>
      </c>
      <c r="FL10" s="114"/>
      <c r="FM10" s="114"/>
      <c r="FN10" s="114"/>
      <c r="FO10" s="114"/>
      <c r="FP10" s="114">
        <f>SUM(FL10+FN10)</f>
        <v>0</v>
      </c>
      <c r="FQ10" s="114">
        <f>SUM(FM10+FO10)</f>
        <v>0</v>
      </c>
      <c r="FR10" s="114"/>
      <c r="FS10" s="114"/>
      <c r="FT10" s="114"/>
      <c r="FU10" s="114"/>
      <c r="FV10" s="114">
        <f>SUM(FT10/12*$A$2)</f>
        <v>0</v>
      </c>
      <c r="FW10" s="114">
        <f>SUM(FU10/12*$A$2)</f>
        <v>0</v>
      </c>
      <c r="FX10" s="114"/>
      <c r="FY10" s="114"/>
      <c r="FZ10" s="114"/>
      <c r="GA10" s="114"/>
      <c r="GB10" s="114">
        <f>SUM(FX10+FZ10)</f>
        <v>0</v>
      </c>
      <c r="GC10" s="114">
        <f>SUM(FY10+GA10)</f>
        <v>0</v>
      </c>
      <c r="GD10" s="114"/>
      <c r="GE10" s="114"/>
      <c r="GF10" s="114">
        <f t="shared" ref="GF10:GK11" si="51">H10+T10+AF10+AR10+BD10+BP10+CB10+CN10+CZ10+DL10+DX10+EJ10+EV10+FH10+FT10</f>
        <v>54</v>
      </c>
      <c r="GG10" s="114">
        <f t="shared" si="51"/>
        <v>8718826.251600001</v>
      </c>
      <c r="GH10" s="114">
        <f t="shared" si="51"/>
        <v>4.5</v>
      </c>
      <c r="GI10" s="114">
        <f t="shared" si="51"/>
        <v>726568.85430000001</v>
      </c>
      <c r="GJ10" s="114">
        <f t="shared" si="51"/>
        <v>3</v>
      </c>
      <c r="GK10" s="114">
        <f t="shared" si="51"/>
        <v>484379.25</v>
      </c>
      <c r="GL10" s="114">
        <f t="shared" ref="GL10:GO11" si="52">N10+Z10+AL10+AX10+BJ10+BV10+CH10+CT10+DF10+DR10+ED10+EP10+FB10+FN10+FZ10</f>
        <v>0</v>
      </c>
      <c r="GM10" s="114">
        <f t="shared" si="52"/>
        <v>0</v>
      </c>
      <c r="GN10" s="114">
        <f t="shared" si="52"/>
        <v>3</v>
      </c>
      <c r="GO10" s="114">
        <f t="shared" si="52"/>
        <v>484379.25</v>
      </c>
      <c r="GP10" s="114">
        <f>SUM(GJ10-GH10)</f>
        <v>-1.5</v>
      </c>
      <c r="GQ10" s="114">
        <f>SUM(GK10-GI10)</f>
        <v>-242189.60430000001</v>
      </c>
      <c r="GR10" s="16"/>
    </row>
    <row r="11" spans="1:200" x14ac:dyDescent="0.25">
      <c r="B11" s="45"/>
      <c r="C11" s="34"/>
      <c r="D11" s="41"/>
      <c r="E11" s="25" t="s">
        <v>23</v>
      </c>
      <c r="F11" s="25">
        <v>2</v>
      </c>
      <c r="G11" s="26">
        <v>186800.03519999998</v>
      </c>
      <c r="H11" s="114">
        <v>1</v>
      </c>
      <c r="I11" s="114">
        <v>186800.03519999998</v>
      </c>
      <c r="J11" s="114">
        <f t="shared" ref="J11:J62" si="53">SUM(H11/12*$A$2)</f>
        <v>8.3333333333333329E-2</v>
      </c>
      <c r="K11" s="114">
        <f t="shared" ref="K11:K62" si="54">SUM(I11/12*$A$2)</f>
        <v>15566.669599999999</v>
      </c>
      <c r="L11" s="114"/>
      <c r="M11" s="114"/>
      <c r="N11" s="114"/>
      <c r="O11" s="114"/>
      <c r="P11" s="114">
        <f>SUM(L11+N11)</f>
        <v>0</v>
      </c>
      <c r="Q11" s="114">
        <f>SUM(M11+O11)</f>
        <v>0</v>
      </c>
      <c r="R11" s="97">
        <f t="shared" si="35"/>
        <v>-8.3333333333333329E-2</v>
      </c>
      <c r="S11" s="97">
        <f t="shared" si="36"/>
        <v>-15566.669599999999</v>
      </c>
      <c r="T11" s="114"/>
      <c r="U11" s="114">
        <v>0</v>
      </c>
      <c r="V11" s="114">
        <f t="shared" ref="V11:V62" si="55">SUM(T11/12*$A$2)</f>
        <v>0</v>
      </c>
      <c r="W11" s="114">
        <f t="shared" ref="W11:W62" si="56">SUM(U11/12*$A$2)</f>
        <v>0</v>
      </c>
      <c r="X11" s="114"/>
      <c r="Y11" s="114"/>
      <c r="Z11" s="114"/>
      <c r="AA11" s="114"/>
      <c r="AB11" s="114">
        <f>SUM(X11+Z11)</f>
        <v>0</v>
      </c>
      <c r="AC11" s="114">
        <f>SUM(Y11+AA11)</f>
        <v>0</v>
      </c>
      <c r="AD11" s="97">
        <f t="shared" si="37"/>
        <v>0</v>
      </c>
      <c r="AE11" s="97">
        <f t="shared" si="38"/>
        <v>0</v>
      </c>
      <c r="AF11" s="114"/>
      <c r="AG11" s="114"/>
      <c r="AH11" s="114">
        <f t="shared" ref="AH11:AH62" si="57">SUM(AF11/12*$A$2)</f>
        <v>0</v>
      </c>
      <c r="AI11" s="114">
        <f t="shared" ref="AI11:AI62" si="58">SUM(AG11/12*$A$2)</f>
        <v>0</v>
      </c>
      <c r="AJ11" s="114"/>
      <c r="AK11" s="114"/>
      <c r="AL11" s="114"/>
      <c r="AM11" s="114"/>
      <c r="AN11" s="114">
        <f>SUM(AJ11+AL11)</f>
        <v>0</v>
      </c>
      <c r="AO11" s="114">
        <f>SUM(AK11+AM11)</f>
        <v>0</v>
      </c>
      <c r="AP11" s="97">
        <f t="shared" si="39"/>
        <v>0</v>
      </c>
      <c r="AQ11" s="97">
        <f t="shared" si="40"/>
        <v>0</v>
      </c>
      <c r="AR11" s="114"/>
      <c r="AS11" s="114"/>
      <c r="AT11" s="114">
        <f t="shared" ref="AT11:AT62" si="59">SUM(AR11/12*$A$2)</f>
        <v>0</v>
      </c>
      <c r="AU11" s="114">
        <f t="shared" ref="AU11:AU62" si="60">SUM(AS11/12*$A$2)</f>
        <v>0</v>
      </c>
      <c r="AV11" s="114"/>
      <c r="AW11" s="114"/>
      <c r="AX11" s="114"/>
      <c r="AY11" s="114"/>
      <c r="AZ11" s="114">
        <f>SUM(AV11+AX11)</f>
        <v>0</v>
      </c>
      <c r="BA11" s="114">
        <f>SUM(AW11+AY11)</f>
        <v>0</v>
      </c>
      <c r="BB11" s="97">
        <f t="shared" si="41"/>
        <v>0</v>
      </c>
      <c r="BC11" s="97">
        <f t="shared" si="42"/>
        <v>0</v>
      </c>
      <c r="BD11" s="114">
        <v>5</v>
      </c>
      <c r="BE11" s="114">
        <v>934000.17599999998</v>
      </c>
      <c r="BF11" s="114">
        <f t="shared" ref="BF11:BF62" si="61">SUM(BD11/12*$A$2)</f>
        <v>0.41666666666666669</v>
      </c>
      <c r="BG11" s="114">
        <f t="shared" ref="BG11:BG62" si="62">SUM(BE11/12*$A$2)</f>
        <v>77833.347999999998</v>
      </c>
      <c r="BH11" s="114">
        <v>2</v>
      </c>
      <c r="BI11" s="114">
        <v>373600.08</v>
      </c>
      <c r="BJ11" s="114"/>
      <c r="BK11" s="114"/>
      <c r="BL11" s="114">
        <f>SUM(BH11+BJ11)</f>
        <v>2</v>
      </c>
      <c r="BM11" s="114">
        <f>SUM(BI11+BK11)</f>
        <v>373600.08</v>
      </c>
      <c r="BN11" s="97">
        <f t="shared" si="43"/>
        <v>1.5833333333333333</v>
      </c>
      <c r="BO11" s="97">
        <f t="shared" si="44"/>
        <v>295766.73200000002</v>
      </c>
      <c r="BP11" s="114"/>
      <c r="BQ11" s="114"/>
      <c r="BR11" s="114">
        <f t="shared" ref="BR11:BR62" si="63">SUM(BP11/12*$A$2)</f>
        <v>0</v>
      </c>
      <c r="BS11" s="114">
        <f t="shared" ref="BS11:BS62" si="64">SUM(BQ11/12*$A$2)</f>
        <v>0</v>
      </c>
      <c r="BT11" s="114"/>
      <c r="BU11" s="114"/>
      <c r="BV11" s="114"/>
      <c r="BW11" s="114"/>
      <c r="BX11" s="114">
        <f>SUM(BT11+BV11)</f>
        <v>0</v>
      </c>
      <c r="BY11" s="114">
        <f>SUM(BU11+BW11)</f>
        <v>0</v>
      </c>
      <c r="BZ11" s="97">
        <f t="shared" si="45"/>
        <v>0</v>
      </c>
      <c r="CA11" s="97">
        <f t="shared" si="46"/>
        <v>0</v>
      </c>
      <c r="CB11" s="114"/>
      <c r="CC11" s="114"/>
      <c r="CD11" s="114">
        <f t="shared" ref="CD11:CD62" si="65">SUM(CB11/12*$A$2)</f>
        <v>0</v>
      </c>
      <c r="CE11" s="114">
        <f t="shared" ref="CE11:CE62" si="66">SUM(CC11/12*$A$2)</f>
        <v>0</v>
      </c>
      <c r="CF11" s="114"/>
      <c r="CG11" s="114"/>
      <c r="CH11" s="114"/>
      <c r="CI11" s="114"/>
      <c r="CJ11" s="114">
        <f>SUM(CF11+CH11)</f>
        <v>0</v>
      </c>
      <c r="CK11" s="114">
        <f>SUM(CG11+CI11)</f>
        <v>0</v>
      </c>
      <c r="CL11" s="97">
        <f t="shared" si="47"/>
        <v>0</v>
      </c>
      <c r="CM11" s="97">
        <f t="shared" si="48"/>
        <v>0</v>
      </c>
      <c r="CN11" s="114"/>
      <c r="CO11" s="114"/>
      <c r="CP11" s="114">
        <f t="shared" ref="CP11:CP62" si="67">SUM(CN11/12*$A$2)</f>
        <v>0</v>
      </c>
      <c r="CQ11" s="114">
        <f t="shared" ref="CQ11:CQ62" si="68">SUM(CO11/12*$A$2)</f>
        <v>0</v>
      </c>
      <c r="CR11" s="114"/>
      <c r="CS11" s="114"/>
      <c r="CT11" s="114"/>
      <c r="CU11" s="114"/>
      <c r="CV11" s="114">
        <f>SUM(CR11+CT11)</f>
        <v>0</v>
      </c>
      <c r="CW11" s="114">
        <f>SUM(CS11+CU11)</f>
        <v>0</v>
      </c>
      <c r="CX11" s="97">
        <f t="shared" si="49"/>
        <v>0</v>
      </c>
      <c r="CY11" s="97">
        <f t="shared" si="50"/>
        <v>0</v>
      </c>
      <c r="CZ11" s="114"/>
      <c r="DA11" s="114"/>
      <c r="DB11" s="114">
        <f t="shared" ref="DB11:DB62" si="69">SUM(CZ11/12*$A$2)</f>
        <v>0</v>
      </c>
      <c r="DC11" s="114">
        <f t="shared" ref="DC11:DC62" si="70">SUM(DA11/12*$A$2)</f>
        <v>0</v>
      </c>
      <c r="DD11" s="114"/>
      <c r="DE11" s="114"/>
      <c r="DF11" s="114"/>
      <c r="DG11" s="114"/>
      <c r="DH11" s="114">
        <f>SUM(DD11+DF11)</f>
        <v>0</v>
      </c>
      <c r="DI11" s="114">
        <f>SUM(DE11+DG11)</f>
        <v>0</v>
      </c>
      <c r="DJ11" s="114"/>
      <c r="DK11" s="114"/>
      <c r="DL11" s="114"/>
      <c r="DM11" s="114"/>
      <c r="DN11" s="114">
        <f t="shared" ref="DN11:DN62" si="71">SUM(DL11/12*$A$2)</f>
        <v>0</v>
      </c>
      <c r="DO11" s="114">
        <f t="shared" ref="DO11:DO62" si="72">SUM(DM11/12*$A$2)</f>
        <v>0</v>
      </c>
      <c r="DP11" s="114"/>
      <c r="DQ11" s="114"/>
      <c r="DR11" s="114"/>
      <c r="DS11" s="114"/>
      <c r="DT11" s="114">
        <f>SUM(DP11+DR11)</f>
        <v>0</v>
      </c>
      <c r="DU11" s="114">
        <f>SUM(DQ11+DS11)</f>
        <v>0</v>
      </c>
      <c r="DV11" s="114"/>
      <c r="DW11" s="114"/>
      <c r="DX11" s="114"/>
      <c r="DY11" s="114">
        <v>0</v>
      </c>
      <c r="DZ11" s="114">
        <f t="shared" ref="DZ11:DZ62" si="73">SUM(DX11/12*$A$2)</f>
        <v>0</v>
      </c>
      <c r="EA11" s="114">
        <f t="shared" ref="EA11:EA62" si="74">SUM(DY11/12*$A$2)</f>
        <v>0</v>
      </c>
      <c r="EB11" s="114"/>
      <c r="EC11" s="114"/>
      <c r="ED11" s="114"/>
      <c r="EE11" s="114"/>
      <c r="EF11" s="114">
        <f>SUM(EB11+ED11)</f>
        <v>0</v>
      </c>
      <c r="EG11" s="114">
        <f>SUM(EC11+EE11)</f>
        <v>0</v>
      </c>
      <c r="EH11" s="114"/>
      <c r="EI11" s="114"/>
      <c r="EJ11" s="114"/>
      <c r="EK11" s="114">
        <v>0</v>
      </c>
      <c r="EL11" s="114">
        <f t="shared" ref="EL11:EL62" si="75">SUM(EJ11/12*$A$2)</f>
        <v>0</v>
      </c>
      <c r="EM11" s="114">
        <f t="shared" ref="EM11:EM62" si="76">SUM(EK11/12*$A$2)</f>
        <v>0</v>
      </c>
      <c r="EN11" s="114"/>
      <c r="EO11" s="114"/>
      <c r="EP11" s="114"/>
      <c r="EQ11" s="114"/>
      <c r="ER11" s="114">
        <f>SUM(EN11+EP11)</f>
        <v>0</v>
      </c>
      <c r="ES11" s="114">
        <f>SUM(EO11+EQ11)</f>
        <v>0</v>
      </c>
      <c r="ET11" s="114"/>
      <c r="EU11" s="114"/>
      <c r="EV11" s="114"/>
      <c r="EW11" s="114"/>
      <c r="EX11" s="114">
        <f t="shared" ref="EX11:EX62" si="77">SUM(EV11/12*$A$2)</f>
        <v>0</v>
      </c>
      <c r="EY11" s="114">
        <f t="shared" ref="EY11:EY62" si="78">SUM(EW11/12*$A$2)</f>
        <v>0</v>
      </c>
      <c r="EZ11" s="114"/>
      <c r="FA11" s="114"/>
      <c r="FB11" s="114"/>
      <c r="FC11" s="114"/>
      <c r="FD11" s="114">
        <f>SUM(EZ11+FB11)</f>
        <v>0</v>
      </c>
      <c r="FE11" s="114">
        <f>SUM(FA11+FC11)</f>
        <v>0</v>
      </c>
      <c r="FF11" s="114"/>
      <c r="FG11" s="114"/>
      <c r="FH11" s="114"/>
      <c r="FI11" s="114"/>
      <c r="FJ11" s="114">
        <f t="shared" ref="FJ11:FJ62" si="79">SUM(FH11/12*$A$2)</f>
        <v>0</v>
      </c>
      <c r="FK11" s="114">
        <f t="shared" ref="FK11:FK62" si="80">SUM(FI11/12*$A$2)</f>
        <v>0</v>
      </c>
      <c r="FL11" s="114"/>
      <c r="FM11" s="114"/>
      <c r="FN11" s="114"/>
      <c r="FO11" s="114"/>
      <c r="FP11" s="114">
        <f>SUM(FL11+FN11)</f>
        <v>0</v>
      </c>
      <c r="FQ11" s="114">
        <f>SUM(FM11+FO11)</f>
        <v>0</v>
      </c>
      <c r="FR11" s="114"/>
      <c r="FS11" s="114"/>
      <c r="FT11" s="114"/>
      <c r="FU11" s="114"/>
      <c r="FV11" s="114">
        <f t="shared" ref="FV11:FV62" si="81">SUM(FT11/12*$A$2)</f>
        <v>0</v>
      </c>
      <c r="FW11" s="114">
        <f t="shared" ref="FW11:FW62" si="82">SUM(FU11/12*$A$2)</f>
        <v>0</v>
      </c>
      <c r="FX11" s="114"/>
      <c r="FY11" s="114"/>
      <c r="FZ11" s="114"/>
      <c r="GA11" s="114"/>
      <c r="GB11" s="114">
        <f>SUM(FX11+FZ11)</f>
        <v>0</v>
      </c>
      <c r="GC11" s="114">
        <f>SUM(FY11+GA11)</f>
        <v>0</v>
      </c>
      <c r="GD11" s="114"/>
      <c r="GE11" s="114"/>
      <c r="GF11" s="114">
        <f t="shared" si="51"/>
        <v>6</v>
      </c>
      <c r="GG11" s="114">
        <f t="shared" si="51"/>
        <v>1120800.2112</v>
      </c>
      <c r="GH11" s="114">
        <f t="shared" si="51"/>
        <v>0.5</v>
      </c>
      <c r="GI11" s="114">
        <f t="shared" si="51"/>
        <v>93400.017599999992</v>
      </c>
      <c r="GJ11" s="114">
        <f t="shared" si="51"/>
        <v>2</v>
      </c>
      <c r="GK11" s="114">
        <f t="shared" si="51"/>
        <v>373600.08</v>
      </c>
      <c r="GL11" s="114">
        <f t="shared" si="52"/>
        <v>0</v>
      </c>
      <c r="GM11" s="114">
        <f t="shared" si="52"/>
        <v>0</v>
      </c>
      <c r="GN11" s="114">
        <f t="shared" si="52"/>
        <v>2</v>
      </c>
      <c r="GO11" s="114">
        <f t="shared" si="52"/>
        <v>373600.08</v>
      </c>
      <c r="GP11" s="114">
        <f>SUM(GJ11-GH11)</f>
        <v>1.5</v>
      </c>
      <c r="GQ11" s="114">
        <f>SUM(GK11-GI11)</f>
        <v>280200.06240000005</v>
      </c>
      <c r="GR11" s="16"/>
    </row>
    <row r="12" spans="1:200" x14ac:dyDescent="0.25">
      <c r="B12" s="49"/>
      <c r="C12" s="50"/>
      <c r="D12" s="51"/>
      <c r="E12" s="38" t="s">
        <v>24</v>
      </c>
      <c r="F12" s="38"/>
      <c r="G12" s="52"/>
      <c r="H12" s="118">
        <f>SUM(H13:H14)</f>
        <v>0</v>
      </c>
      <c r="I12" s="118">
        <f t="shared" ref="I12:BT12" si="83">SUM(I13:I14)</f>
        <v>0</v>
      </c>
      <c r="J12" s="118">
        <f t="shared" si="83"/>
        <v>0</v>
      </c>
      <c r="K12" s="118">
        <f t="shared" si="83"/>
        <v>0</v>
      </c>
      <c r="L12" s="118">
        <f t="shared" si="83"/>
        <v>0</v>
      </c>
      <c r="M12" s="118">
        <f t="shared" si="83"/>
        <v>0</v>
      </c>
      <c r="N12" s="118">
        <f t="shared" si="83"/>
        <v>0</v>
      </c>
      <c r="O12" s="118">
        <f t="shared" si="83"/>
        <v>0</v>
      </c>
      <c r="P12" s="118">
        <f t="shared" si="83"/>
        <v>0</v>
      </c>
      <c r="Q12" s="118">
        <f t="shared" si="83"/>
        <v>0</v>
      </c>
      <c r="R12" s="118">
        <f t="shared" si="83"/>
        <v>0</v>
      </c>
      <c r="S12" s="118">
        <f t="shared" si="83"/>
        <v>0</v>
      </c>
      <c r="T12" s="118">
        <f t="shared" si="83"/>
        <v>0</v>
      </c>
      <c r="U12" s="118">
        <f t="shared" si="83"/>
        <v>0</v>
      </c>
      <c r="V12" s="118">
        <f t="shared" si="83"/>
        <v>0</v>
      </c>
      <c r="W12" s="118">
        <f t="shared" si="83"/>
        <v>0</v>
      </c>
      <c r="X12" s="118">
        <f t="shared" si="83"/>
        <v>0</v>
      </c>
      <c r="Y12" s="118">
        <f t="shared" si="83"/>
        <v>0</v>
      </c>
      <c r="Z12" s="118">
        <f t="shared" si="83"/>
        <v>0</v>
      </c>
      <c r="AA12" s="118">
        <f t="shared" si="83"/>
        <v>0</v>
      </c>
      <c r="AB12" s="118">
        <f t="shared" ref="AB12" si="84">SUM(AB13:AB14)</f>
        <v>0</v>
      </c>
      <c r="AC12" s="118">
        <f t="shared" ref="AC12" si="85">SUM(AC13:AC14)</f>
        <v>0</v>
      </c>
      <c r="AD12" s="118">
        <f t="shared" si="83"/>
        <v>0</v>
      </c>
      <c r="AE12" s="118">
        <f t="shared" si="83"/>
        <v>0</v>
      </c>
      <c r="AF12" s="118">
        <f t="shared" si="83"/>
        <v>80</v>
      </c>
      <c r="AG12" s="118">
        <f t="shared" si="83"/>
        <v>10564441.104000002</v>
      </c>
      <c r="AH12" s="118">
        <f t="shared" si="83"/>
        <v>6.666666666666667</v>
      </c>
      <c r="AI12" s="118">
        <f t="shared" si="83"/>
        <v>880370.09200000018</v>
      </c>
      <c r="AJ12" s="118">
        <f t="shared" si="83"/>
        <v>1</v>
      </c>
      <c r="AK12" s="118">
        <f t="shared" si="83"/>
        <v>132055.51</v>
      </c>
      <c r="AL12" s="118">
        <f t="shared" si="83"/>
        <v>0</v>
      </c>
      <c r="AM12" s="118">
        <f t="shared" si="83"/>
        <v>0</v>
      </c>
      <c r="AN12" s="118">
        <f t="shared" ref="AN12" si="86">SUM(AN13:AN14)</f>
        <v>1</v>
      </c>
      <c r="AO12" s="118">
        <f t="shared" ref="AO12" si="87">SUM(AO13:AO14)</f>
        <v>132055.51</v>
      </c>
      <c r="AP12" s="118">
        <f t="shared" si="83"/>
        <v>-5.666666666666667</v>
      </c>
      <c r="AQ12" s="118">
        <f t="shared" si="83"/>
        <v>-748314.58200000017</v>
      </c>
      <c r="AR12" s="118">
        <f t="shared" si="83"/>
        <v>0</v>
      </c>
      <c r="AS12" s="118">
        <f t="shared" si="83"/>
        <v>0</v>
      </c>
      <c r="AT12" s="118">
        <f t="shared" si="83"/>
        <v>0</v>
      </c>
      <c r="AU12" s="118">
        <f t="shared" si="83"/>
        <v>0</v>
      </c>
      <c r="AV12" s="118">
        <f t="shared" si="83"/>
        <v>0</v>
      </c>
      <c r="AW12" s="118">
        <f t="shared" si="83"/>
        <v>0</v>
      </c>
      <c r="AX12" s="118">
        <f t="shared" si="83"/>
        <v>0</v>
      </c>
      <c r="AY12" s="118">
        <f t="shared" si="83"/>
        <v>0</v>
      </c>
      <c r="AZ12" s="118">
        <f t="shared" ref="AZ12" si="88">SUM(AZ13:AZ14)</f>
        <v>0</v>
      </c>
      <c r="BA12" s="118">
        <f t="shared" ref="BA12" si="89">SUM(BA13:BA14)</f>
        <v>0</v>
      </c>
      <c r="BB12" s="118">
        <f t="shared" si="83"/>
        <v>0</v>
      </c>
      <c r="BC12" s="118">
        <f t="shared" si="83"/>
        <v>0</v>
      </c>
      <c r="BD12" s="118">
        <f t="shared" si="83"/>
        <v>8</v>
      </c>
      <c r="BE12" s="118">
        <f t="shared" si="83"/>
        <v>1591166.0655999999</v>
      </c>
      <c r="BF12" s="118">
        <f t="shared" si="83"/>
        <v>0.66666666666666663</v>
      </c>
      <c r="BG12" s="118">
        <f t="shared" si="83"/>
        <v>132597.17213333331</v>
      </c>
      <c r="BH12" s="118">
        <f t="shared" si="83"/>
        <v>0</v>
      </c>
      <c r="BI12" s="118">
        <f t="shared" si="83"/>
        <v>0</v>
      </c>
      <c r="BJ12" s="118">
        <f t="shared" si="83"/>
        <v>0</v>
      </c>
      <c r="BK12" s="118">
        <f t="shared" si="83"/>
        <v>0</v>
      </c>
      <c r="BL12" s="118">
        <f t="shared" ref="BL12" si="90">SUM(BL13:BL14)</f>
        <v>0</v>
      </c>
      <c r="BM12" s="118">
        <f t="shared" ref="BM12" si="91">SUM(BM13:BM14)</f>
        <v>0</v>
      </c>
      <c r="BN12" s="118">
        <f t="shared" si="83"/>
        <v>-0.66666666666666663</v>
      </c>
      <c r="BO12" s="118">
        <f t="shared" si="83"/>
        <v>-132597.17213333331</v>
      </c>
      <c r="BP12" s="118">
        <f t="shared" si="83"/>
        <v>0</v>
      </c>
      <c r="BQ12" s="118">
        <f t="shared" si="83"/>
        <v>0</v>
      </c>
      <c r="BR12" s="118">
        <f t="shared" si="83"/>
        <v>0</v>
      </c>
      <c r="BS12" s="118">
        <f t="shared" si="83"/>
        <v>0</v>
      </c>
      <c r="BT12" s="118">
        <f t="shared" si="83"/>
        <v>0</v>
      </c>
      <c r="BU12" s="118">
        <f t="shared" ref="BU12:EE12" si="92">SUM(BU13:BU14)</f>
        <v>0</v>
      </c>
      <c r="BV12" s="118">
        <f t="shared" si="92"/>
        <v>0</v>
      </c>
      <c r="BW12" s="118">
        <f t="shared" si="92"/>
        <v>0</v>
      </c>
      <c r="BX12" s="118">
        <f t="shared" ref="BX12" si="93">SUM(BX13:BX14)</f>
        <v>0</v>
      </c>
      <c r="BY12" s="118">
        <f t="shared" ref="BY12" si="94">SUM(BY13:BY14)</f>
        <v>0</v>
      </c>
      <c r="BZ12" s="118">
        <f t="shared" si="92"/>
        <v>0</v>
      </c>
      <c r="CA12" s="118">
        <f t="shared" si="92"/>
        <v>0</v>
      </c>
      <c r="CB12" s="118">
        <f t="shared" si="92"/>
        <v>0</v>
      </c>
      <c r="CC12" s="118">
        <f t="shared" si="92"/>
        <v>0</v>
      </c>
      <c r="CD12" s="118">
        <f t="shared" si="92"/>
        <v>0</v>
      </c>
      <c r="CE12" s="118">
        <f t="shared" si="92"/>
        <v>0</v>
      </c>
      <c r="CF12" s="118">
        <f t="shared" si="92"/>
        <v>0</v>
      </c>
      <c r="CG12" s="118">
        <f t="shared" si="92"/>
        <v>0</v>
      </c>
      <c r="CH12" s="118">
        <f t="shared" si="92"/>
        <v>0</v>
      </c>
      <c r="CI12" s="118">
        <f t="shared" si="92"/>
        <v>0</v>
      </c>
      <c r="CJ12" s="118">
        <f t="shared" ref="CJ12" si="95">SUM(CJ13:CJ14)</f>
        <v>0</v>
      </c>
      <c r="CK12" s="118">
        <f t="shared" ref="CK12" si="96">SUM(CK13:CK14)</f>
        <v>0</v>
      </c>
      <c r="CL12" s="118">
        <f t="shared" si="92"/>
        <v>0</v>
      </c>
      <c r="CM12" s="118">
        <f t="shared" si="92"/>
        <v>0</v>
      </c>
      <c r="CN12" s="118">
        <f t="shared" si="92"/>
        <v>0</v>
      </c>
      <c r="CO12" s="118">
        <f t="shared" si="92"/>
        <v>0</v>
      </c>
      <c r="CP12" s="118">
        <f t="shared" si="92"/>
        <v>0</v>
      </c>
      <c r="CQ12" s="118">
        <f t="shared" si="92"/>
        <v>0</v>
      </c>
      <c r="CR12" s="118">
        <f t="shared" si="92"/>
        <v>0</v>
      </c>
      <c r="CS12" s="118">
        <f t="shared" si="92"/>
        <v>0</v>
      </c>
      <c r="CT12" s="118">
        <f t="shared" si="92"/>
        <v>0</v>
      </c>
      <c r="CU12" s="118">
        <f t="shared" si="92"/>
        <v>0</v>
      </c>
      <c r="CV12" s="118">
        <f t="shared" ref="CV12" si="97">SUM(CV13:CV14)</f>
        <v>0</v>
      </c>
      <c r="CW12" s="118">
        <f t="shared" ref="CW12" si="98">SUM(CW13:CW14)</f>
        <v>0</v>
      </c>
      <c r="CX12" s="118">
        <f t="shared" si="92"/>
        <v>0</v>
      </c>
      <c r="CY12" s="118">
        <f t="shared" si="92"/>
        <v>0</v>
      </c>
      <c r="CZ12" s="118">
        <f t="shared" si="92"/>
        <v>0</v>
      </c>
      <c r="DA12" s="118">
        <f t="shared" si="92"/>
        <v>0</v>
      </c>
      <c r="DB12" s="118">
        <f t="shared" si="92"/>
        <v>0</v>
      </c>
      <c r="DC12" s="118">
        <f t="shared" si="92"/>
        <v>0</v>
      </c>
      <c r="DD12" s="118">
        <f t="shared" si="92"/>
        <v>0</v>
      </c>
      <c r="DE12" s="118">
        <f t="shared" si="92"/>
        <v>0</v>
      </c>
      <c r="DF12" s="118">
        <f t="shared" si="92"/>
        <v>0</v>
      </c>
      <c r="DG12" s="118">
        <f t="shared" si="92"/>
        <v>0</v>
      </c>
      <c r="DH12" s="118">
        <f t="shared" ref="DH12" si="99">SUM(DH13:DH14)</f>
        <v>0</v>
      </c>
      <c r="DI12" s="118">
        <f t="shared" ref="DI12" si="100">SUM(DI13:DI14)</f>
        <v>0</v>
      </c>
      <c r="DJ12" s="118">
        <f t="shared" si="92"/>
        <v>0</v>
      </c>
      <c r="DK12" s="118">
        <f t="shared" si="92"/>
        <v>0</v>
      </c>
      <c r="DL12" s="118">
        <f t="shared" si="92"/>
        <v>0</v>
      </c>
      <c r="DM12" s="118">
        <f t="shared" si="92"/>
        <v>0</v>
      </c>
      <c r="DN12" s="118">
        <f t="shared" si="92"/>
        <v>0</v>
      </c>
      <c r="DO12" s="118">
        <f t="shared" si="92"/>
        <v>0</v>
      </c>
      <c r="DP12" s="118">
        <f t="shared" si="92"/>
        <v>0</v>
      </c>
      <c r="DQ12" s="118">
        <f t="shared" si="92"/>
        <v>0</v>
      </c>
      <c r="DR12" s="118">
        <f t="shared" si="92"/>
        <v>0</v>
      </c>
      <c r="DS12" s="118">
        <f t="shared" si="92"/>
        <v>0</v>
      </c>
      <c r="DT12" s="118">
        <f t="shared" ref="DT12" si="101">SUM(DT13:DT14)</f>
        <v>0</v>
      </c>
      <c r="DU12" s="118">
        <f t="shared" ref="DU12" si="102">SUM(DU13:DU14)</f>
        <v>0</v>
      </c>
      <c r="DV12" s="118">
        <f t="shared" si="92"/>
        <v>0</v>
      </c>
      <c r="DW12" s="118">
        <f t="shared" si="92"/>
        <v>0</v>
      </c>
      <c r="DX12" s="118">
        <f t="shared" si="92"/>
        <v>3</v>
      </c>
      <c r="DY12" s="118">
        <f t="shared" si="92"/>
        <v>596687.27459999989</v>
      </c>
      <c r="DZ12" s="118">
        <f t="shared" si="92"/>
        <v>0.25</v>
      </c>
      <c r="EA12" s="118">
        <f t="shared" si="92"/>
        <v>49723.939549999988</v>
      </c>
      <c r="EB12" s="118">
        <f t="shared" si="92"/>
        <v>0</v>
      </c>
      <c r="EC12" s="118">
        <f t="shared" si="92"/>
        <v>0</v>
      </c>
      <c r="ED12" s="118">
        <f t="shared" si="92"/>
        <v>0</v>
      </c>
      <c r="EE12" s="118">
        <f t="shared" si="92"/>
        <v>0</v>
      </c>
      <c r="EF12" s="118">
        <f t="shared" ref="EF12" si="103">SUM(EF13:EF14)</f>
        <v>0</v>
      </c>
      <c r="EG12" s="118">
        <f t="shared" ref="EG12" si="104">SUM(EG13:EG14)</f>
        <v>0</v>
      </c>
      <c r="EH12" s="118">
        <f t="shared" ref="EH12:GQ12" si="105">SUM(EH13:EH14)</f>
        <v>0</v>
      </c>
      <c r="EI12" s="118">
        <f t="shared" si="105"/>
        <v>0</v>
      </c>
      <c r="EJ12" s="118">
        <f t="shared" si="105"/>
        <v>0</v>
      </c>
      <c r="EK12" s="118">
        <f t="shared" si="105"/>
        <v>0</v>
      </c>
      <c r="EL12" s="118">
        <f t="shared" si="105"/>
        <v>0</v>
      </c>
      <c r="EM12" s="118">
        <f t="shared" si="105"/>
        <v>0</v>
      </c>
      <c r="EN12" s="118">
        <f t="shared" si="105"/>
        <v>0</v>
      </c>
      <c r="EO12" s="118">
        <f t="shared" si="105"/>
        <v>0</v>
      </c>
      <c r="EP12" s="118">
        <f t="shared" si="105"/>
        <v>0</v>
      </c>
      <c r="EQ12" s="118">
        <f t="shared" si="105"/>
        <v>0</v>
      </c>
      <c r="ER12" s="118">
        <f t="shared" ref="ER12" si="106">SUM(ER13:ER14)</f>
        <v>0</v>
      </c>
      <c r="ES12" s="118">
        <f t="shared" ref="ES12" si="107">SUM(ES13:ES14)</f>
        <v>0</v>
      </c>
      <c r="ET12" s="118">
        <f t="shared" si="105"/>
        <v>0</v>
      </c>
      <c r="EU12" s="118">
        <f t="shared" si="105"/>
        <v>0</v>
      </c>
      <c r="EV12" s="118">
        <f t="shared" si="105"/>
        <v>0</v>
      </c>
      <c r="EW12" s="118">
        <f t="shared" si="105"/>
        <v>0</v>
      </c>
      <c r="EX12" s="118">
        <f t="shared" si="105"/>
        <v>0</v>
      </c>
      <c r="EY12" s="118">
        <f t="shared" si="105"/>
        <v>0</v>
      </c>
      <c r="EZ12" s="118">
        <f t="shared" si="105"/>
        <v>0</v>
      </c>
      <c r="FA12" s="118">
        <f t="shared" si="105"/>
        <v>0</v>
      </c>
      <c r="FB12" s="118">
        <f t="shared" si="105"/>
        <v>0</v>
      </c>
      <c r="FC12" s="118">
        <f t="shared" si="105"/>
        <v>0</v>
      </c>
      <c r="FD12" s="118">
        <f t="shared" ref="FD12" si="108">SUM(FD13:FD14)</f>
        <v>0</v>
      </c>
      <c r="FE12" s="118">
        <f t="shared" ref="FE12" si="109">SUM(FE13:FE14)</f>
        <v>0</v>
      </c>
      <c r="FF12" s="118">
        <f t="shared" si="105"/>
        <v>0</v>
      </c>
      <c r="FG12" s="118">
        <f t="shared" si="105"/>
        <v>0</v>
      </c>
      <c r="FH12" s="118">
        <f t="shared" si="105"/>
        <v>0</v>
      </c>
      <c r="FI12" s="118">
        <f t="shared" si="105"/>
        <v>0</v>
      </c>
      <c r="FJ12" s="118">
        <f t="shared" si="105"/>
        <v>0</v>
      </c>
      <c r="FK12" s="118">
        <f t="shared" si="105"/>
        <v>0</v>
      </c>
      <c r="FL12" s="118">
        <f t="shared" si="105"/>
        <v>0</v>
      </c>
      <c r="FM12" s="118">
        <f t="shared" si="105"/>
        <v>0</v>
      </c>
      <c r="FN12" s="118">
        <f t="shared" si="105"/>
        <v>0</v>
      </c>
      <c r="FO12" s="118">
        <f t="shared" si="105"/>
        <v>0</v>
      </c>
      <c r="FP12" s="118">
        <f t="shared" ref="FP12" si="110">SUM(FP13:FP14)</f>
        <v>0</v>
      </c>
      <c r="FQ12" s="118">
        <f t="shared" ref="FQ12" si="111">SUM(FQ13:FQ14)</f>
        <v>0</v>
      </c>
      <c r="FR12" s="118">
        <f t="shared" si="105"/>
        <v>0</v>
      </c>
      <c r="FS12" s="118">
        <f t="shared" si="105"/>
        <v>0</v>
      </c>
      <c r="FT12" s="118">
        <f t="shared" si="105"/>
        <v>0</v>
      </c>
      <c r="FU12" s="118">
        <f t="shared" si="105"/>
        <v>0</v>
      </c>
      <c r="FV12" s="118">
        <f t="shared" si="105"/>
        <v>0</v>
      </c>
      <c r="FW12" s="118">
        <f t="shared" si="105"/>
        <v>0</v>
      </c>
      <c r="FX12" s="118">
        <f t="shared" si="105"/>
        <v>0</v>
      </c>
      <c r="FY12" s="118">
        <f t="shared" si="105"/>
        <v>0</v>
      </c>
      <c r="FZ12" s="118">
        <f t="shared" si="105"/>
        <v>0</v>
      </c>
      <c r="GA12" s="118">
        <f t="shared" si="105"/>
        <v>0</v>
      </c>
      <c r="GB12" s="118">
        <f t="shared" ref="GB12" si="112">SUM(GB13:GB14)</f>
        <v>0</v>
      </c>
      <c r="GC12" s="118">
        <f t="shared" ref="GC12" si="113">SUM(GC13:GC14)</f>
        <v>0</v>
      </c>
      <c r="GD12" s="118">
        <f t="shared" si="105"/>
        <v>0</v>
      </c>
      <c r="GE12" s="118">
        <f t="shared" si="105"/>
        <v>0</v>
      </c>
      <c r="GF12" s="118">
        <f t="shared" si="105"/>
        <v>91</v>
      </c>
      <c r="GG12" s="118">
        <f t="shared" si="105"/>
        <v>12752294.444200002</v>
      </c>
      <c r="GH12" s="118">
        <f t="shared" si="105"/>
        <v>7.5833333333333339</v>
      </c>
      <c r="GI12" s="118">
        <f t="shared" si="105"/>
        <v>1062691.2036833335</v>
      </c>
      <c r="GJ12" s="118">
        <f t="shared" si="105"/>
        <v>1</v>
      </c>
      <c r="GK12" s="118">
        <f t="shared" si="105"/>
        <v>132055.51</v>
      </c>
      <c r="GL12" s="118">
        <f t="shared" ref="GL12" si="114">SUM(GL13:GL14)</f>
        <v>0</v>
      </c>
      <c r="GM12" s="118">
        <f t="shared" ref="GM12" si="115">SUM(GM13:GM14)</f>
        <v>0</v>
      </c>
      <c r="GN12" s="118">
        <f t="shared" ref="GN12" si="116">SUM(GN13:GN14)</f>
        <v>1</v>
      </c>
      <c r="GO12" s="118">
        <f t="shared" ref="GO12" si="117">SUM(GO13:GO14)</f>
        <v>132055.51</v>
      </c>
      <c r="GP12" s="118">
        <f t="shared" si="105"/>
        <v>-6.5833333333333339</v>
      </c>
      <c r="GQ12" s="118">
        <f t="shared" si="105"/>
        <v>-930635.69368333346</v>
      </c>
      <c r="GR12" s="16"/>
    </row>
    <row r="13" spans="1:200" x14ac:dyDescent="0.25">
      <c r="B13" s="45"/>
      <c r="C13" s="35"/>
      <c r="D13" s="19"/>
      <c r="E13" s="25" t="s">
        <v>25</v>
      </c>
      <c r="F13" s="25">
        <v>3</v>
      </c>
      <c r="G13" s="26">
        <v>132055.51380000002</v>
      </c>
      <c r="H13" s="114"/>
      <c r="I13" s="114">
        <v>0</v>
      </c>
      <c r="J13" s="114">
        <f t="shared" si="53"/>
        <v>0</v>
      </c>
      <c r="K13" s="114">
        <f t="shared" si="54"/>
        <v>0</v>
      </c>
      <c r="L13" s="114"/>
      <c r="M13" s="114"/>
      <c r="N13" s="114"/>
      <c r="O13" s="114"/>
      <c r="P13" s="114">
        <f t="shared" ref="P13:P14" si="118">SUM(L13+N13)</f>
        <v>0</v>
      </c>
      <c r="Q13" s="114">
        <f t="shared" ref="Q13:Q14" si="119">SUM(M13+O13)</f>
        <v>0</v>
      </c>
      <c r="R13" s="97">
        <f t="shared" si="35"/>
        <v>0</v>
      </c>
      <c r="S13" s="97">
        <f t="shared" si="36"/>
        <v>0</v>
      </c>
      <c r="T13" s="114"/>
      <c r="U13" s="114">
        <v>0</v>
      </c>
      <c r="V13" s="114">
        <f t="shared" si="55"/>
        <v>0</v>
      </c>
      <c r="W13" s="114">
        <f t="shared" si="56"/>
        <v>0</v>
      </c>
      <c r="X13" s="114"/>
      <c r="Y13" s="114"/>
      <c r="Z13" s="114"/>
      <c r="AA13" s="114"/>
      <c r="AB13" s="114">
        <f t="shared" ref="AB13:AB14" si="120">SUM(X13+Z13)</f>
        <v>0</v>
      </c>
      <c r="AC13" s="114">
        <f t="shared" ref="AC13:AC14" si="121">SUM(Y13+AA13)</f>
        <v>0</v>
      </c>
      <c r="AD13" s="97">
        <f t="shared" ref="AD13:AD14" si="122">SUM(X13-V13)</f>
        <v>0</v>
      </c>
      <c r="AE13" s="97">
        <f t="shared" ref="AE13:AE14" si="123">SUM(Y13-W13)</f>
        <v>0</v>
      </c>
      <c r="AF13" s="114">
        <v>80</v>
      </c>
      <c r="AG13" s="114">
        <v>10564441.104000002</v>
      </c>
      <c r="AH13" s="114">
        <f t="shared" si="57"/>
        <v>6.666666666666667</v>
      </c>
      <c r="AI13" s="114">
        <f t="shared" si="58"/>
        <v>880370.09200000018</v>
      </c>
      <c r="AJ13" s="114">
        <v>1</v>
      </c>
      <c r="AK13" s="114">
        <v>132055.51</v>
      </c>
      <c r="AL13" s="114"/>
      <c r="AM13" s="114"/>
      <c r="AN13" s="114">
        <f t="shared" ref="AN13:AN14" si="124">SUM(AJ13+AL13)</f>
        <v>1</v>
      </c>
      <c r="AO13" s="114">
        <f t="shared" ref="AO13:AO14" si="125">SUM(AK13+AM13)</f>
        <v>132055.51</v>
      </c>
      <c r="AP13" s="97">
        <f t="shared" ref="AP13:AP14" si="126">SUM(AJ13-AH13)</f>
        <v>-5.666666666666667</v>
      </c>
      <c r="AQ13" s="97">
        <f t="shared" ref="AQ13:AQ14" si="127">SUM(AK13-AI13)</f>
        <v>-748314.58200000017</v>
      </c>
      <c r="AR13" s="114"/>
      <c r="AS13" s="114"/>
      <c r="AT13" s="114">
        <f t="shared" si="59"/>
        <v>0</v>
      </c>
      <c r="AU13" s="114">
        <f t="shared" si="60"/>
        <v>0</v>
      </c>
      <c r="AV13" s="114"/>
      <c r="AW13" s="114"/>
      <c r="AX13" s="114"/>
      <c r="AY13" s="114"/>
      <c r="AZ13" s="114">
        <f t="shared" ref="AZ13:AZ14" si="128">SUM(AV13+AX13)</f>
        <v>0</v>
      </c>
      <c r="BA13" s="114">
        <f t="shared" ref="BA13:BA14" si="129">SUM(AW13+AY13)</f>
        <v>0</v>
      </c>
      <c r="BB13" s="97">
        <f t="shared" ref="BB13:BB14" si="130">SUM(AV13-AT13)</f>
        <v>0</v>
      </c>
      <c r="BC13" s="97">
        <f t="shared" ref="BC13:BC14" si="131">SUM(AW13-AU13)</f>
        <v>0</v>
      </c>
      <c r="BD13" s="114"/>
      <c r="BE13" s="114">
        <v>0</v>
      </c>
      <c r="BF13" s="114">
        <f t="shared" si="61"/>
        <v>0</v>
      </c>
      <c r="BG13" s="114">
        <f t="shared" si="62"/>
        <v>0</v>
      </c>
      <c r="BH13" s="114"/>
      <c r="BI13" s="114"/>
      <c r="BJ13" s="114"/>
      <c r="BK13" s="114"/>
      <c r="BL13" s="114">
        <f t="shared" ref="BL13:BL14" si="132">SUM(BH13+BJ13)</f>
        <v>0</v>
      </c>
      <c r="BM13" s="114">
        <f t="shared" ref="BM13:BM14" si="133">SUM(BI13+BK13)</f>
        <v>0</v>
      </c>
      <c r="BN13" s="97">
        <f t="shared" ref="BN13:BN14" si="134">SUM(BH13-BF13)</f>
        <v>0</v>
      </c>
      <c r="BO13" s="97">
        <f t="shared" ref="BO13:BO14" si="135">SUM(BI13-BG13)</f>
        <v>0</v>
      </c>
      <c r="BP13" s="114"/>
      <c r="BQ13" s="114"/>
      <c r="BR13" s="114">
        <f t="shared" si="63"/>
        <v>0</v>
      </c>
      <c r="BS13" s="114">
        <f t="shared" si="64"/>
        <v>0</v>
      </c>
      <c r="BT13" s="114"/>
      <c r="BU13" s="114"/>
      <c r="BV13" s="114"/>
      <c r="BW13" s="114"/>
      <c r="BX13" s="114">
        <f t="shared" ref="BX13:BX14" si="136">SUM(BT13+BV13)</f>
        <v>0</v>
      </c>
      <c r="BY13" s="114">
        <f t="shared" ref="BY13:BY14" si="137">SUM(BU13+BW13)</f>
        <v>0</v>
      </c>
      <c r="BZ13" s="97">
        <f t="shared" ref="BZ13:BZ14" si="138">SUM(BT13-BR13)</f>
        <v>0</v>
      </c>
      <c r="CA13" s="97">
        <f t="shared" ref="CA13:CA14" si="139">SUM(BU13-BS13)</f>
        <v>0</v>
      </c>
      <c r="CB13" s="114"/>
      <c r="CC13" s="114"/>
      <c r="CD13" s="114">
        <f t="shared" si="65"/>
        <v>0</v>
      </c>
      <c r="CE13" s="114">
        <f t="shared" si="66"/>
        <v>0</v>
      </c>
      <c r="CF13" s="114"/>
      <c r="CG13" s="114"/>
      <c r="CH13" s="114"/>
      <c r="CI13" s="114"/>
      <c r="CJ13" s="114">
        <f t="shared" ref="CJ13:CJ14" si="140">SUM(CF13+CH13)</f>
        <v>0</v>
      </c>
      <c r="CK13" s="114">
        <f t="shared" ref="CK13:CK14" si="141">SUM(CG13+CI13)</f>
        <v>0</v>
      </c>
      <c r="CL13" s="97">
        <f t="shared" ref="CL13:CL14" si="142">SUM(CF13-CD13)</f>
        <v>0</v>
      </c>
      <c r="CM13" s="97">
        <f t="shared" ref="CM13:CM14" si="143">SUM(CG13-CE13)</f>
        <v>0</v>
      </c>
      <c r="CN13" s="114"/>
      <c r="CO13" s="114"/>
      <c r="CP13" s="114">
        <f t="shared" si="67"/>
        <v>0</v>
      </c>
      <c r="CQ13" s="114">
        <f t="shared" si="68"/>
        <v>0</v>
      </c>
      <c r="CR13" s="114"/>
      <c r="CS13" s="114"/>
      <c r="CT13" s="114"/>
      <c r="CU13" s="114"/>
      <c r="CV13" s="114">
        <f t="shared" ref="CV13:CV14" si="144">SUM(CR13+CT13)</f>
        <v>0</v>
      </c>
      <c r="CW13" s="114">
        <f t="shared" ref="CW13:CW14" si="145">SUM(CS13+CU13)</f>
        <v>0</v>
      </c>
      <c r="CX13" s="97">
        <f t="shared" ref="CX13:CX14" si="146">SUM(CR13-CP13)</f>
        <v>0</v>
      </c>
      <c r="CY13" s="97">
        <f t="shared" ref="CY13:CY14" si="147">SUM(CS13-CQ13)</f>
        <v>0</v>
      </c>
      <c r="CZ13" s="114"/>
      <c r="DA13" s="114"/>
      <c r="DB13" s="114">
        <f t="shared" si="69"/>
        <v>0</v>
      </c>
      <c r="DC13" s="114">
        <f t="shared" si="70"/>
        <v>0</v>
      </c>
      <c r="DD13" s="114"/>
      <c r="DE13" s="114"/>
      <c r="DF13" s="114"/>
      <c r="DG13" s="114"/>
      <c r="DH13" s="114">
        <f t="shared" ref="DH13:DH14" si="148">SUM(DD13+DF13)</f>
        <v>0</v>
      </c>
      <c r="DI13" s="114">
        <f t="shared" ref="DI13:DI14" si="149">SUM(DE13+DG13)</f>
        <v>0</v>
      </c>
      <c r="DJ13" s="114"/>
      <c r="DK13" s="114"/>
      <c r="DL13" s="114"/>
      <c r="DM13" s="114"/>
      <c r="DN13" s="114">
        <f t="shared" si="71"/>
        <v>0</v>
      </c>
      <c r="DO13" s="114">
        <f t="shared" si="72"/>
        <v>0</v>
      </c>
      <c r="DP13" s="114"/>
      <c r="DQ13" s="114"/>
      <c r="DR13" s="114"/>
      <c r="DS13" s="114"/>
      <c r="DT13" s="114">
        <f t="shared" ref="DT13:DT14" si="150">SUM(DP13+DR13)</f>
        <v>0</v>
      </c>
      <c r="DU13" s="114">
        <f t="shared" ref="DU13:DU14" si="151">SUM(DQ13+DS13)</f>
        <v>0</v>
      </c>
      <c r="DV13" s="114"/>
      <c r="DW13" s="114"/>
      <c r="DX13" s="114"/>
      <c r="DY13" s="114">
        <v>0</v>
      </c>
      <c r="DZ13" s="114">
        <f t="shared" si="73"/>
        <v>0</v>
      </c>
      <c r="EA13" s="114">
        <f t="shared" si="74"/>
        <v>0</v>
      </c>
      <c r="EB13" s="114"/>
      <c r="EC13" s="114"/>
      <c r="ED13" s="114"/>
      <c r="EE13" s="114"/>
      <c r="EF13" s="114">
        <f t="shared" ref="EF13:EF14" si="152">SUM(EB13+ED13)</f>
        <v>0</v>
      </c>
      <c r="EG13" s="114">
        <f t="shared" ref="EG13:EG14" si="153">SUM(EC13+EE13)</f>
        <v>0</v>
      </c>
      <c r="EH13" s="114"/>
      <c r="EI13" s="114"/>
      <c r="EJ13" s="114"/>
      <c r="EK13" s="114">
        <v>0</v>
      </c>
      <c r="EL13" s="114">
        <f t="shared" si="75"/>
        <v>0</v>
      </c>
      <c r="EM13" s="114">
        <f t="shared" si="76"/>
        <v>0</v>
      </c>
      <c r="EN13" s="114"/>
      <c r="EO13" s="114"/>
      <c r="EP13" s="114"/>
      <c r="EQ13" s="114"/>
      <c r="ER13" s="114">
        <f t="shared" ref="ER13:ER14" si="154">SUM(EN13+EP13)</f>
        <v>0</v>
      </c>
      <c r="ES13" s="114">
        <f t="shared" ref="ES13:ES14" si="155">SUM(EO13+EQ13)</f>
        <v>0</v>
      </c>
      <c r="ET13" s="114"/>
      <c r="EU13" s="114"/>
      <c r="EV13" s="114"/>
      <c r="EW13" s="114"/>
      <c r="EX13" s="114">
        <f t="shared" si="77"/>
        <v>0</v>
      </c>
      <c r="EY13" s="114">
        <f t="shared" si="78"/>
        <v>0</v>
      </c>
      <c r="EZ13" s="114"/>
      <c r="FA13" s="114"/>
      <c r="FB13" s="114"/>
      <c r="FC13" s="114"/>
      <c r="FD13" s="114">
        <f t="shared" ref="FD13:FD14" si="156">SUM(EZ13+FB13)</f>
        <v>0</v>
      </c>
      <c r="FE13" s="114">
        <f t="shared" ref="FE13:FE14" si="157">SUM(FA13+FC13)</f>
        <v>0</v>
      </c>
      <c r="FF13" s="114"/>
      <c r="FG13" s="114"/>
      <c r="FH13" s="114"/>
      <c r="FI13" s="114"/>
      <c r="FJ13" s="114">
        <f t="shared" si="79"/>
        <v>0</v>
      </c>
      <c r="FK13" s="114">
        <f t="shared" si="80"/>
        <v>0</v>
      </c>
      <c r="FL13" s="114"/>
      <c r="FM13" s="114"/>
      <c r="FN13" s="114"/>
      <c r="FO13" s="114"/>
      <c r="FP13" s="114">
        <f t="shared" ref="FP13:FP14" si="158">SUM(FL13+FN13)</f>
        <v>0</v>
      </c>
      <c r="FQ13" s="114">
        <f t="shared" ref="FQ13:FQ14" si="159">SUM(FM13+FO13)</f>
        <v>0</v>
      </c>
      <c r="FR13" s="114"/>
      <c r="FS13" s="114"/>
      <c r="FT13" s="114"/>
      <c r="FU13" s="114"/>
      <c r="FV13" s="114">
        <f t="shared" si="81"/>
        <v>0</v>
      </c>
      <c r="FW13" s="114">
        <f t="shared" si="82"/>
        <v>0</v>
      </c>
      <c r="FX13" s="114"/>
      <c r="FY13" s="114"/>
      <c r="FZ13" s="114"/>
      <c r="GA13" s="114"/>
      <c r="GB13" s="114">
        <f t="shared" ref="GB13:GB14" si="160">SUM(FX13+FZ13)</f>
        <v>0</v>
      </c>
      <c r="GC13" s="114">
        <f t="shared" ref="GC13:GC14" si="161">SUM(FY13+GA13)</f>
        <v>0</v>
      </c>
      <c r="GD13" s="114"/>
      <c r="GE13" s="114"/>
      <c r="GF13" s="114">
        <f t="shared" ref="GF13:GK14" si="162">H13+T13+AF13+AR13+BD13+BP13+CB13+CN13+CZ13+DL13+DX13+EJ13+EV13+FH13+FT13</f>
        <v>80</v>
      </c>
      <c r="GG13" s="114">
        <f t="shared" si="162"/>
        <v>10564441.104000002</v>
      </c>
      <c r="GH13" s="114">
        <f t="shared" si="162"/>
        <v>6.666666666666667</v>
      </c>
      <c r="GI13" s="114">
        <f t="shared" si="162"/>
        <v>880370.09200000018</v>
      </c>
      <c r="GJ13" s="114">
        <f t="shared" si="162"/>
        <v>1</v>
      </c>
      <c r="GK13" s="114">
        <f t="shared" si="162"/>
        <v>132055.51</v>
      </c>
      <c r="GL13" s="114">
        <f t="shared" ref="GL13:GO14" si="163">N13+Z13+AL13+AX13+BJ13+BV13+CH13+CT13+DF13+DR13+ED13+EP13+FB13+FN13+FZ13</f>
        <v>0</v>
      </c>
      <c r="GM13" s="114">
        <f t="shared" si="163"/>
        <v>0</v>
      </c>
      <c r="GN13" s="114">
        <f t="shared" si="163"/>
        <v>1</v>
      </c>
      <c r="GO13" s="114">
        <f t="shared" si="163"/>
        <v>132055.51</v>
      </c>
      <c r="GP13" s="114">
        <f t="shared" ref="GP13:GP14" si="164">SUM(GJ13-GH13)</f>
        <v>-5.666666666666667</v>
      </c>
      <c r="GQ13" s="114">
        <f t="shared" ref="GQ13:GQ14" si="165">SUM(GK13-GI13)</f>
        <v>-748314.58200000017</v>
      </c>
      <c r="GR13" s="16"/>
    </row>
    <row r="14" spans="1:200" x14ac:dyDescent="0.25">
      <c r="B14" s="45"/>
      <c r="C14" s="34"/>
      <c r="D14" s="41"/>
      <c r="E14" s="25" t="s">
        <v>26</v>
      </c>
      <c r="F14" s="25">
        <v>4</v>
      </c>
      <c r="G14" s="26">
        <v>198895.75819999998</v>
      </c>
      <c r="H14" s="114"/>
      <c r="I14" s="114">
        <v>0</v>
      </c>
      <c r="J14" s="114">
        <f t="shared" si="53"/>
        <v>0</v>
      </c>
      <c r="K14" s="114">
        <f t="shared" si="54"/>
        <v>0</v>
      </c>
      <c r="L14" s="114"/>
      <c r="M14" s="114"/>
      <c r="N14" s="114"/>
      <c r="O14" s="114"/>
      <c r="P14" s="114">
        <f t="shared" si="118"/>
        <v>0</v>
      </c>
      <c r="Q14" s="114">
        <f t="shared" si="119"/>
        <v>0</v>
      </c>
      <c r="R14" s="97">
        <f t="shared" si="35"/>
        <v>0</v>
      </c>
      <c r="S14" s="97">
        <f t="shared" si="36"/>
        <v>0</v>
      </c>
      <c r="T14" s="114"/>
      <c r="U14" s="114">
        <v>0</v>
      </c>
      <c r="V14" s="114">
        <f t="shared" si="55"/>
        <v>0</v>
      </c>
      <c r="W14" s="114">
        <f t="shared" si="56"/>
        <v>0</v>
      </c>
      <c r="X14" s="114"/>
      <c r="Y14" s="114"/>
      <c r="Z14" s="114"/>
      <c r="AA14" s="114"/>
      <c r="AB14" s="114">
        <f t="shared" si="120"/>
        <v>0</v>
      </c>
      <c r="AC14" s="114">
        <f t="shared" si="121"/>
        <v>0</v>
      </c>
      <c r="AD14" s="97">
        <f t="shared" si="122"/>
        <v>0</v>
      </c>
      <c r="AE14" s="97">
        <f t="shared" si="123"/>
        <v>0</v>
      </c>
      <c r="AF14" s="114"/>
      <c r="AG14" s="114">
        <v>0</v>
      </c>
      <c r="AH14" s="114">
        <f t="shared" si="57"/>
        <v>0</v>
      </c>
      <c r="AI14" s="114">
        <f t="shared" si="58"/>
        <v>0</v>
      </c>
      <c r="AJ14" s="114"/>
      <c r="AK14" s="114"/>
      <c r="AL14" s="114"/>
      <c r="AM14" s="114"/>
      <c r="AN14" s="114">
        <f t="shared" si="124"/>
        <v>0</v>
      </c>
      <c r="AO14" s="114">
        <f t="shared" si="125"/>
        <v>0</v>
      </c>
      <c r="AP14" s="97">
        <f t="shared" si="126"/>
        <v>0</v>
      </c>
      <c r="AQ14" s="97">
        <f t="shared" si="127"/>
        <v>0</v>
      </c>
      <c r="AR14" s="114"/>
      <c r="AS14" s="114"/>
      <c r="AT14" s="114">
        <f t="shared" si="59"/>
        <v>0</v>
      </c>
      <c r="AU14" s="114">
        <f t="shared" si="60"/>
        <v>0</v>
      </c>
      <c r="AV14" s="114"/>
      <c r="AW14" s="114"/>
      <c r="AX14" s="114"/>
      <c r="AY14" s="114"/>
      <c r="AZ14" s="114">
        <f t="shared" si="128"/>
        <v>0</v>
      </c>
      <c r="BA14" s="114">
        <f t="shared" si="129"/>
        <v>0</v>
      </c>
      <c r="BB14" s="97">
        <f t="shared" si="130"/>
        <v>0</v>
      </c>
      <c r="BC14" s="97">
        <f t="shared" si="131"/>
        <v>0</v>
      </c>
      <c r="BD14" s="114">
        <v>8</v>
      </c>
      <c r="BE14" s="114">
        <v>1591166.0655999999</v>
      </c>
      <c r="BF14" s="114">
        <f t="shared" si="61"/>
        <v>0.66666666666666663</v>
      </c>
      <c r="BG14" s="114">
        <f t="shared" si="62"/>
        <v>132597.17213333331</v>
      </c>
      <c r="BH14" s="114"/>
      <c r="BI14" s="114"/>
      <c r="BJ14" s="114"/>
      <c r="BK14" s="114"/>
      <c r="BL14" s="114">
        <f t="shared" si="132"/>
        <v>0</v>
      </c>
      <c r="BM14" s="114">
        <f t="shared" si="133"/>
        <v>0</v>
      </c>
      <c r="BN14" s="97">
        <f t="shared" si="134"/>
        <v>-0.66666666666666663</v>
      </c>
      <c r="BO14" s="97">
        <f t="shared" si="135"/>
        <v>-132597.17213333331</v>
      </c>
      <c r="BP14" s="114"/>
      <c r="BQ14" s="114"/>
      <c r="BR14" s="114">
        <f t="shared" si="63"/>
        <v>0</v>
      </c>
      <c r="BS14" s="114">
        <f t="shared" si="64"/>
        <v>0</v>
      </c>
      <c r="BT14" s="114"/>
      <c r="BU14" s="114"/>
      <c r="BV14" s="114"/>
      <c r="BW14" s="114"/>
      <c r="BX14" s="114">
        <f t="shared" si="136"/>
        <v>0</v>
      </c>
      <c r="BY14" s="114">
        <f t="shared" si="137"/>
        <v>0</v>
      </c>
      <c r="BZ14" s="97">
        <f t="shared" si="138"/>
        <v>0</v>
      </c>
      <c r="CA14" s="97">
        <f t="shared" si="139"/>
        <v>0</v>
      </c>
      <c r="CB14" s="114"/>
      <c r="CC14" s="114"/>
      <c r="CD14" s="114">
        <f t="shared" si="65"/>
        <v>0</v>
      </c>
      <c r="CE14" s="114">
        <f t="shared" si="66"/>
        <v>0</v>
      </c>
      <c r="CF14" s="114"/>
      <c r="CG14" s="114"/>
      <c r="CH14" s="114"/>
      <c r="CI14" s="114"/>
      <c r="CJ14" s="114">
        <f t="shared" si="140"/>
        <v>0</v>
      </c>
      <c r="CK14" s="114">
        <f t="shared" si="141"/>
        <v>0</v>
      </c>
      <c r="CL14" s="97">
        <f t="shared" si="142"/>
        <v>0</v>
      </c>
      <c r="CM14" s="97">
        <f t="shared" si="143"/>
        <v>0</v>
      </c>
      <c r="CN14" s="114"/>
      <c r="CO14" s="114"/>
      <c r="CP14" s="114">
        <f t="shared" si="67"/>
        <v>0</v>
      </c>
      <c r="CQ14" s="114">
        <f t="shared" si="68"/>
        <v>0</v>
      </c>
      <c r="CR14" s="114"/>
      <c r="CS14" s="114"/>
      <c r="CT14" s="114"/>
      <c r="CU14" s="114"/>
      <c r="CV14" s="114">
        <f t="shared" si="144"/>
        <v>0</v>
      </c>
      <c r="CW14" s="114">
        <f t="shared" si="145"/>
        <v>0</v>
      </c>
      <c r="CX14" s="97">
        <f t="shared" si="146"/>
        <v>0</v>
      </c>
      <c r="CY14" s="97">
        <f t="shared" si="147"/>
        <v>0</v>
      </c>
      <c r="CZ14" s="114"/>
      <c r="DA14" s="114"/>
      <c r="DB14" s="114">
        <f t="shared" si="69"/>
        <v>0</v>
      </c>
      <c r="DC14" s="114">
        <f t="shared" si="70"/>
        <v>0</v>
      </c>
      <c r="DD14" s="114"/>
      <c r="DE14" s="114"/>
      <c r="DF14" s="114"/>
      <c r="DG14" s="114"/>
      <c r="DH14" s="114">
        <f t="shared" si="148"/>
        <v>0</v>
      </c>
      <c r="DI14" s="114">
        <f t="shared" si="149"/>
        <v>0</v>
      </c>
      <c r="DJ14" s="114"/>
      <c r="DK14" s="114"/>
      <c r="DL14" s="114"/>
      <c r="DM14" s="114"/>
      <c r="DN14" s="114">
        <f t="shared" si="71"/>
        <v>0</v>
      </c>
      <c r="DO14" s="114">
        <f t="shared" si="72"/>
        <v>0</v>
      </c>
      <c r="DP14" s="114"/>
      <c r="DQ14" s="114"/>
      <c r="DR14" s="114"/>
      <c r="DS14" s="114"/>
      <c r="DT14" s="114">
        <f t="shared" si="150"/>
        <v>0</v>
      </c>
      <c r="DU14" s="114">
        <f t="shared" si="151"/>
        <v>0</v>
      </c>
      <c r="DV14" s="114"/>
      <c r="DW14" s="114"/>
      <c r="DX14" s="114">
        <v>3</v>
      </c>
      <c r="DY14" s="114">
        <v>596687.27459999989</v>
      </c>
      <c r="DZ14" s="114">
        <f t="shared" si="73"/>
        <v>0.25</v>
      </c>
      <c r="EA14" s="114">
        <f t="shared" si="74"/>
        <v>49723.939549999988</v>
      </c>
      <c r="EB14" s="114"/>
      <c r="EC14" s="114"/>
      <c r="ED14" s="114"/>
      <c r="EE14" s="114"/>
      <c r="EF14" s="114">
        <f t="shared" si="152"/>
        <v>0</v>
      </c>
      <c r="EG14" s="114">
        <f t="shared" si="153"/>
        <v>0</v>
      </c>
      <c r="EH14" s="114"/>
      <c r="EI14" s="114"/>
      <c r="EJ14" s="114"/>
      <c r="EK14" s="114">
        <v>0</v>
      </c>
      <c r="EL14" s="114">
        <f t="shared" si="75"/>
        <v>0</v>
      </c>
      <c r="EM14" s="114">
        <f t="shared" si="76"/>
        <v>0</v>
      </c>
      <c r="EN14" s="114"/>
      <c r="EO14" s="114"/>
      <c r="EP14" s="114"/>
      <c r="EQ14" s="114"/>
      <c r="ER14" s="114">
        <f t="shared" si="154"/>
        <v>0</v>
      </c>
      <c r="ES14" s="114">
        <f t="shared" si="155"/>
        <v>0</v>
      </c>
      <c r="ET14" s="114"/>
      <c r="EU14" s="114"/>
      <c r="EV14" s="114"/>
      <c r="EW14" s="114"/>
      <c r="EX14" s="114">
        <f t="shared" si="77"/>
        <v>0</v>
      </c>
      <c r="EY14" s="114">
        <f t="shared" si="78"/>
        <v>0</v>
      </c>
      <c r="EZ14" s="114"/>
      <c r="FA14" s="114"/>
      <c r="FB14" s="114"/>
      <c r="FC14" s="114"/>
      <c r="FD14" s="114">
        <f t="shared" si="156"/>
        <v>0</v>
      </c>
      <c r="FE14" s="114">
        <f t="shared" si="157"/>
        <v>0</v>
      </c>
      <c r="FF14" s="114"/>
      <c r="FG14" s="114"/>
      <c r="FH14" s="114"/>
      <c r="FI14" s="114"/>
      <c r="FJ14" s="114">
        <f t="shared" si="79"/>
        <v>0</v>
      </c>
      <c r="FK14" s="114">
        <f t="shared" si="80"/>
        <v>0</v>
      </c>
      <c r="FL14" s="114"/>
      <c r="FM14" s="114"/>
      <c r="FN14" s="114"/>
      <c r="FO14" s="114"/>
      <c r="FP14" s="114">
        <f t="shared" si="158"/>
        <v>0</v>
      </c>
      <c r="FQ14" s="114">
        <f t="shared" si="159"/>
        <v>0</v>
      </c>
      <c r="FR14" s="114"/>
      <c r="FS14" s="114"/>
      <c r="FT14" s="114"/>
      <c r="FU14" s="114"/>
      <c r="FV14" s="114">
        <f t="shared" si="81"/>
        <v>0</v>
      </c>
      <c r="FW14" s="114">
        <f t="shared" si="82"/>
        <v>0</v>
      </c>
      <c r="FX14" s="114"/>
      <c r="FY14" s="114"/>
      <c r="FZ14" s="114"/>
      <c r="GA14" s="114"/>
      <c r="GB14" s="114">
        <f t="shared" si="160"/>
        <v>0</v>
      </c>
      <c r="GC14" s="114">
        <f t="shared" si="161"/>
        <v>0</v>
      </c>
      <c r="GD14" s="114"/>
      <c r="GE14" s="114"/>
      <c r="GF14" s="114">
        <f t="shared" si="162"/>
        <v>11</v>
      </c>
      <c r="GG14" s="114">
        <f t="shared" si="162"/>
        <v>2187853.3401999995</v>
      </c>
      <c r="GH14" s="114">
        <f t="shared" si="162"/>
        <v>0.91666666666666663</v>
      </c>
      <c r="GI14" s="114">
        <f t="shared" si="162"/>
        <v>182321.11168333329</v>
      </c>
      <c r="GJ14" s="114">
        <f t="shared" si="162"/>
        <v>0</v>
      </c>
      <c r="GK14" s="114">
        <f t="shared" si="162"/>
        <v>0</v>
      </c>
      <c r="GL14" s="114">
        <f t="shared" si="163"/>
        <v>0</v>
      </c>
      <c r="GM14" s="114">
        <f t="shared" si="163"/>
        <v>0</v>
      </c>
      <c r="GN14" s="114">
        <f t="shared" si="163"/>
        <v>0</v>
      </c>
      <c r="GO14" s="114">
        <f t="shared" si="163"/>
        <v>0</v>
      </c>
      <c r="GP14" s="114">
        <f t="shared" si="164"/>
        <v>-0.91666666666666663</v>
      </c>
      <c r="GQ14" s="114">
        <f t="shared" si="165"/>
        <v>-182321.11168333329</v>
      </c>
      <c r="GR14" s="16"/>
    </row>
    <row r="15" spans="1:200" x14ac:dyDescent="0.25">
      <c r="B15" s="49"/>
      <c r="C15" s="50"/>
      <c r="D15" s="50"/>
      <c r="E15" s="37" t="s">
        <v>27</v>
      </c>
      <c r="F15" s="38"/>
      <c r="G15" s="52"/>
      <c r="H15" s="118">
        <f>SUM(H16)</f>
        <v>1</v>
      </c>
      <c r="I15" s="118">
        <f t="shared" ref="I15:BT15" si="166">SUM(I16)</f>
        <v>129309.8315</v>
      </c>
      <c r="J15" s="118">
        <f t="shared" si="166"/>
        <v>8.3333333333333329E-2</v>
      </c>
      <c r="K15" s="118">
        <f t="shared" si="166"/>
        <v>10775.819291666667</v>
      </c>
      <c r="L15" s="118">
        <f t="shared" si="166"/>
        <v>0</v>
      </c>
      <c r="M15" s="118">
        <f t="shared" si="166"/>
        <v>0</v>
      </c>
      <c r="N15" s="118">
        <f t="shared" si="166"/>
        <v>0</v>
      </c>
      <c r="O15" s="118">
        <f t="shared" si="166"/>
        <v>0</v>
      </c>
      <c r="P15" s="118">
        <f t="shared" si="166"/>
        <v>0</v>
      </c>
      <c r="Q15" s="118">
        <f t="shared" si="166"/>
        <v>0</v>
      </c>
      <c r="R15" s="118">
        <f t="shared" si="166"/>
        <v>-8.3333333333333329E-2</v>
      </c>
      <c r="S15" s="118">
        <f t="shared" si="166"/>
        <v>-10775.819291666667</v>
      </c>
      <c r="T15" s="118">
        <f t="shared" si="166"/>
        <v>0</v>
      </c>
      <c r="U15" s="118">
        <f t="shared" si="166"/>
        <v>0</v>
      </c>
      <c r="V15" s="118">
        <f t="shared" si="166"/>
        <v>0</v>
      </c>
      <c r="W15" s="118">
        <f t="shared" si="166"/>
        <v>0</v>
      </c>
      <c r="X15" s="118">
        <f t="shared" si="166"/>
        <v>0</v>
      </c>
      <c r="Y15" s="118">
        <f t="shared" si="166"/>
        <v>0</v>
      </c>
      <c r="Z15" s="118">
        <f t="shared" si="166"/>
        <v>0</v>
      </c>
      <c r="AA15" s="118">
        <f t="shared" si="166"/>
        <v>0</v>
      </c>
      <c r="AB15" s="118">
        <f t="shared" ref="AB15" si="167">SUM(AB16)</f>
        <v>0</v>
      </c>
      <c r="AC15" s="118">
        <f t="shared" ref="AC15" si="168">SUM(AC16)</f>
        <v>0</v>
      </c>
      <c r="AD15" s="118">
        <f t="shared" si="166"/>
        <v>0</v>
      </c>
      <c r="AE15" s="118">
        <f t="shared" si="166"/>
        <v>0</v>
      </c>
      <c r="AF15" s="118">
        <f t="shared" si="166"/>
        <v>0</v>
      </c>
      <c r="AG15" s="118">
        <f t="shared" si="166"/>
        <v>0</v>
      </c>
      <c r="AH15" s="118">
        <f t="shared" si="166"/>
        <v>0</v>
      </c>
      <c r="AI15" s="118">
        <f t="shared" si="166"/>
        <v>0</v>
      </c>
      <c r="AJ15" s="118">
        <f t="shared" si="166"/>
        <v>0</v>
      </c>
      <c r="AK15" s="118">
        <f t="shared" si="166"/>
        <v>0</v>
      </c>
      <c r="AL15" s="118">
        <f t="shared" si="166"/>
        <v>0</v>
      </c>
      <c r="AM15" s="118">
        <f t="shared" si="166"/>
        <v>0</v>
      </c>
      <c r="AN15" s="118">
        <f t="shared" ref="AN15" si="169">SUM(AN16)</f>
        <v>0</v>
      </c>
      <c r="AO15" s="118">
        <f t="shared" ref="AO15" si="170">SUM(AO16)</f>
        <v>0</v>
      </c>
      <c r="AP15" s="118">
        <f t="shared" si="166"/>
        <v>0</v>
      </c>
      <c r="AQ15" s="118">
        <f t="shared" si="166"/>
        <v>0</v>
      </c>
      <c r="AR15" s="118">
        <f t="shared" si="166"/>
        <v>0</v>
      </c>
      <c r="AS15" s="118">
        <f t="shared" si="166"/>
        <v>0</v>
      </c>
      <c r="AT15" s="118">
        <f t="shared" si="166"/>
        <v>0</v>
      </c>
      <c r="AU15" s="118">
        <f t="shared" si="166"/>
        <v>0</v>
      </c>
      <c r="AV15" s="118">
        <f t="shared" si="166"/>
        <v>0</v>
      </c>
      <c r="AW15" s="118">
        <f t="shared" si="166"/>
        <v>0</v>
      </c>
      <c r="AX15" s="118">
        <f t="shared" si="166"/>
        <v>0</v>
      </c>
      <c r="AY15" s="118">
        <f t="shared" si="166"/>
        <v>0</v>
      </c>
      <c r="AZ15" s="118">
        <f t="shared" ref="AZ15" si="171">SUM(AZ16)</f>
        <v>0</v>
      </c>
      <c r="BA15" s="118">
        <f t="shared" ref="BA15" si="172">SUM(BA16)</f>
        <v>0</v>
      </c>
      <c r="BB15" s="118">
        <f t="shared" si="166"/>
        <v>0</v>
      </c>
      <c r="BC15" s="118">
        <f t="shared" si="166"/>
        <v>0</v>
      </c>
      <c r="BD15" s="118">
        <f t="shared" si="166"/>
        <v>80</v>
      </c>
      <c r="BE15" s="118">
        <f t="shared" si="166"/>
        <v>10344786.52</v>
      </c>
      <c r="BF15" s="118">
        <f t="shared" si="166"/>
        <v>6.666666666666667</v>
      </c>
      <c r="BG15" s="118">
        <f t="shared" si="166"/>
        <v>862065.54333333333</v>
      </c>
      <c r="BH15" s="118">
        <f t="shared" si="166"/>
        <v>5</v>
      </c>
      <c r="BI15" s="118">
        <f t="shared" si="166"/>
        <v>646549.15</v>
      </c>
      <c r="BJ15" s="118">
        <f t="shared" si="166"/>
        <v>0</v>
      </c>
      <c r="BK15" s="118">
        <f t="shared" si="166"/>
        <v>0</v>
      </c>
      <c r="BL15" s="118">
        <f t="shared" ref="BL15" si="173">SUM(BL16)</f>
        <v>5</v>
      </c>
      <c r="BM15" s="118">
        <f t="shared" ref="BM15" si="174">SUM(BM16)</f>
        <v>646549.15</v>
      </c>
      <c r="BN15" s="118">
        <f t="shared" si="166"/>
        <v>-1.666666666666667</v>
      </c>
      <c r="BO15" s="118">
        <f t="shared" si="166"/>
        <v>-215516.39333333331</v>
      </c>
      <c r="BP15" s="118">
        <f t="shared" si="166"/>
        <v>0</v>
      </c>
      <c r="BQ15" s="118">
        <f t="shared" si="166"/>
        <v>0</v>
      </c>
      <c r="BR15" s="118">
        <f t="shared" si="166"/>
        <v>0</v>
      </c>
      <c r="BS15" s="118">
        <f t="shared" si="166"/>
        <v>0</v>
      </c>
      <c r="BT15" s="118">
        <f t="shared" si="166"/>
        <v>0</v>
      </c>
      <c r="BU15" s="118">
        <f t="shared" ref="BU15:EE15" si="175">SUM(BU16)</f>
        <v>0</v>
      </c>
      <c r="BV15" s="118">
        <f t="shared" si="175"/>
        <v>0</v>
      </c>
      <c r="BW15" s="118">
        <f t="shared" si="175"/>
        <v>0</v>
      </c>
      <c r="BX15" s="118">
        <f t="shared" ref="BX15" si="176">SUM(BX16)</f>
        <v>0</v>
      </c>
      <c r="BY15" s="118">
        <f t="shared" ref="BY15" si="177">SUM(BY16)</f>
        <v>0</v>
      </c>
      <c r="BZ15" s="118">
        <f t="shared" si="175"/>
        <v>0</v>
      </c>
      <c r="CA15" s="118">
        <f t="shared" si="175"/>
        <v>0</v>
      </c>
      <c r="CB15" s="118">
        <f t="shared" si="175"/>
        <v>0</v>
      </c>
      <c r="CC15" s="118">
        <f t="shared" si="175"/>
        <v>0</v>
      </c>
      <c r="CD15" s="118">
        <f t="shared" si="175"/>
        <v>0</v>
      </c>
      <c r="CE15" s="118">
        <f t="shared" si="175"/>
        <v>0</v>
      </c>
      <c r="CF15" s="118">
        <f t="shared" si="175"/>
        <v>0</v>
      </c>
      <c r="CG15" s="118">
        <f t="shared" si="175"/>
        <v>0</v>
      </c>
      <c r="CH15" s="118">
        <f t="shared" si="175"/>
        <v>0</v>
      </c>
      <c r="CI15" s="118">
        <f t="shared" si="175"/>
        <v>0</v>
      </c>
      <c r="CJ15" s="118">
        <f t="shared" ref="CJ15" si="178">SUM(CJ16)</f>
        <v>0</v>
      </c>
      <c r="CK15" s="118">
        <f t="shared" ref="CK15" si="179">SUM(CK16)</f>
        <v>0</v>
      </c>
      <c r="CL15" s="118">
        <f t="shared" si="175"/>
        <v>0</v>
      </c>
      <c r="CM15" s="118">
        <f t="shared" si="175"/>
        <v>0</v>
      </c>
      <c r="CN15" s="118">
        <f t="shared" si="175"/>
        <v>0</v>
      </c>
      <c r="CO15" s="118">
        <f t="shared" si="175"/>
        <v>0</v>
      </c>
      <c r="CP15" s="118">
        <f t="shared" si="175"/>
        <v>0</v>
      </c>
      <c r="CQ15" s="118">
        <f t="shared" si="175"/>
        <v>0</v>
      </c>
      <c r="CR15" s="118">
        <f t="shared" si="175"/>
        <v>0</v>
      </c>
      <c r="CS15" s="118">
        <f t="shared" si="175"/>
        <v>0</v>
      </c>
      <c r="CT15" s="118">
        <f t="shared" si="175"/>
        <v>0</v>
      </c>
      <c r="CU15" s="118">
        <f t="shared" si="175"/>
        <v>0</v>
      </c>
      <c r="CV15" s="118">
        <f t="shared" ref="CV15" si="180">SUM(CV16)</f>
        <v>0</v>
      </c>
      <c r="CW15" s="118">
        <f t="shared" ref="CW15" si="181">SUM(CW16)</f>
        <v>0</v>
      </c>
      <c r="CX15" s="118">
        <f t="shared" si="175"/>
        <v>0</v>
      </c>
      <c r="CY15" s="118">
        <f t="shared" si="175"/>
        <v>0</v>
      </c>
      <c r="CZ15" s="118">
        <f t="shared" si="175"/>
        <v>0</v>
      </c>
      <c r="DA15" s="118">
        <f t="shared" si="175"/>
        <v>0</v>
      </c>
      <c r="DB15" s="118">
        <f t="shared" si="175"/>
        <v>0</v>
      </c>
      <c r="DC15" s="118">
        <f t="shared" si="175"/>
        <v>0</v>
      </c>
      <c r="DD15" s="118">
        <f t="shared" si="175"/>
        <v>0</v>
      </c>
      <c r="DE15" s="118">
        <f t="shared" si="175"/>
        <v>0</v>
      </c>
      <c r="DF15" s="118">
        <f t="shared" si="175"/>
        <v>0</v>
      </c>
      <c r="DG15" s="118">
        <f t="shared" si="175"/>
        <v>0</v>
      </c>
      <c r="DH15" s="118">
        <f t="shared" ref="DH15" si="182">SUM(DH16)</f>
        <v>0</v>
      </c>
      <c r="DI15" s="118">
        <f t="shared" ref="DI15" si="183">SUM(DI16)</f>
        <v>0</v>
      </c>
      <c r="DJ15" s="118">
        <f t="shared" si="175"/>
        <v>0</v>
      </c>
      <c r="DK15" s="118">
        <f t="shared" si="175"/>
        <v>0</v>
      </c>
      <c r="DL15" s="118">
        <f t="shared" si="175"/>
        <v>0</v>
      </c>
      <c r="DM15" s="118">
        <f t="shared" si="175"/>
        <v>0</v>
      </c>
      <c r="DN15" s="118">
        <f t="shared" si="175"/>
        <v>0</v>
      </c>
      <c r="DO15" s="118">
        <f t="shared" si="175"/>
        <v>0</v>
      </c>
      <c r="DP15" s="118">
        <f t="shared" si="175"/>
        <v>0</v>
      </c>
      <c r="DQ15" s="118">
        <f t="shared" si="175"/>
        <v>0</v>
      </c>
      <c r="DR15" s="118">
        <f t="shared" si="175"/>
        <v>0</v>
      </c>
      <c r="DS15" s="118">
        <f t="shared" si="175"/>
        <v>0</v>
      </c>
      <c r="DT15" s="118">
        <f t="shared" ref="DT15" si="184">SUM(DT16)</f>
        <v>0</v>
      </c>
      <c r="DU15" s="118">
        <f t="shared" ref="DU15" si="185">SUM(DU16)</f>
        <v>0</v>
      </c>
      <c r="DV15" s="118">
        <f t="shared" si="175"/>
        <v>0</v>
      </c>
      <c r="DW15" s="118">
        <f t="shared" si="175"/>
        <v>0</v>
      </c>
      <c r="DX15" s="118">
        <f t="shared" si="175"/>
        <v>0</v>
      </c>
      <c r="DY15" s="118">
        <f t="shared" si="175"/>
        <v>0</v>
      </c>
      <c r="DZ15" s="118">
        <f t="shared" si="175"/>
        <v>0</v>
      </c>
      <c r="EA15" s="118">
        <f t="shared" si="175"/>
        <v>0</v>
      </c>
      <c r="EB15" s="118">
        <f t="shared" si="175"/>
        <v>0</v>
      </c>
      <c r="EC15" s="118">
        <f t="shared" si="175"/>
        <v>0</v>
      </c>
      <c r="ED15" s="118">
        <f t="shared" si="175"/>
        <v>0</v>
      </c>
      <c r="EE15" s="118">
        <f t="shared" si="175"/>
        <v>0</v>
      </c>
      <c r="EF15" s="118">
        <f t="shared" ref="EF15" si="186">SUM(EF16)</f>
        <v>0</v>
      </c>
      <c r="EG15" s="118">
        <f t="shared" ref="EG15" si="187">SUM(EG16)</f>
        <v>0</v>
      </c>
      <c r="EH15" s="118">
        <f t="shared" ref="EH15:GQ15" si="188">SUM(EH16)</f>
        <v>0</v>
      </c>
      <c r="EI15" s="118">
        <f t="shared" si="188"/>
        <v>0</v>
      </c>
      <c r="EJ15" s="118">
        <f t="shared" si="188"/>
        <v>0</v>
      </c>
      <c r="EK15" s="118">
        <f t="shared" si="188"/>
        <v>0</v>
      </c>
      <c r="EL15" s="118">
        <f t="shared" si="188"/>
        <v>0</v>
      </c>
      <c r="EM15" s="118">
        <f t="shared" si="188"/>
        <v>0</v>
      </c>
      <c r="EN15" s="118">
        <f t="shared" si="188"/>
        <v>0</v>
      </c>
      <c r="EO15" s="118">
        <f t="shared" si="188"/>
        <v>0</v>
      </c>
      <c r="EP15" s="118">
        <f t="shared" si="188"/>
        <v>0</v>
      </c>
      <c r="EQ15" s="118">
        <f t="shared" si="188"/>
        <v>0</v>
      </c>
      <c r="ER15" s="118">
        <f t="shared" ref="ER15" si="189">SUM(ER16)</f>
        <v>0</v>
      </c>
      <c r="ES15" s="118">
        <f t="shared" ref="ES15" si="190">SUM(ES16)</f>
        <v>0</v>
      </c>
      <c r="ET15" s="118">
        <f t="shared" si="188"/>
        <v>0</v>
      </c>
      <c r="EU15" s="118">
        <f t="shared" si="188"/>
        <v>0</v>
      </c>
      <c r="EV15" s="118">
        <f t="shared" si="188"/>
        <v>0</v>
      </c>
      <c r="EW15" s="118">
        <f t="shared" si="188"/>
        <v>0</v>
      </c>
      <c r="EX15" s="118">
        <f t="shared" si="188"/>
        <v>0</v>
      </c>
      <c r="EY15" s="118">
        <f t="shared" si="188"/>
        <v>0</v>
      </c>
      <c r="EZ15" s="118">
        <f t="shared" si="188"/>
        <v>0</v>
      </c>
      <c r="FA15" s="118">
        <f t="shared" si="188"/>
        <v>0</v>
      </c>
      <c r="FB15" s="118">
        <f t="shared" si="188"/>
        <v>0</v>
      </c>
      <c r="FC15" s="118">
        <f t="shared" si="188"/>
        <v>0</v>
      </c>
      <c r="FD15" s="118">
        <f t="shared" ref="FD15" si="191">SUM(FD16)</f>
        <v>0</v>
      </c>
      <c r="FE15" s="118">
        <f t="shared" ref="FE15" si="192">SUM(FE16)</f>
        <v>0</v>
      </c>
      <c r="FF15" s="118">
        <f t="shared" si="188"/>
        <v>0</v>
      </c>
      <c r="FG15" s="118">
        <f t="shared" si="188"/>
        <v>0</v>
      </c>
      <c r="FH15" s="118">
        <f t="shared" si="188"/>
        <v>0</v>
      </c>
      <c r="FI15" s="118">
        <f t="shared" si="188"/>
        <v>0</v>
      </c>
      <c r="FJ15" s="118">
        <f t="shared" si="188"/>
        <v>0</v>
      </c>
      <c r="FK15" s="118">
        <f t="shared" si="188"/>
        <v>0</v>
      </c>
      <c r="FL15" s="118">
        <f t="shared" si="188"/>
        <v>0</v>
      </c>
      <c r="FM15" s="118">
        <f t="shared" si="188"/>
        <v>0</v>
      </c>
      <c r="FN15" s="118">
        <f t="shared" si="188"/>
        <v>0</v>
      </c>
      <c r="FO15" s="118">
        <f t="shared" si="188"/>
        <v>0</v>
      </c>
      <c r="FP15" s="118">
        <f t="shared" ref="FP15" si="193">SUM(FP16)</f>
        <v>0</v>
      </c>
      <c r="FQ15" s="118">
        <f t="shared" ref="FQ15" si="194">SUM(FQ16)</f>
        <v>0</v>
      </c>
      <c r="FR15" s="118">
        <f t="shared" si="188"/>
        <v>0</v>
      </c>
      <c r="FS15" s="118">
        <f t="shared" si="188"/>
        <v>0</v>
      </c>
      <c r="FT15" s="118">
        <f t="shared" si="188"/>
        <v>0</v>
      </c>
      <c r="FU15" s="118">
        <f t="shared" si="188"/>
        <v>0</v>
      </c>
      <c r="FV15" s="118">
        <f t="shared" si="188"/>
        <v>0</v>
      </c>
      <c r="FW15" s="118">
        <f t="shared" si="188"/>
        <v>0</v>
      </c>
      <c r="FX15" s="118">
        <f t="shared" si="188"/>
        <v>0</v>
      </c>
      <c r="FY15" s="118">
        <f t="shared" si="188"/>
        <v>0</v>
      </c>
      <c r="FZ15" s="118">
        <f t="shared" si="188"/>
        <v>0</v>
      </c>
      <c r="GA15" s="118">
        <f t="shared" si="188"/>
        <v>0</v>
      </c>
      <c r="GB15" s="118">
        <f t="shared" ref="GB15" si="195">SUM(GB16)</f>
        <v>0</v>
      </c>
      <c r="GC15" s="118">
        <f t="shared" ref="GC15" si="196">SUM(GC16)</f>
        <v>0</v>
      </c>
      <c r="GD15" s="118">
        <f t="shared" si="188"/>
        <v>0</v>
      </c>
      <c r="GE15" s="118">
        <f t="shared" si="188"/>
        <v>0</v>
      </c>
      <c r="GF15" s="118">
        <f t="shared" si="188"/>
        <v>81</v>
      </c>
      <c r="GG15" s="118">
        <f t="shared" si="188"/>
        <v>10474096.351499999</v>
      </c>
      <c r="GH15" s="118">
        <f t="shared" si="188"/>
        <v>6.75</v>
      </c>
      <c r="GI15" s="118">
        <f t="shared" si="188"/>
        <v>872841.36262499995</v>
      </c>
      <c r="GJ15" s="118">
        <f t="shared" si="188"/>
        <v>5</v>
      </c>
      <c r="GK15" s="118">
        <f t="shared" si="188"/>
        <v>646549.15</v>
      </c>
      <c r="GL15" s="118">
        <f t="shared" ref="GL15" si="197">SUM(GL16)</f>
        <v>0</v>
      </c>
      <c r="GM15" s="118">
        <f t="shared" ref="GM15" si="198">SUM(GM16)</f>
        <v>0</v>
      </c>
      <c r="GN15" s="118">
        <f t="shared" ref="GN15" si="199">SUM(GN16)</f>
        <v>5</v>
      </c>
      <c r="GO15" s="118">
        <f t="shared" ref="GO15" si="200">SUM(GO16)</f>
        <v>646549.15</v>
      </c>
      <c r="GP15" s="118">
        <f t="shared" si="188"/>
        <v>-1.75</v>
      </c>
      <c r="GQ15" s="118">
        <f t="shared" si="188"/>
        <v>-226292.21262499993</v>
      </c>
      <c r="GR15" s="16"/>
    </row>
    <row r="16" spans="1:200" x14ac:dyDescent="0.25">
      <c r="B16" s="45"/>
      <c r="C16" s="35"/>
      <c r="D16" s="19"/>
      <c r="E16" s="25" t="s">
        <v>28</v>
      </c>
      <c r="F16" s="25">
        <v>5</v>
      </c>
      <c r="G16" s="26">
        <v>129309.8315</v>
      </c>
      <c r="H16" s="114">
        <v>1</v>
      </c>
      <c r="I16" s="114">
        <v>129309.8315</v>
      </c>
      <c r="J16" s="114">
        <f t="shared" si="53"/>
        <v>8.3333333333333329E-2</v>
      </c>
      <c r="K16" s="114">
        <f t="shared" si="54"/>
        <v>10775.819291666667</v>
      </c>
      <c r="L16" s="114"/>
      <c r="M16" s="114"/>
      <c r="N16" s="114"/>
      <c r="O16" s="114"/>
      <c r="P16" s="114">
        <f>SUM(L16+N16)</f>
        <v>0</v>
      </c>
      <c r="Q16" s="114">
        <f>SUM(M16+O16)</f>
        <v>0</v>
      </c>
      <c r="R16" s="97">
        <f t="shared" si="35"/>
        <v>-8.3333333333333329E-2</v>
      </c>
      <c r="S16" s="97">
        <f t="shared" si="36"/>
        <v>-10775.819291666667</v>
      </c>
      <c r="T16" s="114"/>
      <c r="U16" s="114">
        <v>0</v>
      </c>
      <c r="V16" s="114">
        <f t="shared" si="55"/>
        <v>0</v>
      </c>
      <c r="W16" s="114">
        <f t="shared" si="56"/>
        <v>0</v>
      </c>
      <c r="X16" s="114"/>
      <c r="Y16" s="114"/>
      <c r="Z16" s="114"/>
      <c r="AA16" s="114"/>
      <c r="AB16" s="114">
        <f>SUM(X16+Z16)</f>
        <v>0</v>
      </c>
      <c r="AC16" s="114">
        <f>SUM(Y16+AA16)</f>
        <v>0</v>
      </c>
      <c r="AD16" s="97">
        <f t="shared" ref="AD16" si="201">SUM(X16-V16)</f>
        <v>0</v>
      </c>
      <c r="AE16" s="97">
        <f t="shared" ref="AE16" si="202">SUM(Y16-W16)</f>
        <v>0</v>
      </c>
      <c r="AF16" s="114"/>
      <c r="AG16" s="114">
        <v>0</v>
      </c>
      <c r="AH16" s="114">
        <f t="shared" si="57"/>
        <v>0</v>
      </c>
      <c r="AI16" s="114">
        <f t="shared" si="58"/>
        <v>0</v>
      </c>
      <c r="AJ16" s="114"/>
      <c r="AK16" s="114"/>
      <c r="AL16" s="114"/>
      <c r="AM16" s="114"/>
      <c r="AN16" s="114">
        <f>SUM(AJ16+AL16)</f>
        <v>0</v>
      </c>
      <c r="AO16" s="114">
        <f>SUM(AK16+AM16)</f>
        <v>0</v>
      </c>
      <c r="AP16" s="97">
        <f t="shared" ref="AP16" si="203">SUM(AJ16-AH16)</f>
        <v>0</v>
      </c>
      <c r="AQ16" s="97">
        <f t="shared" ref="AQ16" si="204">SUM(AK16-AI16)</f>
        <v>0</v>
      </c>
      <c r="AR16" s="114"/>
      <c r="AS16" s="114"/>
      <c r="AT16" s="114">
        <f t="shared" si="59"/>
        <v>0</v>
      </c>
      <c r="AU16" s="114">
        <f t="shared" si="60"/>
        <v>0</v>
      </c>
      <c r="AV16" s="114"/>
      <c r="AW16" s="114"/>
      <c r="AX16" s="114"/>
      <c r="AY16" s="114"/>
      <c r="AZ16" s="114">
        <f>SUM(AV16+AX16)</f>
        <v>0</v>
      </c>
      <c r="BA16" s="114">
        <f>SUM(AW16+AY16)</f>
        <v>0</v>
      </c>
      <c r="BB16" s="97">
        <f t="shared" ref="BB16" si="205">SUM(AV16-AT16)</f>
        <v>0</v>
      </c>
      <c r="BC16" s="97">
        <f t="shared" ref="BC16" si="206">SUM(AW16-AU16)</f>
        <v>0</v>
      </c>
      <c r="BD16" s="114">
        <v>80</v>
      </c>
      <c r="BE16" s="114">
        <v>10344786.52</v>
      </c>
      <c r="BF16" s="114">
        <f t="shared" si="61"/>
        <v>6.666666666666667</v>
      </c>
      <c r="BG16" s="114">
        <f t="shared" si="62"/>
        <v>862065.54333333333</v>
      </c>
      <c r="BH16" s="114">
        <v>5</v>
      </c>
      <c r="BI16" s="114">
        <v>646549.15</v>
      </c>
      <c r="BJ16" s="114"/>
      <c r="BK16" s="114"/>
      <c r="BL16" s="114">
        <f>SUM(BH16+BJ16)</f>
        <v>5</v>
      </c>
      <c r="BM16" s="114">
        <f>SUM(BI16+BK16)</f>
        <v>646549.15</v>
      </c>
      <c r="BN16" s="97">
        <f t="shared" ref="BN16" si="207">SUM(BH16-BF16)</f>
        <v>-1.666666666666667</v>
      </c>
      <c r="BO16" s="97">
        <f t="shared" ref="BO16" si="208">SUM(BI16-BG16)</f>
        <v>-215516.39333333331</v>
      </c>
      <c r="BP16" s="114"/>
      <c r="BQ16" s="114"/>
      <c r="BR16" s="114">
        <f t="shared" si="63"/>
        <v>0</v>
      </c>
      <c r="BS16" s="114">
        <f t="shared" si="64"/>
        <v>0</v>
      </c>
      <c r="BT16" s="114"/>
      <c r="BU16" s="114"/>
      <c r="BV16" s="114"/>
      <c r="BW16" s="114"/>
      <c r="BX16" s="114">
        <f>SUM(BT16+BV16)</f>
        <v>0</v>
      </c>
      <c r="BY16" s="114">
        <f>SUM(BU16+BW16)</f>
        <v>0</v>
      </c>
      <c r="BZ16" s="97">
        <f t="shared" ref="BZ16" si="209">SUM(BT16-BR16)</f>
        <v>0</v>
      </c>
      <c r="CA16" s="97">
        <f t="shared" ref="CA16" si="210">SUM(BU16-BS16)</f>
        <v>0</v>
      </c>
      <c r="CB16" s="114"/>
      <c r="CC16" s="114"/>
      <c r="CD16" s="114">
        <f t="shared" si="65"/>
        <v>0</v>
      </c>
      <c r="CE16" s="114">
        <f t="shared" si="66"/>
        <v>0</v>
      </c>
      <c r="CF16" s="114"/>
      <c r="CG16" s="114"/>
      <c r="CH16" s="114"/>
      <c r="CI16" s="114"/>
      <c r="CJ16" s="114">
        <f>SUM(CF16+CH16)</f>
        <v>0</v>
      </c>
      <c r="CK16" s="114">
        <f>SUM(CG16+CI16)</f>
        <v>0</v>
      </c>
      <c r="CL16" s="97">
        <f t="shared" ref="CL16" si="211">SUM(CF16-CD16)</f>
        <v>0</v>
      </c>
      <c r="CM16" s="97">
        <f t="shared" ref="CM16" si="212">SUM(CG16-CE16)</f>
        <v>0</v>
      </c>
      <c r="CN16" s="114"/>
      <c r="CO16" s="114"/>
      <c r="CP16" s="114">
        <f t="shared" si="67"/>
        <v>0</v>
      </c>
      <c r="CQ16" s="114">
        <f t="shared" si="68"/>
        <v>0</v>
      </c>
      <c r="CR16" s="114"/>
      <c r="CS16" s="114"/>
      <c r="CT16" s="114"/>
      <c r="CU16" s="114"/>
      <c r="CV16" s="114">
        <f>SUM(CR16+CT16)</f>
        <v>0</v>
      </c>
      <c r="CW16" s="114">
        <f>SUM(CS16+CU16)</f>
        <v>0</v>
      </c>
      <c r="CX16" s="97">
        <f t="shared" ref="CX16" si="213">SUM(CR16-CP16)</f>
        <v>0</v>
      </c>
      <c r="CY16" s="97">
        <f t="shared" ref="CY16" si="214">SUM(CS16-CQ16)</f>
        <v>0</v>
      </c>
      <c r="CZ16" s="114"/>
      <c r="DA16" s="114"/>
      <c r="DB16" s="114">
        <f t="shared" si="69"/>
        <v>0</v>
      </c>
      <c r="DC16" s="114">
        <f t="shared" si="70"/>
        <v>0</v>
      </c>
      <c r="DD16" s="114"/>
      <c r="DE16" s="114"/>
      <c r="DF16" s="114"/>
      <c r="DG16" s="114"/>
      <c r="DH16" s="114">
        <f>SUM(DD16+DF16)</f>
        <v>0</v>
      </c>
      <c r="DI16" s="114">
        <f>SUM(DE16+DG16)</f>
        <v>0</v>
      </c>
      <c r="DJ16" s="114"/>
      <c r="DK16" s="114"/>
      <c r="DL16" s="114"/>
      <c r="DM16" s="114"/>
      <c r="DN16" s="114">
        <f t="shared" si="71"/>
        <v>0</v>
      </c>
      <c r="DO16" s="114">
        <f t="shared" si="72"/>
        <v>0</v>
      </c>
      <c r="DP16" s="114"/>
      <c r="DQ16" s="114"/>
      <c r="DR16" s="114"/>
      <c r="DS16" s="114"/>
      <c r="DT16" s="114">
        <f>SUM(DP16+DR16)</f>
        <v>0</v>
      </c>
      <c r="DU16" s="114">
        <f>SUM(DQ16+DS16)</f>
        <v>0</v>
      </c>
      <c r="DV16" s="114"/>
      <c r="DW16" s="114"/>
      <c r="DX16" s="114"/>
      <c r="DY16" s="114">
        <v>0</v>
      </c>
      <c r="DZ16" s="114">
        <f t="shared" si="73"/>
        <v>0</v>
      </c>
      <c r="EA16" s="114">
        <f t="shared" si="74"/>
        <v>0</v>
      </c>
      <c r="EB16" s="114"/>
      <c r="EC16" s="114"/>
      <c r="ED16" s="114"/>
      <c r="EE16" s="114"/>
      <c r="EF16" s="114">
        <f>SUM(EB16+ED16)</f>
        <v>0</v>
      </c>
      <c r="EG16" s="114">
        <f>SUM(EC16+EE16)</f>
        <v>0</v>
      </c>
      <c r="EH16" s="114"/>
      <c r="EI16" s="114"/>
      <c r="EJ16" s="114"/>
      <c r="EK16" s="114">
        <v>0</v>
      </c>
      <c r="EL16" s="114">
        <f t="shared" si="75"/>
        <v>0</v>
      </c>
      <c r="EM16" s="114">
        <f t="shared" si="76"/>
        <v>0</v>
      </c>
      <c r="EN16" s="114"/>
      <c r="EO16" s="114"/>
      <c r="EP16" s="114"/>
      <c r="EQ16" s="114"/>
      <c r="ER16" s="114">
        <f>SUM(EN16+EP16)</f>
        <v>0</v>
      </c>
      <c r="ES16" s="114">
        <f>SUM(EO16+EQ16)</f>
        <v>0</v>
      </c>
      <c r="ET16" s="114"/>
      <c r="EU16" s="114"/>
      <c r="EV16" s="114"/>
      <c r="EW16" s="114"/>
      <c r="EX16" s="114">
        <f t="shared" si="77"/>
        <v>0</v>
      </c>
      <c r="EY16" s="114">
        <f t="shared" si="78"/>
        <v>0</v>
      </c>
      <c r="EZ16" s="114"/>
      <c r="FA16" s="114"/>
      <c r="FB16" s="114"/>
      <c r="FC16" s="114"/>
      <c r="FD16" s="114">
        <f>SUM(EZ16+FB16)</f>
        <v>0</v>
      </c>
      <c r="FE16" s="114">
        <f>SUM(FA16+FC16)</f>
        <v>0</v>
      </c>
      <c r="FF16" s="114"/>
      <c r="FG16" s="114"/>
      <c r="FH16" s="114"/>
      <c r="FI16" s="114"/>
      <c r="FJ16" s="114">
        <f t="shared" si="79"/>
        <v>0</v>
      </c>
      <c r="FK16" s="114">
        <f t="shared" si="80"/>
        <v>0</v>
      </c>
      <c r="FL16" s="114"/>
      <c r="FM16" s="114"/>
      <c r="FN16" s="114"/>
      <c r="FO16" s="114"/>
      <c r="FP16" s="114">
        <f>SUM(FL16+FN16)</f>
        <v>0</v>
      </c>
      <c r="FQ16" s="114">
        <f>SUM(FM16+FO16)</f>
        <v>0</v>
      </c>
      <c r="FR16" s="114"/>
      <c r="FS16" s="114"/>
      <c r="FT16" s="114"/>
      <c r="FU16" s="114"/>
      <c r="FV16" s="114">
        <f t="shared" si="81"/>
        <v>0</v>
      </c>
      <c r="FW16" s="114">
        <f t="shared" si="82"/>
        <v>0</v>
      </c>
      <c r="FX16" s="114"/>
      <c r="FY16" s="114"/>
      <c r="FZ16" s="114"/>
      <c r="GA16" s="114"/>
      <c r="GB16" s="114">
        <f>SUM(FX16+FZ16)</f>
        <v>0</v>
      </c>
      <c r="GC16" s="114">
        <f>SUM(FY16+GA16)</f>
        <v>0</v>
      </c>
      <c r="GD16" s="114"/>
      <c r="GE16" s="114"/>
      <c r="GF16" s="114">
        <f t="shared" ref="GF16:GK16" si="215">H16+T16+AF16+AR16+BD16+BP16+CB16+CN16+CZ16+DL16+DX16+EJ16+EV16+FH16+FT16</f>
        <v>81</v>
      </c>
      <c r="GG16" s="114">
        <f t="shared" si="215"/>
        <v>10474096.351499999</v>
      </c>
      <c r="GH16" s="114">
        <f t="shared" si="215"/>
        <v>6.75</v>
      </c>
      <c r="GI16" s="114">
        <f t="shared" si="215"/>
        <v>872841.36262499995</v>
      </c>
      <c r="GJ16" s="114">
        <f t="shared" si="215"/>
        <v>5</v>
      </c>
      <c r="GK16" s="114">
        <f t="shared" si="215"/>
        <v>646549.15</v>
      </c>
      <c r="GL16" s="114">
        <f t="shared" ref="GL16:GO16" si="216">N16+Z16+AL16+AX16+BJ16+BV16+CH16+CT16+DF16+DR16+ED16+EP16+FB16+FN16+FZ16</f>
        <v>0</v>
      </c>
      <c r="GM16" s="114">
        <f t="shared" si="216"/>
        <v>0</v>
      </c>
      <c r="GN16" s="114">
        <f t="shared" si="216"/>
        <v>5</v>
      </c>
      <c r="GO16" s="114">
        <f t="shared" si="216"/>
        <v>646549.15</v>
      </c>
      <c r="GP16" s="114">
        <f>SUM(GJ16-GH16)</f>
        <v>-1.75</v>
      </c>
      <c r="GQ16" s="114">
        <f>SUM(GK16-GI16)</f>
        <v>-226292.21262499993</v>
      </c>
      <c r="GR16" s="16"/>
    </row>
    <row r="17" spans="2:200" x14ac:dyDescent="0.25">
      <c r="B17" s="49"/>
      <c r="C17" s="53"/>
      <c r="D17" s="53"/>
      <c r="E17" s="37" t="s">
        <v>29</v>
      </c>
      <c r="F17" s="38"/>
      <c r="G17" s="52"/>
      <c r="H17" s="118">
        <f>SUM(H18)</f>
        <v>0</v>
      </c>
      <c r="I17" s="118">
        <f t="shared" ref="I17:BT17" si="217">SUM(I18)</f>
        <v>0</v>
      </c>
      <c r="J17" s="118">
        <f t="shared" si="217"/>
        <v>0</v>
      </c>
      <c r="K17" s="118">
        <f t="shared" si="217"/>
        <v>0</v>
      </c>
      <c r="L17" s="118">
        <f t="shared" si="217"/>
        <v>0</v>
      </c>
      <c r="M17" s="118">
        <f t="shared" si="217"/>
        <v>0</v>
      </c>
      <c r="N17" s="118">
        <f t="shared" si="217"/>
        <v>0</v>
      </c>
      <c r="O17" s="118">
        <f t="shared" si="217"/>
        <v>0</v>
      </c>
      <c r="P17" s="118">
        <f t="shared" si="217"/>
        <v>0</v>
      </c>
      <c r="Q17" s="118">
        <f t="shared" si="217"/>
        <v>0</v>
      </c>
      <c r="R17" s="118">
        <f t="shared" si="217"/>
        <v>0</v>
      </c>
      <c r="S17" s="118">
        <f t="shared" si="217"/>
        <v>0</v>
      </c>
      <c r="T17" s="118">
        <f t="shared" si="217"/>
        <v>0</v>
      </c>
      <c r="U17" s="118">
        <f t="shared" si="217"/>
        <v>0</v>
      </c>
      <c r="V17" s="118">
        <f t="shared" si="217"/>
        <v>0</v>
      </c>
      <c r="W17" s="118">
        <f t="shared" si="217"/>
        <v>0</v>
      </c>
      <c r="X17" s="118">
        <f t="shared" si="217"/>
        <v>0</v>
      </c>
      <c r="Y17" s="118">
        <f t="shared" si="217"/>
        <v>0</v>
      </c>
      <c r="Z17" s="118">
        <f t="shared" si="217"/>
        <v>0</v>
      </c>
      <c r="AA17" s="118">
        <f t="shared" si="217"/>
        <v>0</v>
      </c>
      <c r="AB17" s="118">
        <f t="shared" ref="AB17" si="218">SUM(AB18)</f>
        <v>0</v>
      </c>
      <c r="AC17" s="118">
        <f t="shared" ref="AC17" si="219">SUM(AC18)</f>
        <v>0</v>
      </c>
      <c r="AD17" s="118">
        <f t="shared" si="217"/>
        <v>0</v>
      </c>
      <c r="AE17" s="118">
        <f t="shared" si="217"/>
        <v>0</v>
      </c>
      <c r="AF17" s="118">
        <f t="shared" si="217"/>
        <v>0</v>
      </c>
      <c r="AG17" s="118">
        <f t="shared" si="217"/>
        <v>0</v>
      </c>
      <c r="AH17" s="118">
        <f t="shared" si="217"/>
        <v>0</v>
      </c>
      <c r="AI17" s="118">
        <f t="shared" si="217"/>
        <v>0</v>
      </c>
      <c r="AJ17" s="118">
        <f t="shared" si="217"/>
        <v>0</v>
      </c>
      <c r="AK17" s="118">
        <f t="shared" si="217"/>
        <v>0</v>
      </c>
      <c r="AL17" s="118">
        <f t="shared" si="217"/>
        <v>0</v>
      </c>
      <c r="AM17" s="118">
        <f t="shared" si="217"/>
        <v>0</v>
      </c>
      <c r="AN17" s="118">
        <f t="shared" ref="AN17" si="220">SUM(AN18)</f>
        <v>0</v>
      </c>
      <c r="AO17" s="118">
        <f t="shared" ref="AO17" si="221">SUM(AO18)</f>
        <v>0</v>
      </c>
      <c r="AP17" s="118">
        <f t="shared" si="217"/>
        <v>0</v>
      </c>
      <c r="AQ17" s="118">
        <f t="shared" si="217"/>
        <v>0</v>
      </c>
      <c r="AR17" s="118">
        <f t="shared" si="217"/>
        <v>0</v>
      </c>
      <c r="AS17" s="118">
        <f t="shared" si="217"/>
        <v>0</v>
      </c>
      <c r="AT17" s="118">
        <f t="shared" si="217"/>
        <v>0</v>
      </c>
      <c r="AU17" s="118">
        <f t="shared" si="217"/>
        <v>0</v>
      </c>
      <c r="AV17" s="118">
        <f t="shared" si="217"/>
        <v>0</v>
      </c>
      <c r="AW17" s="118">
        <f t="shared" si="217"/>
        <v>0</v>
      </c>
      <c r="AX17" s="118">
        <f t="shared" si="217"/>
        <v>0</v>
      </c>
      <c r="AY17" s="118">
        <f t="shared" si="217"/>
        <v>0</v>
      </c>
      <c r="AZ17" s="118">
        <f t="shared" ref="AZ17" si="222">SUM(AZ18)</f>
        <v>0</v>
      </c>
      <c r="BA17" s="118">
        <f t="shared" ref="BA17" si="223">SUM(BA18)</f>
        <v>0</v>
      </c>
      <c r="BB17" s="118">
        <f t="shared" si="217"/>
        <v>0</v>
      </c>
      <c r="BC17" s="118">
        <f t="shared" si="217"/>
        <v>0</v>
      </c>
      <c r="BD17" s="118">
        <f t="shared" si="217"/>
        <v>20</v>
      </c>
      <c r="BE17" s="118">
        <f t="shared" si="217"/>
        <v>3106195.8480000002</v>
      </c>
      <c r="BF17" s="118">
        <f t="shared" si="217"/>
        <v>1.6666666666666667</v>
      </c>
      <c r="BG17" s="118">
        <f t="shared" si="217"/>
        <v>258849.65400000001</v>
      </c>
      <c r="BH17" s="118">
        <f t="shared" si="217"/>
        <v>0</v>
      </c>
      <c r="BI17" s="118">
        <f t="shared" si="217"/>
        <v>0</v>
      </c>
      <c r="BJ17" s="118">
        <f t="shared" si="217"/>
        <v>0</v>
      </c>
      <c r="BK17" s="118">
        <f t="shared" si="217"/>
        <v>0</v>
      </c>
      <c r="BL17" s="118">
        <f t="shared" ref="BL17" si="224">SUM(BL18)</f>
        <v>0</v>
      </c>
      <c r="BM17" s="118">
        <f t="shared" ref="BM17" si="225">SUM(BM18)</f>
        <v>0</v>
      </c>
      <c r="BN17" s="118">
        <f t="shared" si="217"/>
        <v>-1.6666666666666667</v>
      </c>
      <c r="BO17" s="118">
        <f t="shared" si="217"/>
        <v>-258849.65400000001</v>
      </c>
      <c r="BP17" s="118">
        <f t="shared" si="217"/>
        <v>0</v>
      </c>
      <c r="BQ17" s="118">
        <f t="shared" si="217"/>
        <v>0</v>
      </c>
      <c r="BR17" s="118">
        <f t="shared" si="217"/>
        <v>0</v>
      </c>
      <c r="BS17" s="118">
        <f t="shared" si="217"/>
        <v>0</v>
      </c>
      <c r="BT17" s="118">
        <f t="shared" si="217"/>
        <v>0</v>
      </c>
      <c r="BU17" s="118">
        <f t="shared" ref="BU17:EE17" si="226">SUM(BU18)</f>
        <v>0</v>
      </c>
      <c r="BV17" s="118">
        <f t="shared" si="226"/>
        <v>0</v>
      </c>
      <c r="BW17" s="118">
        <f t="shared" si="226"/>
        <v>0</v>
      </c>
      <c r="BX17" s="118">
        <f t="shared" ref="BX17" si="227">SUM(BX18)</f>
        <v>0</v>
      </c>
      <c r="BY17" s="118">
        <f t="shared" ref="BY17" si="228">SUM(BY18)</f>
        <v>0</v>
      </c>
      <c r="BZ17" s="118">
        <f t="shared" si="226"/>
        <v>0</v>
      </c>
      <c r="CA17" s="118">
        <f t="shared" si="226"/>
        <v>0</v>
      </c>
      <c r="CB17" s="118">
        <f t="shared" si="226"/>
        <v>0</v>
      </c>
      <c r="CC17" s="118">
        <f t="shared" si="226"/>
        <v>0</v>
      </c>
      <c r="CD17" s="118">
        <f t="shared" si="226"/>
        <v>0</v>
      </c>
      <c r="CE17" s="118">
        <f t="shared" si="226"/>
        <v>0</v>
      </c>
      <c r="CF17" s="118">
        <f t="shared" si="226"/>
        <v>0</v>
      </c>
      <c r="CG17" s="118">
        <f t="shared" si="226"/>
        <v>0</v>
      </c>
      <c r="CH17" s="118">
        <f t="shared" si="226"/>
        <v>0</v>
      </c>
      <c r="CI17" s="118">
        <f t="shared" si="226"/>
        <v>0</v>
      </c>
      <c r="CJ17" s="118">
        <f t="shared" ref="CJ17" si="229">SUM(CJ18)</f>
        <v>0</v>
      </c>
      <c r="CK17" s="118">
        <f t="shared" ref="CK17" si="230">SUM(CK18)</f>
        <v>0</v>
      </c>
      <c r="CL17" s="118">
        <f t="shared" si="226"/>
        <v>0</v>
      </c>
      <c r="CM17" s="118">
        <f t="shared" si="226"/>
        <v>0</v>
      </c>
      <c r="CN17" s="118">
        <f t="shared" si="226"/>
        <v>0</v>
      </c>
      <c r="CO17" s="118">
        <f t="shared" si="226"/>
        <v>0</v>
      </c>
      <c r="CP17" s="118">
        <f t="shared" si="226"/>
        <v>0</v>
      </c>
      <c r="CQ17" s="118">
        <f t="shared" si="226"/>
        <v>0</v>
      </c>
      <c r="CR17" s="118">
        <f t="shared" si="226"/>
        <v>0</v>
      </c>
      <c r="CS17" s="118">
        <f t="shared" si="226"/>
        <v>0</v>
      </c>
      <c r="CT17" s="118">
        <f t="shared" si="226"/>
        <v>0</v>
      </c>
      <c r="CU17" s="118">
        <f t="shared" si="226"/>
        <v>0</v>
      </c>
      <c r="CV17" s="118">
        <f t="shared" ref="CV17" si="231">SUM(CV18)</f>
        <v>0</v>
      </c>
      <c r="CW17" s="118">
        <f t="shared" ref="CW17" si="232">SUM(CW18)</f>
        <v>0</v>
      </c>
      <c r="CX17" s="118">
        <f t="shared" si="226"/>
        <v>0</v>
      </c>
      <c r="CY17" s="118">
        <f t="shared" si="226"/>
        <v>0</v>
      </c>
      <c r="CZ17" s="118">
        <f t="shared" si="226"/>
        <v>0</v>
      </c>
      <c r="DA17" s="118">
        <f t="shared" si="226"/>
        <v>0</v>
      </c>
      <c r="DB17" s="118">
        <f t="shared" si="226"/>
        <v>0</v>
      </c>
      <c r="DC17" s="118">
        <f t="shared" si="226"/>
        <v>0</v>
      </c>
      <c r="DD17" s="118">
        <f t="shared" si="226"/>
        <v>0</v>
      </c>
      <c r="DE17" s="118">
        <f t="shared" si="226"/>
        <v>0</v>
      </c>
      <c r="DF17" s="118">
        <f t="shared" si="226"/>
        <v>0</v>
      </c>
      <c r="DG17" s="118">
        <f t="shared" si="226"/>
        <v>0</v>
      </c>
      <c r="DH17" s="118">
        <f t="shared" ref="DH17" si="233">SUM(DH18)</f>
        <v>0</v>
      </c>
      <c r="DI17" s="118">
        <f t="shared" ref="DI17" si="234">SUM(DI18)</f>
        <v>0</v>
      </c>
      <c r="DJ17" s="118">
        <f t="shared" si="226"/>
        <v>0</v>
      </c>
      <c r="DK17" s="118">
        <f t="shared" si="226"/>
        <v>0</v>
      </c>
      <c r="DL17" s="118">
        <f t="shared" si="226"/>
        <v>0</v>
      </c>
      <c r="DM17" s="118">
        <f t="shared" si="226"/>
        <v>0</v>
      </c>
      <c r="DN17" s="118">
        <f t="shared" si="226"/>
        <v>0</v>
      </c>
      <c r="DO17" s="118">
        <f t="shared" si="226"/>
        <v>0</v>
      </c>
      <c r="DP17" s="118">
        <f t="shared" si="226"/>
        <v>0</v>
      </c>
      <c r="DQ17" s="118">
        <f t="shared" si="226"/>
        <v>0</v>
      </c>
      <c r="DR17" s="118">
        <f t="shared" si="226"/>
        <v>0</v>
      </c>
      <c r="DS17" s="118">
        <f t="shared" si="226"/>
        <v>0</v>
      </c>
      <c r="DT17" s="118">
        <f t="shared" ref="DT17" si="235">SUM(DT18)</f>
        <v>0</v>
      </c>
      <c r="DU17" s="118">
        <f t="shared" ref="DU17" si="236">SUM(DU18)</f>
        <v>0</v>
      </c>
      <c r="DV17" s="118">
        <f t="shared" si="226"/>
        <v>0</v>
      </c>
      <c r="DW17" s="118">
        <f t="shared" si="226"/>
        <v>0</v>
      </c>
      <c r="DX17" s="118">
        <f t="shared" si="226"/>
        <v>0</v>
      </c>
      <c r="DY17" s="118">
        <f t="shared" si="226"/>
        <v>0</v>
      </c>
      <c r="DZ17" s="118">
        <f t="shared" si="226"/>
        <v>0</v>
      </c>
      <c r="EA17" s="118">
        <f t="shared" si="226"/>
        <v>0</v>
      </c>
      <c r="EB17" s="118">
        <f t="shared" si="226"/>
        <v>0</v>
      </c>
      <c r="EC17" s="118">
        <f t="shared" si="226"/>
        <v>0</v>
      </c>
      <c r="ED17" s="118">
        <f t="shared" si="226"/>
        <v>0</v>
      </c>
      <c r="EE17" s="118">
        <f t="shared" si="226"/>
        <v>0</v>
      </c>
      <c r="EF17" s="118">
        <f t="shared" ref="EF17" si="237">SUM(EF18)</f>
        <v>0</v>
      </c>
      <c r="EG17" s="118">
        <f t="shared" ref="EG17" si="238">SUM(EG18)</f>
        <v>0</v>
      </c>
      <c r="EH17" s="118">
        <f t="shared" ref="EH17:GQ17" si="239">SUM(EH18)</f>
        <v>0</v>
      </c>
      <c r="EI17" s="118">
        <f t="shared" si="239"/>
        <v>0</v>
      </c>
      <c r="EJ17" s="118">
        <f t="shared" si="239"/>
        <v>0</v>
      </c>
      <c r="EK17" s="118">
        <f t="shared" si="239"/>
        <v>0</v>
      </c>
      <c r="EL17" s="118">
        <f t="shared" si="239"/>
        <v>0</v>
      </c>
      <c r="EM17" s="118">
        <f t="shared" si="239"/>
        <v>0</v>
      </c>
      <c r="EN17" s="118">
        <f t="shared" si="239"/>
        <v>0</v>
      </c>
      <c r="EO17" s="118">
        <f t="shared" si="239"/>
        <v>0</v>
      </c>
      <c r="EP17" s="118">
        <f t="shared" si="239"/>
        <v>0</v>
      </c>
      <c r="EQ17" s="118">
        <f t="shared" si="239"/>
        <v>0</v>
      </c>
      <c r="ER17" s="118">
        <f t="shared" ref="ER17" si="240">SUM(ER18)</f>
        <v>0</v>
      </c>
      <c r="ES17" s="118">
        <f t="shared" ref="ES17" si="241">SUM(ES18)</f>
        <v>0</v>
      </c>
      <c r="ET17" s="118">
        <f t="shared" si="239"/>
        <v>0</v>
      </c>
      <c r="EU17" s="118">
        <f t="shared" si="239"/>
        <v>0</v>
      </c>
      <c r="EV17" s="118">
        <f t="shared" si="239"/>
        <v>0</v>
      </c>
      <c r="EW17" s="118">
        <f t="shared" si="239"/>
        <v>0</v>
      </c>
      <c r="EX17" s="118">
        <f t="shared" si="239"/>
        <v>0</v>
      </c>
      <c r="EY17" s="118">
        <f t="shared" si="239"/>
        <v>0</v>
      </c>
      <c r="EZ17" s="118">
        <f t="shared" si="239"/>
        <v>0</v>
      </c>
      <c r="FA17" s="118">
        <f t="shared" si="239"/>
        <v>0</v>
      </c>
      <c r="FB17" s="118">
        <f t="shared" si="239"/>
        <v>0</v>
      </c>
      <c r="FC17" s="118">
        <f t="shared" si="239"/>
        <v>0</v>
      </c>
      <c r="FD17" s="118">
        <f t="shared" ref="FD17" si="242">SUM(FD18)</f>
        <v>0</v>
      </c>
      <c r="FE17" s="118">
        <f t="shared" ref="FE17" si="243">SUM(FE18)</f>
        <v>0</v>
      </c>
      <c r="FF17" s="118">
        <f t="shared" si="239"/>
        <v>0</v>
      </c>
      <c r="FG17" s="118">
        <f t="shared" si="239"/>
        <v>0</v>
      </c>
      <c r="FH17" s="118">
        <f t="shared" si="239"/>
        <v>0</v>
      </c>
      <c r="FI17" s="118">
        <f t="shared" si="239"/>
        <v>0</v>
      </c>
      <c r="FJ17" s="118">
        <f t="shared" si="239"/>
        <v>0</v>
      </c>
      <c r="FK17" s="118">
        <f t="shared" si="239"/>
        <v>0</v>
      </c>
      <c r="FL17" s="118">
        <f t="shared" si="239"/>
        <v>0</v>
      </c>
      <c r="FM17" s="118">
        <f t="shared" si="239"/>
        <v>0</v>
      </c>
      <c r="FN17" s="118">
        <f t="shared" si="239"/>
        <v>0</v>
      </c>
      <c r="FO17" s="118">
        <f t="shared" si="239"/>
        <v>0</v>
      </c>
      <c r="FP17" s="118">
        <f t="shared" ref="FP17" si="244">SUM(FP18)</f>
        <v>0</v>
      </c>
      <c r="FQ17" s="118">
        <f t="shared" ref="FQ17" si="245">SUM(FQ18)</f>
        <v>0</v>
      </c>
      <c r="FR17" s="118">
        <f t="shared" si="239"/>
        <v>0</v>
      </c>
      <c r="FS17" s="118">
        <f t="shared" si="239"/>
        <v>0</v>
      </c>
      <c r="FT17" s="118">
        <f t="shared" si="239"/>
        <v>0</v>
      </c>
      <c r="FU17" s="118">
        <f t="shared" si="239"/>
        <v>0</v>
      </c>
      <c r="FV17" s="118">
        <f t="shared" si="239"/>
        <v>0</v>
      </c>
      <c r="FW17" s="118">
        <f t="shared" si="239"/>
        <v>0</v>
      </c>
      <c r="FX17" s="118">
        <f t="shared" si="239"/>
        <v>0</v>
      </c>
      <c r="FY17" s="118">
        <f t="shared" si="239"/>
        <v>0</v>
      </c>
      <c r="FZ17" s="118">
        <f t="shared" si="239"/>
        <v>0</v>
      </c>
      <c r="GA17" s="118">
        <f t="shared" si="239"/>
        <v>0</v>
      </c>
      <c r="GB17" s="118">
        <f t="shared" ref="GB17" si="246">SUM(GB18)</f>
        <v>0</v>
      </c>
      <c r="GC17" s="118">
        <f t="shared" ref="GC17" si="247">SUM(GC18)</f>
        <v>0</v>
      </c>
      <c r="GD17" s="118">
        <f t="shared" si="239"/>
        <v>0</v>
      </c>
      <c r="GE17" s="118">
        <f t="shared" si="239"/>
        <v>0</v>
      </c>
      <c r="GF17" s="118">
        <f t="shared" si="239"/>
        <v>20</v>
      </c>
      <c r="GG17" s="118">
        <f t="shared" si="239"/>
        <v>3106195.8480000002</v>
      </c>
      <c r="GH17" s="118">
        <f t="shared" si="239"/>
        <v>1.6666666666666667</v>
      </c>
      <c r="GI17" s="118">
        <f t="shared" si="239"/>
        <v>258849.65400000001</v>
      </c>
      <c r="GJ17" s="118">
        <f t="shared" si="239"/>
        <v>0</v>
      </c>
      <c r="GK17" s="118">
        <f t="shared" si="239"/>
        <v>0</v>
      </c>
      <c r="GL17" s="118">
        <f t="shared" ref="GL17" si="248">SUM(GL18)</f>
        <v>0</v>
      </c>
      <c r="GM17" s="118">
        <f t="shared" ref="GM17" si="249">SUM(GM18)</f>
        <v>0</v>
      </c>
      <c r="GN17" s="118">
        <f t="shared" ref="GN17" si="250">SUM(GN18)</f>
        <v>0</v>
      </c>
      <c r="GO17" s="118">
        <f t="shared" ref="GO17" si="251">SUM(GO18)</f>
        <v>0</v>
      </c>
      <c r="GP17" s="118">
        <f t="shared" si="239"/>
        <v>-1.6666666666666667</v>
      </c>
      <c r="GQ17" s="118">
        <f t="shared" si="239"/>
        <v>-258849.65400000001</v>
      </c>
      <c r="GR17" s="16"/>
    </row>
    <row r="18" spans="2:200" ht="27.75" customHeight="1" x14ac:dyDescent="0.25">
      <c r="B18" s="45"/>
      <c r="C18" s="36"/>
      <c r="D18" s="20"/>
      <c r="E18" s="25" t="s">
        <v>30</v>
      </c>
      <c r="F18" s="25">
        <v>6</v>
      </c>
      <c r="G18" s="26">
        <v>155309.79240000001</v>
      </c>
      <c r="H18" s="114"/>
      <c r="I18" s="114">
        <v>0</v>
      </c>
      <c r="J18" s="114">
        <f t="shared" si="53"/>
        <v>0</v>
      </c>
      <c r="K18" s="114">
        <f t="shared" si="54"/>
        <v>0</v>
      </c>
      <c r="L18" s="114"/>
      <c r="M18" s="114"/>
      <c r="N18" s="114"/>
      <c r="O18" s="114"/>
      <c r="P18" s="114">
        <f>SUM(L18+N18)</f>
        <v>0</v>
      </c>
      <c r="Q18" s="114">
        <f>SUM(M18+O18)</f>
        <v>0</v>
      </c>
      <c r="R18" s="97">
        <f t="shared" si="35"/>
        <v>0</v>
      </c>
      <c r="S18" s="97">
        <f t="shared" si="36"/>
        <v>0</v>
      </c>
      <c r="T18" s="114"/>
      <c r="U18" s="114">
        <v>0</v>
      </c>
      <c r="V18" s="114">
        <f t="shared" si="55"/>
        <v>0</v>
      </c>
      <c r="W18" s="114">
        <f t="shared" si="56"/>
        <v>0</v>
      </c>
      <c r="X18" s="114"/>
      <c r="Y18" s="114"/>
      <c r="Z18" s="114"/>
      <c r="AA18" s="114"/>
      <c r="AB18" s="114">
        <f>SUM(X18+Z18)</f>
        <v>0</v>
      </c>
      <c r="AC18" s="114">
        <f>SUM(Y18+AA18)</f>
        <v>0</v>
      </c>
      <c r="AD18" s="97">
        <f t="shared" ref="AD18" si="252">SUM(X18-V18)</f>
        <v>0</v>
      </c>
      <c r="AE18" s="97">
        <f t="shared" ref="AE18" si="253">SUM(Y18-W18)</f>
        <v>0</v>
      </c>
      <c r="AF18" s="114"/>
      <c r="AG18" s="114">
        <v>0</v>
      </c>
      <c r="AH18" s="114">
        <f t="shared" si="57"/>
        <v>0</v>
      </c>
      <c r="AI18" s="114">
        <f t="shared" si="58"/>
        <v>0</v>
      </c>
      <c r="AJ18" s="114"/>
      <c r="AK18" s="114"/>
      <c r="AL18" s="114"/>
      <c r="AM18" s="114"/>
      <c r="AN18" s="114">
        <f>SUM(AJ18+AL18)</f>
        <v>0</v>
      </c>
      <c r="AO18" s="114">
        <f>SUM(AK18+AM18)</f>
        <v>0</v>
      </c>
      <c r="AP18" s="97">
        <f t="shared" ref="AP18" si="254">SUM(AJ18-AH18)</f>
        <v>0</v>
      </c>
      <c r="AQ18" s="97">
        <f t="shared" ref="AQ18" si="255">SUM(AK18-AI18)</f>
        <v>0</v>
      </c>
      <c r="AR18" s="114"/>
      <c r="AS18" s="114"/>
      <c r="AT18" s="114">
        <f t="shared" si="59"/>
        <v>0</v>
      </c>
      <c r="AU18" s="114">
        <f t="shared" si="60"/>
        <v>0</v>
      </c>
      <c r="AV18" s="114"/>
      <c r="AW18" s="114"/>
      <c r="AX18" s="114"/>
      <c r="AY18" s="114"/>
      <c r="AZ18" s="114">
        <f>SUM(AV18+AX18)</f>
        <v>0</v>
      </c>
      <c r="BA18" s="114">
        <f>SUM(AW18+AY18)</f>
        <v>0</v>
      </c>
      <c r="BB18" s="97">
        <f t="shared" ref="BB18" si="256">SUM(AV18-AT18)</f>
        <v>0</v>
      </c>
      <c r="BC18" s="97">
        <f t="shared" ref="BC18" si="257">SUM(AW18-AU18)</f>
        <v>0</v>
      </c>
      <c r="BD18" s="114">
        <v>20</v>
      </c>
      <c r="BE18" s="114">
        <v>3106195.8480000002</v>
      </c>
      <c r="BF18" s="114">
        <f t="shared" si="61"/>
        <v>1.6666666666666667</v>
      </c>
      <c r="BG18" s="114">
        <f t="shared" si="62"/>
        <v>258849.65400000001</v>
      </c>
      <c r="BH18" s="114"/>
      <c r="BI18" s="114"/>
      <c r="BJ18" s="114"/>
      <c r="BK18" s="114"/>
      <c r="BL18" s="114">
        <f>SUM(BH18+BJ18)</f>
        <v>0</v>
      </c>
      <c r="BM18" s="114">
        <f>SUM(BI18+BK18)</f>
        <v>0</v>
      </c>
      <c r="BN18" s="97">
        <f t="shared" ref="BN18" si="258">SUM(BH18-BF18)</f>
        <v>-1.6666666666666667</v>
      </c>
      <c r="BO18" s="97">
        <f t="shared" ref="BO18" si="259">SUM(BI18-BG18)</f>
        <v>-258849.65400000001</v>
      </c>
      <c r="BP18" s="114"/>
      <c r="BQ18" s="114"/>
      <c r="BR18" s="114">
        <f t="shared" si="63"/>
        <v>0</v>
      </c>
      <c r="BS18" s="114">
        <f t="shared" si="64"/>
        <v>0</v>
      </c>
      <c r="BT18" s="114"/>
      <c r="BU18" s="114"/>
      <c r="BV18" s="114"/>
      <c r="BW18" s="114"/>
      <c r="BX18" s="114">
        <f>SUM(BT18+BV18)</f>
        <v>0</v>
      </c>
      <c r="BY18" s="114">
        <f>SUM(BU18+BW18)</f>
        <v>0</v>
      </c>
      <c r="BZ18" s="97">
        <f t="shared" ref="BZ18" si="260">SUM(BT18-BR18)</f>
        <v>0</v>
      </c>
      <c r="CA18" s="97">
        <f t="shared" ref="CA18" si="261">SUM(BU18-BS18)</f>
        <v>0</v>
      </c>
      <c r="CB18" s="114"/>
      <c r="CC18" s="114"/>
      <c r="CD18" s="114">
        <f t="shared" si="65"/>
        <v>0</v>
      </c>
      <c r="CE18" s="114">
        <f t="shared" si="66"/>
        <v>0</v>
      </c>
      <c r="CF18" s="114"/>
      <c r="CG18" s="114"/>
      <c r="CH18" s="114"/>
      <c r="CI18" s="114"/>
      <c r="CJ18" s="114">
        <f>SUM(CF18+CH18)</f>
        <v>0</v>
      </c>
      <c r="CK18" s="114">
        <f>SUM(CG18+CI18)</f>
        <v>0</v>
      </c>
      <c r="CL18" s="97">
        <f t="shared" ref="CL18" si="262">SUM(CF18-CD18)</f>
        <v>0</v>
      </c>
      <c r="CM18" s="97">
        <f t="shared" ref="CM18" si="263">SUM(CG18-CE18)</f>
        <v>0</v>
      </c>
      <c r="CN18" s="114"/>
      <c r="CO18" s="114"/>
      <c r="CP18" s="114">
        <f t="shared" si="67"/>
        <v>0</v>
      </c>
      <c r="CQ18" s="114">
        <f t="shared" si="68"/>
        <v>0</v>
      </c>
      <c r="CR18" s="114"/>
      <c r="CS18" s="114"/>
      <c r="CT18" s="114"/>
      <c r="CU18" s="114"/>
      <c r="CV18" s="114">
        <f>SUM(CR18+CT18)</f>
        <v>0</v>
      </c>
      <c r="CW18" s="114">
        <f>SUM(CS18+CU18)</f>
        <v>0</v>
      </c>
      <c r="CX18" s="97">
        <f t="shared" ref="CX18" si="264">SUM(CR18-CP18)</f>
        <v>0</v>
      </c>
      <c r="CY18" s="97">
        <f t="shared" ref="CY18" si="265">SUM(CS18-CQ18)</f>
        <v>0</v>
      </c>
      <c r="CZ18" s="114"/>
      <c r="DA18" s="114"/>
      <c r="DB18" s="114">
        <f t="shared" si="69"/>
        <v>0</v>
      </c>
      <c r="DC18" s="114">
        <f t="shared" si="70"/>
        <v>0</v>
      </c>
      <c r="DD18" s="114"/>
      <c r="DE18" s="114"/>
      <c r="DF18" s="114"/>
      <c r="DG18" s="114"/>
      <c r="DH18" s="114">
        <f>SUM(DD18+DF18)</f>
        <v>0</v>
      </c>
      <c r="DI18" s="114">
        <f>SUM(DE18+DG18)</f>
        <v>0</v>
      </c>
      <c r="DJ18" s="114"/>
      <c r="DK18" s="114"/>
      <c r="DL18" s="114"/>
      <c r="DM18" s="114"/>
      <c r="DN18" s="114">
        <f t="shared" si="71"/>
        <v>0</v>
      </c>
      <c r="DO18" s="114">
        <f t="shared" si="72"/>
        <v>0</v>
      </c>
      <c r="DP18" s="114"/>
      <c r="DQ18" s="114"/>
      <c r="DR18" s="114"/>
      <c r="DS18" s="114"/>
      <c r="DT18" s="114">
        <f>SUM(DP18+DR18)</f>
        <v>0</v>
      </c>
      <c r="DU18" s="114">
        <f>SUM(DQ18+DS18)</f>
        <v>0</v>
      </c>
      <c r="DV18" s="114"/>
      <c r="DW18" s="114"/>
      <c r="DX18" s="114"/>
      <c r="DY18" s="114">
        <v>0</v>
      </c>
      <c r="DZ18" s="114">
        <f t="shared" si="73"/>
        <v>0</v>
      </c>
      <c r="EA18" s="114">
        <f t="shared" si="74"/>
        <v>0</v>
      </c>
      <c r="EB18" s="114"/>
      <c r="EC18" s="114"/>
      <c r="ED18" s="114"/>
      <c r="EE18" s="114"/>
      <c r="EF18" s="114">
        <f>SUM(EB18+ED18)</f>
        <v>0</v>
      </c>
      <c r="EG18" s="114">
        <f>SUM(EC18+EE18)</f>
        <v>0</v>
      </c>
      <c r="EH18" s="114"/>
      <c r="EI18" s="114"/>
      <c r="EJ18" s="114"/>
      <c r="EK18" s="114">
        <v>0</v>
      </c>
      <c r="EL18" s="114">
        <f t="shared" si="75"/>
        <v>0</v>
      </c>
      <c r="EM18" s="114">
        <f t="shared" si="76"/>
        <v>0</v>
      </c>
      <c r="EN18" s="114"/>
      <c r="EO18" s="114"/>
      <c r="EP18" s="114"/>
      <c r="EQ18" s="114"/>
      <c r="ER18" s="114">
        <f>SUM(EN18+EP18)</f>
        <v>0</v>
      </c>
      <c r="ES18" s="114">
        <f>SUM(EO18+EQ18)</f>
        <v>0</v>
      </c>
      <c r="ET18" s="114"/>
      <c r="EU18" s="114"/>
      <c r="EV18" s="114"/>
      <c r="EW18" s="114"/>
      <c r="EX18" s="114">
        <f t="shared" si="77"/>
        <v>0</v>
      </c>
      <c r="EY18" s="114">
        <f t="shared" si="78"/>
        <v>0</v>
      </c>
      <c r="EZ18" s="114"/>
      <c r="FA18" s="114"/>
      <c r="FB18" s="114"/>
      <c r="FC18" s="114"/>
      <c r="FD18" s="114">
        <f>SUM(EZ18+FB18)</f>
        <v>0</v>
      </c>
      <c r="FE18" s="114">
        <f>SUM(FA18+FC18)</f>
        <v>0</v>
      </c>
      <c r="FF18" s="114"/>
      <c r="FG18" s="114"/>
      <c r="FH18" s="114"/>
      <c r="FI18" s="114"/>
      <c r="FJ18" s="114">
        <f t="shared" si="79"/>
        <v>0</v>
      </c>
      <c r="FK18" s="114">
        <f t="shared" si="80"/>
        <v>0</v>
      </c>
      <c r="FL18" s="114"/>
      <c r="FM18" s="114"/>
      <c r="FN18" s="114"/>
      <c r="FO18" s="114"/>
      <c r="FP18" s="114">
        <f>SUM(FL18+FN18)</f>
        <v>0</v>
      </c>
      <c r="FQ18" s="114">
        <f>SUM(FM18+FO18)</f>
        <v>0</v>
      </c>
      <c r="FR18" s="114"/>
      <c r="FS18" s="114"/>
      <c r="FT18" s="114"/>
      <c r="FU18" s="114"/>
      <c r="FV18" s="114">
        <f t="shared" si="81"/>
        <v>0</v>
      </c>
      <c r="FW18" s="114">
        <f t="shared" si="82"/>
        <v>0</v>
      </c>
      <c r="FX18" s="114"/>
      <c r="FY18" s="114"/>
      <c r="FZ18" s="114"/>
      <c r="GA18" s="114"/>
      <c r="GB18" s="114">
        <f>SUM(FX18+FZ18)</f>
        <v>0</v>
      </c>
      <c r="GC18" s="114">
        <f>SUM(FY18+GA18)</f>
        <v>0</v>
      </c>
      <c r="GD18" s="114"/>
      <c r="GE18" s="114"/>
      <c r="GF18" s="114">
        <f t="shared" ref="GF18:GK18" si="266">H18+T18+AF18+AR18+BD18+BP18+CB18+CN18+CZ18+DL18+DX18+EJ18+EV18+FH18+FT18</f>
        <v>20</v>
      </c>
      <c r="GG18" s="114">
        <f t="shared" si="266"/>
        <v>3106195.8480000002</v>
      </c>
      <c r="GH18" s="114">
        <f t="shared" si="266"/>
        <v>1.6666666666666667</v>
      </c>
      <c r="GI18" s="114">
        <f t="shared" si="266"/>
        <v>258849.65400000001</v>
      </c>
      <c r="GJ18" s="114">
        <f t="shared" si="266"/>
        <v>0</v>
      </c>
      <c r="GK18" s="114">
        <f t="shared" si="266"/>
        <v>0</v>
      </c>
      <c r="GL18" s="114">
        <f t="shared" ref="GL18:GO18" si="267">N18+Z18+AL18+AX18+BJ18+BV18+CH18+CT18+DF18+DR18+ED18+EP18+FB18+FN18+FZ18</f>
        <v>0</v>
      </c>
      <c r="GM18" s="114">
        <f t="shared" si="267"/>
        <v>0</v>
      </c>
      <c r="GN18" s="114">
        <f t="shared" si="267"/>
        <v>0</v>
      </c>
      <c r="GO18" s="114">
        <f t="shared" si="267"/>
        <v>0</v>
      </c>
      <c r="GP18" s="114">
        <f>SUM(GJ18-GH18)</f>
        <v>-1.6666666666666667</v>
      </c>
      <c r="GQ18" s="114">
        <f>SUM(GK18-GI18)</f>
        <v>-258849.65400000001</v>
      </c>
      <c r="GR18" s="16"/>
    </row>
    <row r="19" spans="2:200" ht="25.5" x14ac:dyDescent="0.25">
      <c r="B19" s="49"/>
      <c r="C19" s="54"/>
      <c r="D19" s="54"/>
      <c r="E19" s="37" t="s">
        <v>31</v>
      </c>
      <c r="F19" s="38"/>
      <c r="G19" s="52"/>
      <c r="H19" s="118">
        <f>SUM(H20)</f>
        <v>0</v>
      </c>
      <c r="I19" s="118">
        <f t="shared" ref="I19:BT19" si="268">SUM(I20)</f>
        <v>0</v>
      </c>
      <c r="J19" s="118">
        <f t="shared" si="268"/>
        <v>0</v>
      </c>
      <c r="K19" s="118">
        <f t="shared" si="268"/>
        <v>0</v>
      </c>
      <c r="L19" s="118">
        <f t="shared" si="268"/>
        <v>0</v>
      </c>
      <c r="M19" s="118">
        <f t="shared" si="268"/>
        <v>0</v>
      </c>
      <c r="N19" s="118">
        <f t="shared" si="268"/>
        <v>0</v>
      </c>
      <c r="O19" s="118">
        <f t="shared" si="268"/>
        <v>0</v>
      </c>
      <c r="P19" s="118">
        <f t="shared" si="268"/>
        <v>0</v>
      </c>
      <c r="Q19" s="118">
        <f t="shared" si="268"/>
        <v>0</v>
      </c>
      <c r="R19" s="118">
        <f t="shared" si="268"/>
        <v>0</v>
      </c>
      <c r="S19" s="118">
        <f t="shared" si="268"/>
        <v>0</v>
      </c>
      <c r="T19" s="118">
        <f t="shared" si="268"/>
        <v>0</v>
      </c>
      <c r="U19" s="118">
        <f t="shared" si="268"/>
        <v>0</v>
      </c>
      <c r="V19" s="118">
        <f t="shared" si="268"/>
        <v>0</v>
      </c>
      <c r="W19" s="118">
        <f t="shared" si="268"/>
        <v>0</v>
      </c>
      <c r="X19" s="118">
        <f t="shared" si="268"/>
        <v>0</v>
      </c>
      <c r="Y19" s="118">
        <f t="shared" si="268"/>
        <v>0</v>
      </c>
      <c r="Z19" s="118">
        <f t="shared" si="268"/>
        <v>0</v>
      </c>
      <c r="AA19" s="118">
        <f t="shared" si="268"/>
        <v>0</v>
      </c>
      <c r="AB19" s="118">
        <f t="shared" ref="AB19" si="269">SUM(AB20)</f>
        <v>0</v>
      </c>
      <c r="AC19" s="118">
        <f t="shared" ref="AC19" si="270">SUM(AC20)</f>
        <v>0</v>
      </c>
      <c r="AD19" s="118">
        <f t="shared" si="268"/>
        <v>0</v>
      </c>
      <c r="AE19" s="118">
        <f t="shared" si="268"/>
        <v>0</v>
      </c>
      <c r="AF19" s="118">
        <f t="shared" si="268"/>
        <v>0</v>
      </c>
      <c r="AG19" s="118">
        <f t="shared" si="268"/>
        <v>0</v>
      </c>
      <c r="AH19" s="118">
        <f t="shared" si="268"/>
        <v>0</v>
      </c>
      <c r="AI19" s="118">
        <f t="shared" si="268"/>
        <v>0</v>
      </c>
      <c r="AJ19" s="118">
        <f t="shared" si="268"/>
        <v>0</v>
      </c>
      <c r="AK19" s="118">
        <f t="shared" si="268"/>
        <v>0</v>
      </c>
      <c r="AL19" s="118">
        <f t="shared" si="268"/>
        <v>0</v>
      </c>
      <c r="AM19" s="118">
        <f t="shared" si="268"/>
        <v>0</v>
      </c>
      <c r="AN19" s="118">
        <f t="shared" ref="AN19" si="271">SUM(AN20)</f>
        <v>0</v>
      </c>
      <c r="AO19" s="118">
        <f t="shared" ref="AO19" si="272">SUM(AO20)</f>
        <v>0</v>
      </c>
      <c r="AP19" s="118">
        <f t="shared" si="268"/>
        <v>0</v>
      </c>
      <c r="AQ19" s="118">
        <f t="shared" si="268"/>
        <v>0</v>
      </c>
      <c r="AR19" s="118">
        <f t="shared" si="268"/>
        <v>0</v>
      </c>
      <c r="AS19" s="118">
        <f t="shared" si="268"/>
        <v>0</v>
      </c>
      <c r="AT19" s="118">
        <f t="shared" si="268"/>
        <v>0</v>
      </c>
      <c r="AU19" s="118">
        <f t="shared" si="268"/>
        <v>0</v>
      </c>
      <c r="AV19" s="118">
        <f t="shared" si="268"/>
        <v>0</v>
      </c>
      <c r="AW19" s="118">
        <f t="shared" si="268"/>
        <v>0</v>
      </c>
      <c r="AX19" s="118">
        <f t="shared" si="268"/>
        <v>0</v>
      </c>
      <c r="AY19" s="118">
        <f t="shared" si="268"/>
        <v>0</v>
      </c>
      <c r="AZ19" s="118">
        <f t="shared" ref="AZ19" si="273">SUM(AZ20)</f>
        <v>0</v>
      </c>
      <c r="BA19" s="118">
        <f t="shared" ref="BA19" si="274">SUM(BA20)</f>
        <v>0</v>
      </c>
      <c r="BB19" s="118">
        <f t="shared" si="268"/>
        <v>0</v>
      </c>
      <c r="BC19" s="118">
        <f t="shared" si="268"/>
        <v>0</v>
      </c>
      <c r="BD19" s="118">
        <f t="shared" si="268"/>
        <v>0</v>
      </c>
      <c r="BE19" s="118">
        <f t="shared" si="268"/>
        <v>0</v>
      </c>
      <c r="BF19" s="118">
        <f t="shared" si="268"/>
        <v>0</v>
      </c>
      <c r="BG19" s="118">
        <f t="shared" si="268"/>
        <v>0</v>
      </c>
      <c r="BH19" s="118">
        <f t="shared" si="268"/>
        <v>0</v>
      </c>
      <c r="BI19" s="118">
        <f t="shared" si="268"/>
        <v>0</v>
      </c>
      <c r="BJ19" s="118">
        <f t="shared" si="268"/>
        <v>0</v>
      </c>
      <c r="BK19" s="118">
        <f t="shared" si="268"/>
        <v>0</v>
      </c>
      <c r="BL19" s="118">
        <f t="shared" ref="BL19" si="275">SUM(BL20)</f>
        <v>0</v>
      </c>
      <c r="BM19" s="118">
        <f t="shared" ref="BM19" si="276">SUM(BM20)</f>
        <v>0</v>
      </c>
      <c r="BN19" s="118">
        <f t="shared" si="268"/>
        <v>0</v>
      </c>
      <c r="BO19" s="118">
        <f t="shared" si="268"/>
        <v>0</v>
      </c>
      <c r="BP19" s="118">
        <f t="shared" si="268"/>
        <v>0</v>
      </c>
      <c r="BQ19" s="118">
        <f t="shared" si="268"/>
        <v>0</v>
      </c>
      <c r="BR19" s="118">
        <f t="shared" si="268"/>
        <v>0</v>
      </c>
      <c r="BS19" s="118">
        <f t="shared" si="268"/>
        <v>0</v>
      </c>
      <c r="BT19" s="118">
        <f t="shared" si="268"/>
        <v>0</v>
      </c>
      <c r="BU19" s="118">
        <f t="shared" ref="BU19:EE19" si="277">SUM(BU20)</f>
        <v>0</v>
      </c>
      <c r="BV19" s="118">
        <f t="shared" si="277"/>
        <v>0</v>
      </c>
      <c r="BW19" s="118">
        <f t="shared" si="277"/>
        <v>0</v>
      </c>
      <c r="BX19" s="118">
        <f t="shared" ref="BX19" si="278">SUM(BX20)</f>
        <v>0</v>
      </c>
      <c r="BY19" s="118">
        <f t="shared" ref="BY19" si="279">SUM(BY20)</f>
        <v>0</v>
      </c>
      <c r="BZ19" s="118">
        <f t="shared" si="277"/>
        <v>0</v>
      </c>
      <c r="CA19" s="118">
        <f t="shared" si="277"/>
        <v>0</v>
      </c>
      <c r="CB19" s="118">
        <f t="shared" si="277"/>
        <v>0</v>
      </c>
      <c r="CC19" s="118">
        <f t="shared" si="277"/>
        <v>0</v>
      </c>
      <c r="CD19" s="118">
        <f t="shared" si="277"/>
        <v>0</v>
      </c>
      <c r="CE19" s="118">
        <f t="shared" si="277"/>
        <v>0</v>
      </c>
      <c r="CF19" s="118">
        <f t="shared" si="277"/>
        <v>0</v>
      </c>
      <c r="CG19" s="118">
        <f t="shared" si="277"/>
        <v>0</v>
      </c>
      <c r="CH19" s="118">
        <f t="shared" si="277"/>
        <v>0</v>
      </c>
      <c r="CI19" s="118">
        <f t="shared" si="277"/>
        <v>0</v>
      </c>
      <c r="CJ19" s="118">
        <f t="shared" ref="CJ19" si="280">SUM(CJ20)</f>
        <v>0</v>
      </c>
      <c r="CK19" s="118">
        <f t="shared" ref="CK19" si="281">SUM(CK20)</f>
        <v>0</v>
      </c>
      <c r="CL19" s="118">
        <f t="shared" si="277"/>
        <v>0</v>
      </c>
      <c r="CM19" s="118">
        <f t="shared" si="277"/>
        <v>0</v>
      </c>
      <c r="CN19" s="118">
        <f t="shared" si="277"/>
        <v>0</v>
      </c>
      <c r="CO19" s="118">
        <f t="shared" si="277"/>
        <v>0</v>
      </c>
      <c r="CP19" s="118">
        <f t="shared" si="277"/>
        <v>0</v>
      </c>
      <c r="CQ19" s="118">
        <f t="shared" si="277"/>
        <v>0</v>
      </c>
      <c r="CR19" s="118">
        <f t="shared" si="277"/>
        <v>0</v>
      </c>
      <c r="CS19" s="118">
        <f t="shared" si="277"/>
        <v>0</v>
      </c>
      <c r="CT19" s="118">
        <f t="shared" si="277"/>
        <v>0</v>
      </c>
      <c r="CU19" s="118">
        <f t="shared" si="277"/>
        <v>0</v>
      </c>
      <c r="CV19" s="118">
        <f t="shared" ref="CV19" si="282">SUM(CV20)</f>
        <v>0</v>
      </c>
      <c r="CW19" s="118">
        <f t="shared" ref="CW19" si="283">SUM(CW20)</f>
        <v>0</v>
      </c>
      <c r="CX19" s="118">
        <f t="shared" si="277"/>
        <v>0</v>
      </c>
      <c r="CY19" s="118">
        <f t="shared" si="277"/>
        <v>0</v>
      </c>
      <c r="CZ19" s="118">
        <f t="shared" si="277"/>
        <v>0</v>
      </c>
      <c r="DA19" s="118">
        <f t="shared" si="277"/>
        <v>0</v>
      </c>
      <c r="DB19" s="118">
        <f t="shared" si="277"/>
        <v>0</v>
      </c>
      <c r="DC19" s="118">
        <f t="shared" si="277"/>
        <v>0</v>
      </c>
      <c r="DD19" s="118">
        <f t="shared" si="277"/>
        <v>0</v>
      </c>
      <c r="DE19" s="118">
        <f t="shared" si="277"/>
        <v>0</v>
      </c>
      <c r="DF19" s="118">
        <f t="shared" si="277"/>
        <v>0</v>
      </c>
      <c r="DG19" s="118">
        <f t="shared" si="277"/>
        <v>0</v>
      </c>
      <c r="DH19" s="118">
        <f t="shared" ref="DH19" si="284">SUM(DH20)</f>
        <v>0</v>
      </c>
      <c r="DI19" s="118">
        <f t="shared" ref="DI19" si="285">SUM(DI20)</f>
        <v>0</v>
      </c>
      <c r="DJ19" s="118">
        <f t="shared" si="277"/>
        <v>0</v>
      </c>
      <c r="DK19" s="118">
        <f t="shared" si="277"/>
        <v>0</v>
      </c>
      <c r="DL19" s="118">
        <f t="shared" si="277"/>
        <v>0</v>
      </c>
      <c r="DM19" s="118">
        <f t="shared" si="277"/>
        <v>0</v>
      </c>
      <c r="DN19" s="118">
        <f t="shared" si="277"/>
        <v>0</v>
      </c>
      <c r="DO19" s="118">
        <f t="shared" si="277"/>
        <v>0</v>
      </c>
      <c r="DP19" s="118">
        <f t="shared" si="277"/>
        <v>0</v>
      </c>
      <c r="DQ19" s="118">
        <f t="shared" si="277"/>
        <v>0</v>
      </c>
      <c r="DR19" s="118">
        <f t="shared" si="277"/>
        <v>0</v>
      </c>
      <c r="DS19" s="118">
        <f t="shared" si="277"/>
        <v>0</v>
      </c>
      <c r="DT19" s="118">
        <f t="shared" ref="DT19" si="286">SUM(DT20)</f>
        <v>0</v>
      </c>
      <c r="DU19" s="118">
        <f t="shared" ref="DU19" si="287">SUM(DU20)</f>
        <v>0</v>
      </c>
      <c r="DV19" s="118">
        <f t="shared" si="277"/>
        <v>0</v>
      </c>
      <c r="DW19" s="118">
        <f t="shared" si="277"/>
        <v>0</v>
      </c>
      <c r="DX19" s="118">
        <f t="shared" si="277"/>
        <v>0</v>
      </c>
      <c r="DY19" s="118">
        <f t="shared" si="277"/>
        <v>0</v>
      </c>
      <c r="DZ19" s="118">
        <f t="shared" si="277"/>
        <v>0</v>
      </c>
      <c r="EA19" s="118">
        <f t="shared" si="277"/>
        <v>0</v>
      </c>
      <c r="EB19" s="118">
        <f t="shared" si="277"/>
        <v>0</v>
      </c>
      <c r="EC19" s="118">
        <f t="shared" si="277"/>
        <v>0</v>
      </c>
      <c r="ED19" s="118">
        <f t="shared" si="277"/>
        <v>0</v>
      </c>
      <c r="EE19" s="118">
        <f t="shared" si="277"/>
        <v>0</v>
      </c>
      <c r="EF19" s="118">
        <f t="shared" ref="EF19" si="288">SUM(EF20)</f>
        <v>0</v>
      </c>
      <c r="EG19" s="118">
        <f t="shared" ref="EG19" si="289">SUM(EG20)</f>
        <v>0</v>
      </c>
      <c r="EH19" s="118">
        <f t="shared" ref="EH19:GQ19" si="290">SUM(EH20)</f>
        <v>0</v>
      </c>
      <c r="EI19" s="118">
        <f t="shared" si="290"/>
        <v>0</v>
      </c>
      <c r="EJ19" s="118">
        <f t="shared" si="290"/>
        <v>0</v>
      </c>
      <c r="EK19" s="118">
        <f t="shared" si="290"/>
        <v>0</v>
      </c>
      <c r="EL19" s="118">
        <f t="shared" si="290"/>
        <v>0</v>
      </c>
      <c r="EM19" s="118">
        <f t="shared" si="290"/>
        <v>0</v>
      </c>
      <c r="EN19" s="118">
        <f t="shared" si="290"/>
        <v>0</v>
      </c>
      <c r="EO19" s="118">
        <f t="shared" si="290"/>
        <v>0</v>
      </c>
      <c r="EP19" s="118">
        <f t="shared" si="290"/>
        <v>0</v>
      </c>
      <c r="EQ19" s="118">
        <f t="shared" si="290"/>
        <v>0</v>
      </c>
      <c r="ER19" s="118">
        <f t="shared" ref="ER19" si="291">SUM(ER20)</f>
        <v>0</v>
      </c>
      <c r="ES19" s="118">
        <f t="shared" ref="ES19" si="292">SUM(ES20)</f>
        <v>0</v>
      </c>
      <c r="ET19" s="118">
        <f t="shared" si="290"/>
        <v>0</v>
      </c>
      <c r="EU19" s="118">
        <f t="shared" si="290"/>
        <v>0</v>
      </c>
      <c r="EV19" s="118">
        <f t="shared" si="290"/>
        <v>0</v>
      </c>
      <c r="EW19" s="118">
        <f t="shared" si="290"/>
        <v>0</v>
      </c>
      <c r="EX19" s="118">
        <f t="shared" si="290"/>
        <v>0</v>
      </c>
      <c r="EY19" s="118">
        <f t="shared" si="290"/>
        <v>0</v>
      </c>
      <c r="EZ19" s="118">
        <f t="shared" si="290"/>
        <v>0</v>
      </c>
      <c r="FA19" s="118">
        <f t="shared" si="290"/>
        <v>0</v>
      </c>
      <c r="FB19" s="118">
        <f t="shared" si="290"/>
        <v>0</v>
      </c>
      <c r="FC19" s="118">
        <f t="shared" si="290"/>
        <v>0</v>
      </c>
      <c r="FD19" s="118">
        <f t="shared" ref="FD19" si="293">SUM(FD20)</f>
        <v>0</v>
      </c>
      <c r="FE19" s="118">
        <f t="shared" ref="FE19" si="294">SUM(FE20)</f>
        <v>0</v>
      </c>
      <c r="FF19" s="118">
        <f t="shared" si="290"/>
        <v>0</v>
      </c>
      <c r="FG19" s="118">
        <f t="shared" si="290"/>
        <v>0</v>
      </c>
      <c r="FH19" s="118">
        <f t="shared" si="290"/>
        <v>0</v>
      </c>
      <c r="FI19" s="118">
        <f t="shared" si="290"/>
        <v>0</v>
      </c>
      <c r="FJ19" s="118">
        <f t="shared" si="290"/>
        <v>0</v>
      </c>
      <c r="FK19" s="118">
        <f t="shared" si="290"/>
        <v>0</v>
      </c>
      <c r="FL19" s="118">
        <f t="shared" si="290"/>
        <v>0</v>
      </c>
      <c r="FM19" s="118">
        <f t="shared" si="290"/>
        <v>0</v>
      </c>
      <c r="FN19" s="118">
        <f t="shared" si="290"/>
        <v>0</v>
      </c>
      <c r="FO19" s="118">
        <f t="shared" si="290"/>
        <v>0</v>
      </c>
      <c r="FP19" s="118">
        <f t="shared" ref="FP19" si="295">SUM(FP20)</f>
        <v>0</v>
      </c>
      <c r="FQ19" s="118">
        <f t="shared" ref="FQ19" si="296">SUM(FQ20)</f>
        <v>0</v>
      </c>
      <c r="FR19" s="118">
        <f t="shared" si="290"/>
        <v>0</v>
      </c>
      <c r="FS19" s="118">
        <f t="shared" si="290"/>
        <v>0</v>
      </c>
      <c r="FT19" s="118">
        <f t="shared" si="290"/>
        <v>0</v>
      </c>
      <c r="FU19" s="118">
        <f t="shared" si="290"/>
        <v>0</v>
      </c>
      <c r="FV19" s="118">
        <f t="shared" si="290"/>
        <v>0</v>
      </c>
      <c r="FW19" s="118">
        <f t="shared" si="290"/>
        <v>0</v>
      </c>
      <c r="FX19" s="118">
        <f t="shared" si="290"/>
        <v>0</v>
      </c>
      <c r="FY19" s="118">
        <f t="shared" si="290"/>
        <v>0</v>
      </c>
      <c r="FZ19" s="118">
        <f t="shared" si="290"/>
        <v>0</v>
      </c>
      <c r="GA19" s="118">
        <f t="shared" si="290"/>
        <v>0</v>
      </c>
      <c r="GB19" s="118">
        <f t="shared" ref="GB19" si="297">SUM(GB20)</f>
        <v>0</v>
      </c>
      <c r="GC19" s="118">
        <f t="shared" ref="GC19" si="298">SUM(GC20)</f>
        <v>0</v>
      </c>
      <c r="GD19" s="118">
        <f t="shared" si="290"/>
        <v>0</v>
      </c>
      <c r="GE19" s="118">
        <f t="shared" si="290"/>
        <v>0</v>
      </c>
      <c r="GF19" s="118">
        <f t="shared" si="290"/>
        <v>0</v>
      </c>
      <c r="GG19" s="118">
        <f t="shared" si="290"/>
        <v>0</v>
      </c>
      <c r="GH19" s="118">
        <f t="shared" si="290"/>
        <v>0</v>
      </c>
      <c r="GI19" s="118">
        <f t="shared" si="290"/>
        <v>0</v>
      </c>
      <c r="GJ19" s="118">
        <f t="shared" si="290"/>
        <v>0</v>
      </c>
      <c r="GK19" s="118">
        <f t="shared" si="290"/>
        <v>0</v>
      </c>
      <c r="GL19" s="118">
        <f t="shared" ref="GL19" si="299">SUM(GL20)</f>
        <v>0</v>
      </c>
      <c r="GM19" s="118">
        <f t="shared" ref="GM19" si="300">SUM(GM20)</f>
        <v>0</v>
      </c>
      <c r="GN19" s="118">
        <f t="shared" ref="GN19" si="301">SUM(GN20)</f>
        <v>0</v>
      </c>
      <c r="GO19" s="118">
        <f t="shared" ref="GO19" si="302">SUM(GO20)</f>
        <v>0</v>
      </c>
      <c r="GP19" s="118">
        <f t="shared" si="290"/>
        <v>0</v>
      </c>
      <c r="GQ19" s="118">
        <f t="shared" si="290"/>
        <v>0</v>
      </c>
      <c r="GR19" s="16"/>
    </row>
    <row r="20" spans="2:200" ht="18" customHeight="1" x14ac:dyDescent="0.25">
      <c r="B20" s="45"/>
      <c r="C20" s="36"/>
      <c r="D20" s="20"/>
      <c r="E20" s="25" t="s">
        <v>32</v>
      </c>
      <c r="F20" s="25">
        <v>8</v>
      </c>
      <c r="G20" s="26">
        <v>284300.81680000003</v>
      </c>
      <c r="H20" s="114"/>
      <c r="I20" s="114">
        <v>0</v>
      </c>
      <c r="J20" s="114">
        <f t="shared" si="53"/>
        <v>0</v>
      </c>
      <c r="K20" s="114">
        <f t="shared" si="54"/>
        <v>0</v>
      </c>
      <c r="L20" s="114"/>
      <c r="M20" s="114"/>
      <c r="N20" s="114"/>
      <c r="O20" s="114"/>
      <c r="P20" s="114">
        <f>SUM(L20+N20)</f>
        <v>0</v>
      </c>
      <c r="Q20" s="114">
        <f>SUM(M20+O20)</f>
        <v>0</v>
      </c>
      <c r="R20" s="97">
        <f t="shared" si="35"/>
        <v>0</v>
      </c>
      <c r="S20" s="97">
        <f t="shared" si="36"/>
        <v>0</v>
      </c>
      <c r="T20" s="114"/>
      <c r="U20" s="114">
        <v>0</v>
      </c>
      <c r="V20" s="114">
        <f t="shared" si="55"/>
        <v>0</v>
      </c>
      <c r="W20" s="114">
        <f t="shared" si="56"/>
        <v>0</v>
      </c>
      <c r="X20" s="114"/>
      <c r="Y20" s="114"/>
      <c r="Z20" s="114"/>
      <c r="AA20" s="114"/>
      <c r="AB20" s="114">
        <f>SUM(X20+Z20)</f>
        <v>0</v>
      </c>
      <c r="AC20" s="114">
        <f>SUM(Y20+AA20)</f>
        <v>0</v>
      </c>
      <c r="AD20" s="97">
        <f t="shared" ref="AD20" si="303">SUM(X20-V20)</f>
        <v>0</v>
      </c>
      <c r="AE20" s="97">
        <f t="shared" ref="AE20" si="304">SUM(Y20-W20)</f>
        <v>0</v>
      </c>
      <c r="AF20" s="114"/>
      <c r="AG20" s="114">
        <v>0</v>
      </c>
      <c r="AH20" s="114">
        <f t="shared" si="57"/>
        <v>0</v>
      </c>
      <c r="AI20" s="114">
        <f t="shared" si="58"/>
        <v>0</v>
      </c>
      <c r="AJ20" s="114"/>
      <c r="AK20" s="114"/>
      <c r="AL20" s="114"/>
      <c r="AM20" s="114"/>
      <c r="AN20" s="114">
        <f>SUM(AJ20+AL20)</f>
        <v>0</v>
      </c>
      <c r="AO20" s="114">
        <f>SUM(AK20+AM20)</f>
        <v>0</v>
      </c>
      <c r="AP20" s="97">
        <f t="shared" ref="AP20" si="305">SUM(AJ20-AH20)</f>
        <v>0</v>
      </c>
      <c r="AQ20" s="97">
        <f t="shared" ref="AQ20" si="306">SUM(AK20-AI20)</f>
        <v>0</v>
      </c>
      <c r="AR20" s="114"/>
      <c r="AS20" s="114"/>
      <c r="AT20" s="114">
        <f t="shared" si="59"/>
        <v>0</v>
      </c>
      <c r="AU20" s="114">
        <f t="shared" si="60"/>
        <v>0</v>
      </c>
      <c r="AV20" s="114"/>
      <c r="AW20" s="114"/>
      <c r="AX20" s="114"/>
      <c r="AY20" s="114"/>
      <c r="AZ20" s="114">
        <f>SUM(AV20+AX20)</f>
        <v>0</v>
      </c>
      <c r="BA20" s="114">
        <f>SUM(AW20+AY20)</f>
        <v>0</v>
      </c>
      <c r="BB20" s="97">
        <f t="shared" ref="BB20" si="307">SUM(AV20-AT20)</f>
        <v>0</v>
      </c>
      <c r="BC20" s="97">
        <f t="shared" ref="BC20" si="308">SUM(AW20-AU20)</f>
        <v>0</v>
      </c>
      <c r="BD20" s="114"/>
      <c r="BE20" s="114">
        <v>0</v>
      </c>
      <c r="BF20" s="114">
        <f t="shared" si="61"/>
        <v>0</v>
      </c>
      <c r="BG20" s="114">
        <f t="shared" si="62"/>
        <v>0</v>
      </c>
      <c r="BH20" s="114"/>
      <c r="BI20" s="114"/>
      <c r="BJ20" s="114"/>
      <c r="BK20" s="114"/>
      <c r="BL20" s="114">
        <f>SUM(BH20+BJ20)</f>
        <v>0</v>
      </c>
      <c r="BM20" s="114">
        <f>SUM(BI20+BK20)</f>
        <v>0</v>
      </c>
      <c r="BN20" s="97">
        <f t="shared" ref="BN20" si="309">SUM(BH20-BF20)</f>
        <v>0</v>
      </c>
      <c r="BO20" s="97">
        <f t="shared" ref="BO20" si="310">SUM(BI20-BG20)</f>
        <v>0</v>
      </c>
      <c r="BP20" s="114"/>
      <c r="BQ20" s="114"/>
      <c r="BR20" s="114">
        <f t="shared" si="63"/>
        <v>0</v>
      </c>
      <c r="BS20" s="114">
        <f t="shared" si="64"/>
        <v>0</v>
      </c>
      <c r="BT20" s="114"/>
      <c r="BU20" s="114"/>
      <c r="BV20" s="114"/>
      <c r="BW20" s="114"/>
      <c r="BX20" s="114">
        <f>SUM(BT20+BV20)</f>
        <v>0</v>
      </c>
      <c r="BY20" s="114">
        <f>SUM(BU20+BW20)</f>
        <v>0</v>
      </c>
      <c r="BZ20" s="97">
        <f t="shared" ref="BZ20" si="311">SUM(BT20-BR20)</f>
        <v>0</v>
      </c>
      <c r="CA20" s="97">
        <f t="shared" ref="CA20" si="312">SUM(BU20-BS20)</f>
        <v>0</v>
      </c>
      <c r="CB20" s="114"/>
      <c r="CC20" s="114"/>
      <c r="CD20" s="114">
        <f t="shared" si="65"/>
        <v>0</v>
      </c>
      <c r="CE20" s="114">
        <f t="shared" si="66"/>
        <v>0</v>
      </c>
      <c r="CF20" s="114"/>
      <c r="CG20" s="114"/>
      <c r="CH20" s="114"/>
      <c r="CI20" s="114"/>
      <c r="CJ20" s="114">
        <f>SUM(CF20+CH20)</f>
        <v>0</v>
      </c>
      <c r="CK20" s="114">
        <f>SUM(CG20+CI20)</f>
        <v>0</v>
      </c>
      <c r="CL20" s="97">
        <f t="shared" ref="CL20" si="313">SUM(CF20-CD20)</f>
        <v>0</v>
      </c>
      <c r="CM20" s="97">
        <f t="shared" ref="CM20" si="314">SUM(CG20-CE20)</f>
        <v>0</v>
      </c>
      <c r="CN20" s="114"/>
      <c r="CO20" s="114"/>
      <c r="CP20" s="114">
        <f t="shared" si="67"/>
        <v>0</v>
      </c>
      <c r="CQ20" s="114">
        <f t="shared" si="68"/>
        <v>0</v>
      </c>
      <c r="CR20" s="114"/>
      <c r="CS20" s="114"/>
      <c r="CT20" s="114"/>
      <c r="CU20" s="114"/>
      <c r="CV20" s="114">
        <f>SUM(CR20+CT20)</f>
        <v>0</v>
      </c>
      <c r="CW20" s="114">
        <f>SUM(CS20+CU20)</f>
        <v>0</v>
      </c>
      <c r="CX20" s="97">
        <f t="shared" ref="CX20" si="315">SUM(CR20-CP20)</f>
        <v>0</v>
      </c>
      <c r="CY20" s="97">
        <f t="shared" ref="CY20" si="316">SUM(CS20-CQ20)</f>
        <v>0</v>
      </c>
      <c r="CZ20" s="114"/>
      <c r="DA20" s="114"/>
      <c r="DB20" s="114">
        <f t="shared" si="69"/>
        <v>0</v>
      </c>
      <c r="DC20" s="114">
        <f t="shared" si="70"/>
        <v>0</v>
      </c>
      <c r="DD20" s="114"/>
      <c r="DE20" s="114"/>
      <c r="DF20" s="114"/>
      <c r="DG20" s="114"/>
      <c r="DH20" s="114">
        <f>SUM(DD20+DF20)</f>
        <v>0</v>
      </c>
      <c r="DI20" s="114">
        <f>SUM(DE20+DG20)</f>
        <v>0</v>
      </c>
      <c r="DJ20" s="114"/>
      <c r="DK20" s="114"/>
      <c r="DL20" s="114"/>
      <c r="DM20" s="114"/>
      <c r="DN20" s="114">
        <f t="shared" si="71"/>
        <v>0</v>
      </c>
      <c r="DO20" s="114">
        <f t="shared" si="72"/>
        <v>0</v>
      </c>
      <c r="DP20" s="114"/>
      <c r="DQ20" s="114"/>
      <c r="DR20" s="114"/>
      <c r="DS20" s="114"/>
      <c r="DT20" s="114">
        <f>SUM(DP20+DR20)</f>
        <v>0</v>
      </c>
      <c r="DU20" s="114">
        <f>SUM(DQ20+DS20)</f>
        <v>0</v>
      </c>
      <c r="DV20" s="114"/>
      <c r="DW20" s="114"/>
      <c r="DX20" s="114"/>
      <c r="DY20" s="114">
        <v>0</v>
      </c>
      <c r="DZ20" s="114">
        <f t="shared" si="73"/>
        <v>0</v>
      </c>
      <c r="EA20" s="114">
        <f t="shared" si="74"/>
        <v>0</v>
      </c>
      <c r="EB20" s="114"/>
      <c r="EC20" s="114"/>
      <c r="ED20" s="114"/>
      <c r="EE20" s="114"/>
      <c r="EF20" s="114">
        <f>SUM(EB20+ED20)</f>
        <v>0</v>
      </c>
      <c r="EG20" s="114">
        <f>SUM(EC20+EE20)</f>
        <v>0</v>
      </c>
      <c r="EH20" s="114"/>
      <c r="EI20" s="114"/>
      <c r="EJ20" s="114"/>
      <c r="EK20" s="114">
        <v>0</v>
      </c>
      <c r="EL20" s="114">
        <f t="shared" si="75"/>
        <v>0</v>
      </c>
      <c r="EM20" s="114">
        <f t="shared" si="76"/>
        <v>0</v>
      </c>
      <c r="EN20" s="114"/>
      <c r="EO20" s="114"/>
      <c r="EP20" s="114"/>
      <c r="EQ20" s="114"/>
      <c r="ER20" s="114">
        <f>SUM(EN20+EP20)</f>
        <v>0</v>
      </c>
      <c r="ES20" s="114">
        <f>SUM(EO20+EQ20)</f>
        <v>0</v>
      </c>
      <c r="ET20" s="114"/>
      <c r="EU20" s="114"/>
      <c r="EV20" s="114"/>
      <c r="EW20" s="114"/>
      <c r="EX20" s="114">
        <f t="shared" si="77"/>
        <v>0</v>
      </c>
      <c r="EY20" s="114">
        <f t="shared" si="78"/>
        <v>0</v>
      </c>
      <c r="EZ20" s="114"/>
      <c r="FA20" s="114"/>
      <c r="FB20" s="114"/>
      <c r="FC20" s="114"/>
      <c r="FD20" s="114">
        <f>SUM(EZ20+FB20)</f>
        <v>0</v>
      </c>
      <c r="FE20" s="114">
        <f>SUM(FA20+FC20)</f>
        <v>0</v>
      </c>
      <c r="FF20" s="114"/>
      <c r="FG20" s="114"/>
      <c r="FH20" s="114"/>
      <c r="FI20" s="114"/>
      <c r="FJ20" s="114">
        <f t="shared" si="79"/>
        <v>0</v>
      </c>
      <c r="FK20" s="114">
        <f t="shared" si="80"/>
        <v>0</v>
      </c>
      <c r="FL20" s="114"/>
      <c r="FM20" s="114"/>
      <c r="FN20" s="114"/>
      <c r="FO20" s="114"/>
      <c r="FP20" s="114">
        <f>SUM(FL20+FN20)</f>
        <v>0</v>
      </c>
      <c r="FQ20" s="114">
        <f>SUM(FM20+FO20)</f>
        <v>0</v>
      </c>
      <c r="FR20" s="114"/>
      <c r="FS20" s="114"/>
      <c r="FT20" s="114"/>
      <c r="FU20" s="114"/>
      <c r="FV20" s="114">
        <f t="shared" si="81"/>
        <v>0</v>
      </c>
      <c r="FW20" s="114">
        <f t="shared" si="82"/>
        <v>0</v>
      </c>
      <c r="FX20" s="114"/>
      <c r="FY20" s="114"/>
      <c r="FZ20" s="114"/>
      <c r="GA20" s="114"/>
      <c r="GB20" s="114">
        <f>SUM(FX20+FZ20)</f>
        <v>0</v>
      </c>
      <c r="GC20" s="114">
        <f>SUM(FY20+GA20)</f>
        <v>0</v>
      </c>
      <c r="GD20" s="114"/>
      <c r="GE20" s="114"/>
      <c r="GF20" s="114">
        <f t="shared" ref="GF20:GK20" si="317">H20+T20+AF20+AR20+BD20+BP20+CB20+CN20+CZ20+DL20+DX20+EJ20+EV20+FH20+FT20</f>
        <v>0</v>
      </c>
      <c r="GG20" s="114">
        <f t="shared" si="317"/>
        <v>0</v>
      </c>
      <c r="GH20" s="114">
        <f t="shared" si="317"/>
        <v>0</v>
      </c>
      <c r="GI20" s="114">
        <f t="shared" si="317"/>
        <v>0</v>
      </c>
      <c r="GJ20" s="114">
        <f t="shared" si="317"/>
        <v>0</v>
      </c>
      <c r="GK20" s="114">
        <f t="shared" si="317"/>
        <v>0</v>
      </c>
      <c r="GL20" s="114">
        <f t="shared" ref="GL20:GO20" si="318">N20+Z20+AL20+AX20+BJ20+BV20+CH20+CT20+DF20+DR20+ED20+EP20+FB20+FN20+FZ20</f>
        <v>0</v>
      </c>
      <c r="GM20" s="114">
        <f t="shared" si="318"/>
        <v>0</v>
      </c>
      <c r="GN20" s="114">
        <f t="shared" si="318"/>
        <v>0</v>
      </c>
      <c r="GO20" s="114">
        <f t="shared" si="318"/>
        <v>0</v>
      </c>
      <c r="GP20" s="114">
        <f>SUM(GJ20-GH20)</f>
        <v>0</v>
      </c>
      <c r="GQ20" s="114">
        <f>SUM(GK20-GI20)</f>
        <v>0</v>
      </c>
      <c r="GR20" s="16"/>
    </row>
    <row r="21" spans="2:200" ht="15.75" x14ac:dyDescent="0.25">
      <c r="B21" s="49"/>
      <c r="C21" s="54"/>
      <c r="D21" s="54"/>
      <c r="E21" s="37" t="s">
        <v>33</v>
      </c>
      <c r="F21" s="38"/>
      <c r="G21" s="52"/>
      <c r="H21" s="118">
        <f>SUM(H22)</f>
        <v>0</v>
      </c>
      <c r="I21" s="118">
        <f t="shared" ref="I21:BT21" si="319">SUM(I22)</f>
        <v>0</v>
      </c>
      <c r="J21" s="118">
        <f t="shared" si="319"/>
        <v>0</v>
      </c>
      <c r="K21" s="118">
        <f t="shared" si="319"/>
        <v>0</v>
      </c>
      <c r="L21" s="118">
        <f t="shared" si="319"/>
        <v>0</v>
      </c>
      <c r="M21" s="118">
        <f t="shared" si="319"/>
        <v>0</v>
      </c>
      <c r="N21" s="118">
        <f t="shared" si="319"/>
        <v>0</v>
      </c>
      <c r="O21" s="118">
        <f t="shared" si="319"/>
        <v>0</v>
      </c>
      <c r="P21" s="118">
        <f t="shared" si="319"/>
        <v>0</v>
      </c>
      <c r="Q21" s="118">
        <f t="shared" si="319"/>
        <v>0</v>
      </c>
      <c r="R21" s="118">
        <f t="shared" si="319"/>
        <v>0</v>
      </c>
      <c r="S21" s="118">
        <f t="shared" si="319"/>
        <v>0</v>
      </c>
      <c r="T21" s="118">
        <f t="shared" si="319"/>
        <v>0</v>
      </c>
      <c r="U21" s="118">
        <f t="shared" si="319"/>
        <v>0</v>
      </c>
      <c r="V21" s="118">
        <f t="shared" si="319"/>
        <v>0</v>
      </c>
      <c r="W21" s="118">
        <f t="shared" si="319"/>
        <v>0</v>
      </c>
      <c r="X21" s="118">
        <f t="shared" si="319"/>
        <v>0</v>
      </c>
      <c r="Y21" s="118">
        <f t="shared" si="319"/>
        <v>0</v>
      </c>
      <c r="Z21" s="118">
        <f t="shared" si="319"/>
        <v>0</v>
      </c>
      <c r="AA21" s="118">
        <f t="shared" si="319"/>
        <v>0</v>
      </c>
      <c r="AB21" s="118">
        <f t="shared" ref="AB21" si="320">SUM(AB22)</f>
        <v>0</v>
      </c>
      <c r="AC21" s="118">
        <f t="shared" ref="AC21" si="321">SUM(AC22)</f>
        <v>0</v>
      </c>
      <c r="AD21" s="118">
        <f t="shared" si="319"/>
        <v>0</v>
      </c>
      <c r="AE21" s="118">
        <f t="shared" si="319"/>
        <v>0</v>
      </c>
      <c r="AF21" s="118">
        <f t="shared" si="319"/>
        <v>0</v>
      </c>
      <c r="AG21" s="118">
        <f t="shared" si="319"/>
        <v>0</v>
      </c>
      <c r="AH21" s="118">
        <f t="shared" si="319"/>
        <v>0</v>
      </c>
      <c r="AI21" s="118">
        <f t="shared" si="319"/>
        <v>0</v>
      </c>
      <c r="AJ21" s="118">
        <f t="shared" si="319"/>
        <v>0</v>
      </c>
      <c r="AK21" s="118">
        <f t="shared" si="319"/>
        <v>0</v>
      </c>
      <c r="AL21" s="118">
        <f t="shared" si="319"/>
        <v>0</v>
      </c>
      <c r="AM21" s="118">
        <f t="shared" si="319"/>
        <v>0</v>
      </c>
      <c r="AN21" s="118">
        <f t="shared" ref="AN21" si="322">SUM(AN22)</f>
        <v>0</v>
      </c>
      <c r="AO21" s="118">
        <f t="shared" ref="AO21" si="323">SUM(AO22)</f>
        <v>0</v>
      </c>
      <c r="AP21" s="118">
        <f t="shared" si="319"/>
        <v>0</v>
      </c>
      <c r="AQ21" s="118">
        <f t="shared" si="319"/>
        <v>0</v>
      </c>
      <c r="AR21" s="118">
        <f t="shared" si="319"/>
        <v>0</v>
      </c>
      <c r="AS21" s="118">
        <f t="shared" si="319"/>
        <v>0</v>
      </c>
      <c r="AT21" s="118">
        <f t="shared" si="319"/>
        <v>0</v>
      </c>
      <c r="AU21" s="118">
        <f t="shared" si="319"/>
        <v>0</v>
      </c>
      <c r="AV21" s="118">
        <f t="shared" si="319"/>
        <v>0</v>
      </c>
      <c r="AW21" s="118">
        <f t="shared" si="319"/>
        <v>0</v>
      </c>
      <c r="AX21" s="118">
        <f t="shared" si="319"/>
        <v>0</v>
      </c>
      <c r="AY21" s="118">
        <f t="shared" si="319"/>
        <v>0</v>
      </c>
      <c r="AZ21" s="118">
        <f t="shared" ref="AZ21" si="324">SUM(AZ22)</f>
        <v>0</v>
      </c>
      <c r="BA21" s="118">
        <f t="shared" ref="BA21" si="325">SUM(BA22)</f>
        <v>0</v>
      </c>
      <c r="BB21" s="118">
        <f t="shared" si="319"/>
        <v>0</v>
      </c>
      <c r="BC21" s="118">
        <f t="shared" si="319"/>
        <v>0</v>
      </c>
      <c r="BD21" s="118">
        <f t="shared" si="319"/>
        <v>0</v>
      </c>
      <c r="BE21" s="118">
        <f t="shared" si="319"/>
        <v>0</v>
      </c>
      <c r="BF21" s="118">
        <f t="shared" si="319"/>
        <v>0</v>
      </c>
      <c r="BG21" s="118">
        <f t="shared" si="319"/>
        <v>0</v>
      </c>
      <c r="BH21" s="118">
        <f t="shared" si="319"/>
        <v>0</v>
      </c>
      <c r="BI21" s="118">
        <f t="shared" si="319"/>
        <v>0</v>
      </c>
      <c r="BJ21" s="118">
        <f t="shared" si="319"/>
        <v>0</v>
      </c>
      <c r="BK21" s="118">
        <f t="shared" si="319"/>
        <v>0</v>
      </c>
      <c r="BL21" s="118">
        <f t="shared" ref="BL21" si="326">SUM(BL22)</f>
        <v>0</v>
      </c>
      <c r="BM21" s="118">
        <f t="shared" ref="BM21" si="327">SUM(BM22)</f>
        <v>0</v>
      </c>
      <c r="BN21" s="118">
        <f t="shared" si="319"/>
        <v>0</v>
      </c>
      <c r="BO21" s="118">
        <f t="shared" si="319"/>
        <v>0</v>
      </c>
      <c r="BP21" s="118">
        <f t="shared" si="319"/>
        <v>0</v>
      </c>
      <c r="BQ21" s="118">
        <f t="shared" si="319"/>
        <v>0</v>
      </c>
      <c r="BR21" s="118">
        <f t="shared" si="319"/>
        <v>0</v>
      </c>
      <c r="BS21" s="118">
        <f t="shared" si="319"/>
        <v>0</v>
      </c>
      <c r="BT21" s="118">
        <f t="shared" si="319"/>
        <v>0</v>
      </c>
      <c r="BU21" s="118">
        <f t="shared" ref="BU21:EE21" si="328">SUM(BU22)</f>
        <v>0</v>
      </c>
      <c r="BV21" s="118">
        <f t="shared" si="328"/>
        <v>0</v>
      </c>
      <c r="BW21" s="118">
        <f t="shared" si="328"/>
        <v>0</v>
      </c>
      <c r="BX21" s="118">
        <f t="shared" ref="BX21" si="329">SUM(BX22)</f>
        <v>0</v>
      </c>
      <c r="BY21" s="118">
        <f t="shared" ref="BY21" si="330">SUM(BY22)</f>
        <v>0</v>
      </c>
      <c r="BZ21" s="118">
        <f t="shared" si="328"/>
        <v>0</v>
      </c>
      <c r="CA21" s="118">
        <f t="shared" si="328"/>
        <v>0</v>
      </c>
      <c r="CB21" s="118">
        <f t="shared" si="328"/>
        <v>0</v>
      </c>
      <c r="CC21" s="118">
        <f t="shared" si="328"/>
        <v>0</v>
      </c>
      <c r="CD21" s="118">
        <f t="shared" si="328"/>
        <v>0</v>
      </c>
      <c r="CE21" s="118">
        <f t="shared" si="328"/>
        <v>0</v>
      </c>
      <c r="CF21" s="118">
        <f t="shared" si="328"/>
        <v>0</v>
      </c>
      <c r="CG21" s="118">
        <f t="shared" si="328"/>
        <v>0</v>
      </c>
      <c r="CH21" s="118">
        <f t="shared" si="328"/>
        <v>0</v>
      </c>
      <c r="CI21" s="118">
        <f t="shared" si="328"/>
        <v>0</v>
      </c>
      <c r="CJ21" s="118">
        <f t="shared" ref="CJ21" si="331">SUM(CJ22)</f>
        <v>0</v>
      </c>
      <c r="CK21" s="118">
        <f t="shared" ref="CK21" si="332">SUM(CK22)</f>
        <v>0</v>
      </c>
      <c r="CL21" s="118">
        <f t="shared" si="328"/>
        <v>0</v>
      </c>
      <c r="CM21" s="118">
        <f t="shared" si="328"/>
        <v>0</v>
      </c>
      <c r="CN21" s="118">
        <f t="shared" si="328"/>
        <v>0</v>
      </c>
      <c r="CO21" s="118">
        <f t="shared" si="328"/>
        <v>0</v>
      </c>
      <c r="CP21" s="118">
        <f t="shared" si="328"/>
        <v>0</v>
      </c>
      <c r="CQ21" s="118">
        <f t="shared" si="328"/>
        <v>0</v>
      </c>
      <c r="CR21" s="118">
        <f t="shared" si="328"/>
        <v>0</v>
      </c>
      <c r="CS21" s="118">
        <f t="shared" si="328"/>
        <v>0</v>
      </c>
      <c r="CT21" s="118">
        <f t="shared" si="328"/>
        <v>0</v>
      </c>
      <c r="CU21" s="118">
        <f t="shared" si="328"/>
        <v>0</v>
      </c>
      <c r="CV21" s="118">
        <f t="shared" ref="CV21" si="333">SUM(CV22)</f>
        <v>0</v>
      </c>
      <c r="CW21" s="118">
        <f t="shared" ref="CW21" si="334">SUM(CW22)</f>
        <v>0</v>
      </c>
      <c r="CX21" s="118">
        <f t="shared" si="328"/>
        <v>0</v>
      </c>
      <c r="CY21" s="118">
        <f t="shared" si="328"/>
        <v>0</v>
      </c>
      <c r="CZ21" s="118">
        <f t="shared" si="328"/>
        <v>0</v>
      </c>
      <c r="DA21" s="118">
        <f t="shared" si="328"/>
        <v>0</v>
      </c>
      <c r="DB21" s="118">
        <f t="shared" si="328"/>
        <v>0</v>
      </c>
      <c r="DC21" s="118">
        <f t="shared" si="328"/>
        <v>0</v>
      </c>
      <c r="DD21" s="118">
        <f t="shared" si="328"/>
        <v>0</v>
      </c>
      <c r="DE21" s="118">
        <f t="shared" si="328"/>
        <v>0</v>
      </c>
      <c r="DF21" s="118">
        <f t="shared" si="328"/>
        <v>0</v>
      </c>
      <c r="DG21" s="118">
        <f t="shared" si="328"/>
        <v>0</v>
      </c>
      <c r="DH21" s="118">
        <f t="shared" ref="DH21" si="335">SUM(DH22)</f>
        <v>0</v>
      </c>
      <c r="DI21" s="118">
        <f t="shared" ref="DI21" si="336">SUM(DI22)</f>
        <v>0</v>
      </c>
      <c r="DJ21" s="118">
        <f t="shared" si="328"/>
        <v>0</v>
      </c>
      <c r="DK21" s="118">
        <f t="shared" si="328"/>
        <v>0</v>
      </c>
      <c r="DL21" s="118">
        <f t="shared" si="328"/>
        <v>70</v>
      </c>
      <c r="DM21" s="118">
        <f t="shared" si="328"/>
        <v>7329192.6960000005</v>
      </c>
      <c r="DN21" s="118">
        <f t="shared" si="328"/>
        <v>5.833333333333333</v>
      </c>
      <c r="DO21" s="118">
        <f t="shared" si="328"/>
        <v>610766.05800000008</v>
      </c>
      <c r="DP21" s="118">
        <f t="shared" si="328"/>
        <v>11</v>
      </c>
      <c r="DQ21" s="118">
        <f t="shared" si="328"/>
        <v>1151730.25</v>
      </c>
      <c r="DR21" s="118">
        <f t="shared" si="328"/>
        <v>0</v>
      </c>
      <c r="DS21" s="118">
        <f t="shared" si="328"/>
        <v>0</v>
      </c>
      <c r="DT21" s="118">
        <f t="shared" ref="DT21" si="337">SUM(DT22)</f>
        <v>11</v>
      </c>
      <c r="DU21" s="118">
        <f t="shared" ref="DU21" si="338">SUM(DU22)</f>
        <v>1151730.25</v>
      </c>
      <c r="DV21" s="118">
        <f t="shared" si="328"/>
        <v>0</v>
      </c>
      <c r="DW21" s="118">
        <f t="shared" si="328"/>
        <v>0</v>
      </c>
      <c r="DX21" s="118">
        <f t="shared" si="328"/>
        <v>0</v>
      </c>
      <c r="DY21" s="118">
        <f t="shared" si="328"/>
        <v>0</v>
      </c>
      <c r="DZ21" s="118">
        <f t="shared" si="328"/>
        <v>0</v>
      </c>
      <c r="EA21" s="118">
        <f t="shared" si="328"/>
        <v>0</v>
      </c>
      <c r="EB21" s="118">
        <f t="shared" si="328"/>
        <v>0</v>
      </c>
      <c r="EC21" s="118">
        <f t="shared" si="328"/>
        <v>0</v>
      </c>
      <c r="ED21" s="118">
        <f t="shared" si="328"/>
        <v>0</v>
      </c>
      <c r="EE21" s="118">
        <f t="shared" si="328"/>
        <v>0</v>
      </c>
      <c r="EF21" s="118">
        <f t="shared" ref="EF21" si="339">SUM(EF22)</f>
        <v>0</v>
      </c>
      <c r="EG21" s="118">
        <f t="shared" ref="EG21" si="340">SUM(EG22)</f>
        <v>0</v>
      </c>
      <c r="EH21" s="118">
        <f t="shared" ref="EH21:GQ21" si="341">SUM(EH22)</f>
        <v>0</v>
      </c>
      <c r="EI21" s="118">
        <f t="shared" si="341"/>
        <v>0</v>
      </c>
      <c r="EJ21" s="118">
        <f t="shared" si="341"/>
        <v>0</v>
      </c>
      <c r="EK21" s="118">
        <f t="shared" si="341"/>
        <v>0</v>
      </c>
      <c r="EL21" s="118">
        <f t="shared" si="341"/>
        <v>0</v>
      </c>
      <c r="EM21" s="118">
        <f t="shared" si="341"/>
        <v>0</v>
      </c>
      <c r="EN21" s="118">
        <f t="shared" si="341"/>
        <v>0</v>
      </c>
      <c r="EO21" s="118">
        <f t="shared" si="341"/>
        <v>0</v>
      </c>
      <c r="EP21" s="118">
        <f t="shared" si="341"/>
        <v>0</v>
      </c>
      <c r="EQ21" s="118">
        <f t="shared" si="341"/>
        <v>0</v>
      </c>
      <c r="ER21" s="118">
        <f t="shared" ref="ER21" si="342">SUM(ER22)</f>
        <v>0</v>
      </c>
      <c r="ES21" s="118">
        <f t="shared" ref="ES21" si="343">SUM(ES22)</f>
        <v>0</v>
      </c>
      <c r="ET21" s="118">
        <f t="shared" si="341"/>
        <v>0</v>
      </c>
      <c r="EU21" s="118">
        <f t="shared" si="341"/>
        <v>0</v>
      </c>
      <c r="EV21" s="118">
        <f t="shared" si="341"/>
        <v>0</v>
      </c>
      <c r="EW21" s="118">
        <f t="shared" si="341"/>
        <v>0</v>
      </c>
      <c r="EX21" s="118">
        <f t="shared" si="341"/>
        <v>0</v>
      </c>
      <c r="EY21" s="118">
        <f t="shared" si="341"/>
        <v>0</v>
      </c>
      <c r="EZ21" s="118">
        <f t="shared" si="341"/>
        <v>0</v>
      </c>
      <c r="FA21" s="118">
        <f t="shared" si="341"/>
        <v>0</v>
      </c>
      <c r="FB21" s="118">
        <f t="shared" si="341"/>
        <v>0</v>
      </c>
      <c r="FC21" s="118">
        <f t="shared" si="341"/>
        <v>0</v>
      </c>
      <c r="FD21" s="118">
        <f t="shared" ref="FD21" si="344">SUM(FD22)</f>
        <v>0</v>
      </c>
      <c r="FE21" s="118">
        <f t="shared" ref="FE21" si="345">SUM(FE22)</f>
        <v>0</v>
      </c>
      <c r="FF21" s="118">
        <f t="shared" si="341"/>
        <v>0</v>
      </c>
      <c r="FG21" s="118">
        <f t="shared" si="341"/>
        <v>0</v>
      </c>
      <c r="FH21" s="118">
        <f t="shared" si="341"/>
        <v>0</v>
      </c>
      <c r="FI21" s="118">
        <f t="shared" si="341"/>
        <v>0</v>
      </c>
      <c r="FJ21" s="118">
        <f t="shared" si="341"/>
        <v>0</v>
      </c>
      <c r="FK21" s="118">
        <f t="shared" si="341"/>
        <v>0</v>
      </c>
      <c r="FL21" s="118">
        <f t="shared" si="341"/>
        <v>0</v>
      </c>
      <c r="FM21" s="118">
        <f t="shared" si="341"/>
        <v>0</v>
      </c>
      <c r="FN21" s="118">
        <f t="shared" si="341"/>
        <v>0</v>
      </c>
      <c r="FO21" s="118">
        <f t="shared" si="341"/>
        <v>0</v>
      </c>
      <c r="FP21" s="118">
        <f t="shared" ref="FP21" si="346">SUM(FP22)</f>
        <v>0</v>
      </c>
      <c r="FQ21" s="118">
        <f t="shared" ref="FQ21" si="347">SUM(FQ22)</f>
        <v>0</v>
      </c>
      <c r="FR21" s="118">
        <f t="shared" si="341"/>
        <v>0</v>
      </c>
      <c r="FS21" s="118">
        <f t="shared" si="341"/>
        <v>0</v>
      </c>
      <c r="FT21" s="118">
        <f t="shared" si="341"/>
        <v>0</v>
      </c>
      <c r="FU21" s="118">
        <f t="shared" si="341"/>
        <v>0</v>
      </c>
      <c r="FV21" s="118">
        <f t="shared" si="341"/>
        <v>0</v>
      </c>
      <c r="FW21" s="118">
        <f t="shared" si="341"/>
        <v>0</v>
      </c>
      <c r="FX21" s="118">
        <f t="shared" si="341"/>
        <v>0</v>
      </c>
      <c r="FY21" s="118">
        <f t="shared" si="341"/>
        <v>0</v>
      </c>
      <c r="FZ21" s="118">
        <f t="shared" si="341"/>
        <v>0</v>
      </c>
      <c r="GA21" s="118">
        <f t="shared" si="341"/>
        <v>0</v>
      </c>
      <c r="GB21" s="118">
        <f t="shared" ref="GB21" si="348">SUM(GB22)</f>
        <v>0</v>
      </c>
      <c r="GC21" s="118">
        <f t="shared" ref="GC21" si="349">SUM(GC22)</f>
        <v>0</v>
      </c>
      <c r="GD21" s="118">
        <f t="shared" si="341"/>
        <v>0</v>
      </c>
      <c r="GE21" s="118">
        <f t="shared" si="341"/>
        <v>0</v>
      </c>
      <c r="GF21" s="118">
        <f t="shared" si="341"/>
        <v>70</v>
      </c>
      <c r="GG21" s="118">
        <f t="shared" si="341"/>
        <v>7329192.6960000005</v>
      </c>
      <c r="GH21" s="118">
        <f t="shared" si="341"/>
        <v>5.833333333333333</v>
      </c>
      <c r="GI21" s="118">
        <f t="shared" si="341"/>
        <v>610766.05800000008</v>
      </c>
      <c r="GJ21" s="118">
        <f t="shared" si="341"/>
        <v>11</v>
      </c>
      <c r="GK21" s="118">
        <f t="shared" si="341"/>
        <v>1151730.25</v>
      </c>
      <c r="GL21" s="118">
        <f t="shared" ref="GL21" si="350">SUM(GL22)</f>
        <v>0</v>
      </c>
      <c r="GM21" s="118">
        <f t="shared" ref="GM21" si="351">SUM(GM22)</f>
        <v>0</v>
      </c>
      <c r="GN21" s="118">
        <f t="shared" ref="GN21" si="352">SUM(GN22)</f>
        <v>11</v>
      </c>
      <c r="GO21" s="118">
        <f t="shared" ref="GO21" si="353">SUM(GO22)</f>
        <v>1151730.25</v>
      </c>
      <c r="GP21" s="118">
        <f t="shared" si="341"/>
        <v>5.166666666666667</v>
      </c>
      <c r="GQ21" s="118">
        <f t="shared" si="341"/>
        <v>540964.19199999992</v>
      </c>
      <c r="GR21" s="16"/>
    </row>
    <row r="22" spans="2:200" ht="15.75" x14ac:dyDescent="0.25">
      <c r="B22" s="45"/>
      <c r="C22" s="36"/>
      <c r="D22" s="20"/>
      <c r="E22" s="25" t="s">
        <v>34</v>
      </c>
      <c r="F22" s="25">
        <v>9</v>
      </c>
      <c r="G22" s="26">
        <v>104702.7528</v>
      </c>
      <c r="H22" s="114"/>
      <c r="I22" s="114">
        <v>0</v>
      </c>
      <c r="J22" s="114">
        <f t="shared" si="53"/>
        <v>0</v>
      </c>
      <c r="K22" s="114">
        <f t="shared" si="54"/>
        <v>0</v>
      </c>
      <c r="L22" s="114"/>
      <c r="M22" s="114"/>
      <c r="N22" s="114"/>
      <c r="O22" s="114"/>
      <c r="P22" s="114">
        <f>SUM(L22+N22)</f>
        <v>0</v>
      </c>
      <c r="Q22" s="114">
        <f>SUM(M22+O22)</f>
        <v>0</v>
      </c>
      <c r="R22" s="97">
        <f t="shared" si="35"/>
        <v>0</v>
      </c>
      <c r="S22" s="97">
        <f t="shared" si="36"/>
        <v>0</v>
      </c>
      <c r="T22" s="114"/>
      <c r="U22" s="114">
        <v>0</v>
      </c>
      <c r="V22" s="114">
        <f t="shared" si="55"/>
        <v>0</v>
      </c>
      <c r="W22" s="114">
        <f t="shared" si="56"/>
        <v>0</v>
      </c>
      <c r="X22" s="114"/>
      <c r="Y22" s="114"/>
      <c r="Z22" s="114"/>
      <c r="AA22" s="114"/>
      <c r="AB22" s="114">
        <f>SUM(X22+Z22)</f>
        <v>0</v>
      </c>
      <c r="AC22" s="114">
        <f>SUM(Y22+AA22)</f>
        <v>0</v>
      </c>
      <c r="AD22" s="97">
        <f t="shared" ref="AD22" si="354">SUM(X22-V22)</f>
        <v>0</v>
      </c>
      <c r="AE22" s="97">
        <f t="shared" ref="AE22" si="355">SUM(Y22-W22)</f>
        <v>0</v>
      </c>
      <c r="AF22" s="114"/>
      <c r="AG22" s="114">
        <v>0</v>
      </c>
      <c r="AH22" s="114">
        <f t="shared" si="57"/>
        <v>0</v>
      </c>
      <c r="AI22" s="114">
        <f t="shared" si="58"/>
        <v>0</v>
      </c>
      <c r="AJ22" s="114"/>
      <c r="AK22" s="114"/>
      <c r="AL22" s="114"/>
      <c r="AM22" s="114"/>
      <c r="AN22" s="114">
        <f>SUM(AJ22+AL22)</f>
        <v>0</v>
      </c>
      <c r="AO22" s="114">
        <f>SUM(AK22+AM22)</f>
        <v>0</v>
      </c>
      <c r="AP22" s="97">
        <f t="shared" ref="AP22" si="356">SUM(AJ22-AH22)</f>
        <v>0</v>
      </c>
      <c r="AQ22" s="97">
        <f t="shared" ref="AQ22" si="357">SUM(AK22-AI22)</f>
        <v>0</v>
      </c>
      <c r="AR22" s="114"/>
      <c r="AS22" s="114"/>
      <c r="AT22" s="114">
        <f t="shared" si="59"/>
        <v>0</v>
      </c>
      <c r="AU22" s="114">
        <f t="shared" si="60"/>
        <v>0</v>
      </c>
      <c r="AV22" s="114"/>
      <c r="AW22" s="114"/>
      <c r="AX22" s="114"/>
      <c r="AY22" s="114"/>
      <c r="AZ22" s="114">
        <f>SUM(AV22+AX22)</f>
        <v>0</v>
      </c>
      <c r="BA22" s="114">
        <f>SUM(AW22+AY22)</f>
        <v>0</v>
      </c>
      <c r="BB22" s="97">
        <f t="shared" ref="BB22" si="358">SUM(AV22-AT22)</f>
        <v>0</v>
      </c>
      <c r="BC22" s="97">
        <f t="shared" ref="BC22" si="359">SUM(AW22-AU22)</f>
        <v>0</v>
      </c>
      <c r="BD22" s="114"/>
      <c r="BE22" s="114">
        <v>0</v>
      </c>
      <c r="BF22" s="114">
        <f t="shared" si="61"/>
        <v>0</v>
      </c>
      <c r="BG22" s="114">
        <f t="shared" si="62"/>
        <v>0</v>
      </c>
      <c r="BH22" s="114"/>
      <c r="BI22" s="114"/>
      <c r="BJ22" s="114"/>
      <c r="BK22" s="114"/>
      <c r="BL22" s="114">
        <f>SUM(BH22+BJ22)</f>
        <v>0</v>
      </c>
      <c r="BM22" s="114">
        <f>SUM(BI22+BK22)</f>
        <v>0</v>
      </c>
      <c r="BN22" s="97">
        <f t="shared" ref="BN22" si="360">SUM(BH22-BF22)</f>
        <v>0</v>
      </c>
      <c r="BO22" s="97">
        <f t="shared" ref="BO22" si="361">SUM(BI22-BG22)</f>
        <v>0</v>
      </c>
      <c r="BP22" s="114"/>
      <c r="BQ22" s="114"/>
      <c r="BR22" s="114">
        <f t="shared" si="63"/>
        <v>0</v>
      </c>
      <c r="BS22" s="114">
        <f t="shared" si="64"/>
        <v>0</v>
      </c>
      <c r="BT22" s="114"/>
      <c r="BU22" s="114"/>
      <c r="BV22" s="114"/>
      <c r="BW22" s="114"/>
      <c r="BX22" s="114">
        <f>SUM(BT22+BV22)</f>
        <v>0</v>
      </c>
      <c r="BY22" s="114">
        <f>SUM(BU22+BW22)</f>
        <v>0</v>
      </c>
      <c r="BZ22" s="97">
        <f t="shared" ref="BZ22" si="362">SUM(BT22-BR22)</f>
        <v>0</v>
      </c>
      <c r="CA22" s="97">
        <f t="shared" ref="CA22" si="363">SUM(BU22-BS22)</f>
        <v>0</v>
      </c>
      <c r="CB22" s="114"/>
      <c r="CC22" s="114"/>
      <c r="CD22" s="114">
        <f t="shared" si="65"/>
        <v>0</v>
      </c>
      <c r="CE22" s="114">
        <f t="shared" si="66"/>
        <v>0</v>
      </c>
      <c r="CF22" s="114"/>
      <c r="CG22" s="114"/>
      <c r="CH22" s="114"/>
      <c r="CI22" s="114"/>
      <c r="CJ22" s="114">
        <f>SUM(CF22+CH22)</f>
        <v>0</v>
      </c>
      <c r="CK22" s="114">
        <f>SUM(CG22+CI22)</f>
        <v>0</v>
      </c>
      <c r="CL22" s="97">
        <f t="shared" ref="CL22" si="364">SUM(CF22-CD22)</f>
        <v>0</v>
      </c>
      <c r="CM22" s="97">
        <f t="shared" ref="CM22" si="365">SUM(CG22-CE22)</f>
        <v>0</v>
      </c>
      <c r="CN22" s="114"/>
      <c r="CO22" s="114"/>
      <c r="CP22" s="114">
        <f t="shared" si="67"/>
        <v>0</v>
      </c>
      <c r="CQ22" s="114">
        <f t="shared" si="68"/>
        <v>0</v>
      </c>
      <c r="CR22" s="114"/>
      <c r="CS22" s="114"/>
      <c r="CT22" s="114"/>
      <c r="CU22" s="114"/>
      <c r="CV22" s="114">
        <f>SUM(CR22+CT22)</f>
        <v>0</v>
      </c>
      <c r="CW22" s="114">
        <f>SUM(CS22+CU22)</f>
        <v>0</v>
      </c>
      <c r="CX22" s="97">
        <f t="shared" ref="CX22" si="366">SUM(CR22-CP22)</f>
        <v>0</v>
      </c>
      <c r="CY22" s="97">
        <f t="shared" ref="CY22" si="367">SUM(CS22-CQ22)</f>
        <v>0</v>
      </c>
      <c r="CZ22" s="114"/>
      <c r="DA22" s="114"/>
      <c r="DB22" s="114">
        <f t="shared" si="69"/>
        <v>0</v>
      </c>
      <c r="DC22" s="114">
        <f t="shared" si="70"/>
        <v>0</v>
      </c>
      <c r="DD22" s="114"/>
      <c r="DE22" s="114"/>
      <c r="DF22" s="114"/>
      <c r="DG22" s="114"/>
      <c r="DH22" s="114">
        <f>SUM(DD22+DF22)</f>
        <v>0</v>
      </c>
      <c r="DI22" s="114">
        <f>SUM(DE22+DG22)</f>
        <v>0</v>
      </c>
      <c r="DJ22" s="114"/>
      <c r="DK22" s="114"/>
      <c r="DL22" s="114">
        <v>70</v>
      </c>
      <c r="DM22" s="114">
        <v>7329192.6960000005</v>
      </c>
      <c r="DN22" s="114">
        <f t="shared" si="71"/>
        <v>5.833333333333333</v>
      </c>
      <c r="DO22" s="114">
        <f t="shared" si="72"/>
        <v>610766.05800000008</v>
      </c>
      <c r="DP22" s="114">
        <v>11</v>
      </c>
      <c r="DQ22" s="114">
        <v>1151730.25</v>
      </c>
      <c r="DR22" s="114"/>
      <c r="DS22" s="114"/>
      <c r="DT22" s="114">
        <f>SUM(DP22+DR22)</f>
        <v>11</v>
      </c>
      <c r="DU22" s="114">
        <f>SUM(DQ22+DS22)</f>
        <v>1151730.25</v>
      </c>
      <c r="DV22" s="114"/>
      <c r="DW22" s="114"/>
      <c r="DX22" s="114"/>
      <c r="DY22" s="114">
        <v>0</v>
      </c>
      <c r="DZ22" s="114">
        <f t="shared" si="73"/>
        <v>0</v>
      </c>
      <c r="EA22" s="114">
        <f t="shared" si="74"/>
        <v>0</v>
      </c>
      <c r="EB22" s="114"/>
      <c r="EC22" s="114"/>
      <c r="ED22" s="114"/>
      <c r="EE22" s="114"/>
      <c r="EF22" s="114">
        <f>SUM(EB22+ED22)</f>
        <v>0</v>
      </c>
      <c r="EG22" s="114">
        <f>SUM(EC22+EE22)</f>
        <v>0</v>
      </c>
      <c r="EH22" s="114"/>
      <c r="EI22" s="114"/>
      <c r="EJ22" s="114"/>
      <c r="EK22" s="114">
        <v>0</v>
      </c>
      <c r="EL22" s="114">
        <f t="shared" si="75"/>
        <v>0</v>
      </c>
      <c r="EM22" s="114">
        <f t="shared" si="76"/>
        <v>0</v>
      </c>
      <c r="EN22" s="114"/>
      <c r="EO22" s="114"/>
      <c r="EP22" s="114"/>
      <c r="EQ22" s="114"/>
      <c r="ER22" s="114">
        <f>SUM(EN22+EP22)</f>
        <v>0</v>
      </c>
      <c r="ES22" s="114">
        <f>SUM(EO22+EQ22)</f>
        <v>0</v>
      </c>
      <c r="ET22" s="114"/>
      <c r="EU22" s="114"/>
      <c r="EV22" s="114"/>
      <c r="EW22" s="114"/>
      <c r="EX22" s="114">
        <f t="shared" si="77"/>
        <v>0</v>
      </c>
      <c r="EY22" s="114">
        <f t="shared" si="78"/>
        <v>0</v>
      </c>
      <c r="EZ22" s="114"/>
      <c r="FA22" s="114"/>
      <c r="FB22" s="114"/>
      <c r="FC22" s="114"/>
      <c r="FD22" s="114">
        <f>SUM(EZ22+FB22)</f>
        <v>0</v>
      </c>
      <c r="FE22" s="114">
        <f>SUM(FA22+FC22)</f>
        <v>0</v>
      </c>
      <c r="FF22" s="114"/>
      <c r="FG22" s="114"/>
      <c r="FH22" s="114"/>
      <c r="FI22" s="114"/>
      <c r="FJ22" s="114">
        <f t="shared" si="79"/>
        <v>0</v>
      </c>
      <c r="FK22" s="114">
        <f t="shared" si="80"/>
        <v>0</v>
      </c>
      <c r="FL22" s="114"/>
      <c r="FM22" s="114"/>
      <c r="FN22" s="114"/>
      <c r="FO22" s="114"/>
      <c r="FP22" s="114">
        <f>SUM(FL22+FN22)</f>
        <v>0</v>
      </c>
      <c r="FQ22" s="114">
        <f>SUM(FM22+FO22)</f>
        <v>0</v>
      </c>
      <c r="FR22" s="114"/>
      <c r="FS22" s="114"/>
      <c r="FT22" s="114"/>
      <c r="FU22" s="114"/>
      <c r="FV22" s="114">
        <f t="shared" si="81"/>
        <v>0</v>
      </c>
      <c r="FW22" s="114">
        <f t="shared" si="82"/>
        <v>0</v>
      </c>
      <c r="FX22" s="114"/>
      <c r="FY22" s="114"/>
      <c r="FZ22" s="114"/>
      <c r="GA22" s="114"/>
      <c r="GB22" s="114">
        <f>SUM(FX22+FZ22)</f>
        <v>0</v>
      </c>
      <c r="GC22" s="114">
        <f>SUM(FY22+GA22)</f>
        <v>0</v>
      </c>
      <c r="GD22" s="114"/>
      <c r="GE22" s="114"/>
      <c r="GF22" s="114">
        <f t="shared" ref="GF22:GK22" si="368">H22+T22+AF22+AR22+BD22+BP22+CB22+CN22+CZ22+DL22+DX22+EJ22+EV22+FH22+FT22</f>
        <v>70</v>
      </c>
      <c r="GG22" s="114">
        <f t="shared" si="368"/>
        <v>7329192.6960000005</v>
      </c>
      <c r="GH22" s="114">
        <f t="shared" si="368"/>
        <v>5.833333333333333</v>
      </c>
      <c r="GI22" s="114">
        <f t="shared" si="368"/>
        <v>610766.05800000008</v>
      </c>
      <c r="GJ22" s="114">
        <f t="shared" si="368"/>
        <v>11</v>
      </c>
      <c r="GK22" s="114">
        <f t="shared" si="368"/>
        <v>1151730.25</v>
      </c>
      <c r="GL22" s="114">
        <f t="shared" ref="GL22:GO22" si="369">N22+Z22+AL22+AX22+BJ22+BV22+CH22+CT22+DF22+DR22+ED22+EP22+FB22+FN22+FZ22</f>
        <v>0</v>
      </c>
      <c r="GM22" s="114">
        <f t="shared" si="369"/>
        <v>0</v>
      </c>
      <c r="GN22" s="114">
        <f t="shared" si="369"/>
        <v>11</v>
      </c>
      <c r="GO22" s="114">
        <f t="shared" si="369"/>
        <v>1151730.25</v>
      </c>
      <c r="GP22" s="114">
        <f>SUM(GJ22-GH22)</f>
        <v>5.166666666666667</v>
      </c>
      <c r="GQ22" s="114">
        <f>SUM(GK22-GI22)</f>
        <v>540964.19199999992</v>
      </c>
      <c r="GR22" s="16"/>
    </row>
    <row r="23" spans="2:200" ht="15.75" x14ac:dyDescent="0.25">
      <c r="B23" s="49"/>
      <c r="C23" s="54"/>
      <c r="D23" s="55"/>
      <c r="E23" s="38" t="s">
        <v>35</v>
      </c>
      <c r="F23" s="38"/>
      <c r="G23" s="52"/>
      <c r="H23" s="118">
        <f>SUM(H24:H26)</f>
        <v>0</v>
      </c>
      <c r="I23" s="118">
        <f t="shared" ref="I23:BT23" si="370">SUM(I24:I26)</f>
        <v>0</v>
      </c>
      <c r="J23" s="118">
        <f t="shared" si="370"/>
        <v>0</v>
      </c>
      <c r="K23" s="118">
        <f t="shared" si="370"/>
        <v>0</v>
      </c>
      <c r="L23" s="118">
        <f t="shared" si="370"/>
        <v>0</v>
      </c>
      <c r="M23" s="118">
        <f t="shared" si="370"/>
        <v>0</v>
      </c>
      <c r="N23" s="118">
        <f t="shared" si="370"/>
        <v>0</v>
      </c>
      <c r="O23" s="118">
        <f t="shared" si="370"/>
        <v>0</v>
      </c>
      <c r="P23" s="118">
        <f t="shared" si="370"/>
        <v>0</v>
      </c>
      <c r="Q23" s="118">
        <f t="shared" si="370"/>
        <v>0</v>
      </c>
      <c r="R23" s="118">
        <f t="shared" si="370"/>
        <v>0</v>
      </c>
      <c r="S23" s="118">
        <f t="shared" si="370"/>
        <v>0</v>
      </c>
      <c r="T23" s="118">
        <f t="shared" si="370"/>
        <v>124</v>
      </c>
      <c r="U23" s="118">
        <f t="shared" si="370"/>
        <v>21283812.866500001</v>
      </c>
      <c r="V23" s="118">
        <f t="shared" si="370"/>
        <v>10.333333333333334</v>
      </c>
      <c r="W23" s="118">
        <f t="shared" si="370"/>
        <v>1773651.0722083333</v>
      </c>
      <c r="X23" s="118">
        <f t="shared" si="370"/>
        <v>0</v>
      </c>
      <c r="Y23" s="118">
        <f t="shared" si="370"/>
        <v>0</v>
      </c>
      <c r="Z23" s="118">
        <f t="shared" si="370"/>
        <v>0</v>
      </c>
      <c r="AA23" s="118">
        <f t="shared" si="370"/>
        <v>0</v>
      </c>
      <c r="AB23" s="118">
        <f t="shared" ref="AB23" si="371">SUM(AB24:AB26)</f>
        <v>0</v>
      </c>
      <c r="AC23" s="118">
        <f t="shared" ref="AC23" si="372">SUM(AC24:AC26)</f>
        <v>0</v>
      </c>
      <c r="AD23" s="118">
        <f t="shared" si="370"/>
        <v>-10.333333333333334</v>
      </c>
      <c r="AE23" s="118">
        <f t="shared" si="370"/>
        <v>-1773651.0722083333</v>
      </c>
      <c r="AF23" s="118">
        <f t="shared" si="370"/>
        <v>0</v>
      </c>
      <c r="AG23" s="118">
        <f t="shared" si="370"/>
        <v>0</v>
      </c>
      <c r="AH23" s="118">
        <f t="shared" si="370"/>
        <v>0</v>
      </c>
      <c r="AI23" s="118">
        <f t="shared" si="370"/>
        <v>0</v>
      </c>
      <c r="AJ23" s="118">
        <f t="shared" si="370"/>
        <v>0</v>
      </c>
      <c r="AK23" s="118">
        <f t="shared" si="370"/>
        <v>0</v>
      </c>
      <c r="AL23" s="118">
        <f t="shared" si="370"/>
        <v>0</v>
      </c>
      <c r="AM23" s="118">
        <f t="shared" si="370"/>
        <v>0</v>
      </c>
      <c r="AN23" s="118">
        <f t="shared" ref="AN23" si="373">SUM(AN24:AN26)</f>
        <v>0</v>
      </c>
      <c r="AO23" s="118">
        <f t="shared" ref="AO23" si="374">SUM(AO24:AO26)</f>
        <v>0</v>
      </c>
      <c r="AP23" s="118">
        <f t="shared" si="370"/>
        <v>0</v>
      </c>
      <c r="AQ23" s="118">
        <f t="shared" si="370"/>
        <v>0</v>
      </c>
      <c r="AR23" s="118">
        <f t="shared" si="370"/>
        <v>0</v>
      </c>
      <c r="AS23" s="118">
        <f t="shared" si="370"/>
        <v>0</v>
      </c>
      <c r="AT23" s="118">
        <f t="shared" si="370"/>
        <v>0</v>
      </c>
      <c r="AU23" s="118">
        <f t="shared" si="370"/>
        <v>0</v>
      </c>
      <c r="AV23" s="118">
        <f t="shared" si="370"/>
        <v>0</v>
      </c>
      <c r="AW23" s="118">
        <f t="shared" si="370"/>
        <v>0</v>
      </c>
      <c r="AX23" s="118">
        <f t="shared" si="370"/>
        <v>0</v>
      </c>
      <c r="AY23" s="118">
        <f t="shared" si="370"/>
        <v>0</v>
      </c>
      <c r="AZ23" s="118">
        <f t="shared" ref="AZ23" si="375">SUM(AZ24:AZ26)</f>
        <v>0</v>
      </c>
      <c r="BA23" s="118">
        <f t="shared" ref="BA23" si="376">SUM(BA24:BA26)</f>
        <v>0</v>
      </c>
      <c r="BB23" s="118">
        <f t="shared" si="370"/>
        <v>0</v>
      </c>
      <c r="BC23" s="118">
        <f t="shared" si="370"/>
        <v>0</v>
      </c>
      <c r="BD23" s="118">
        <f t="shared" si="370"/>
        <v>0</v>
      </c>
      <c r="BE23" s="118">
        <f t="shared" si="370"/>
        <v>0</v>
      </c>
      <c r="BF23" s="118">
        <f t="shared" si="370"/>
        <v>0</v>
      </c>
      <c r="BG23" s="118">
        <f t="shared" si="370"/>
        <v>0</v>
      </c>
      <c r="BH23" s="118">
        <f t="shared" si="370"/>
        <v>0</v>
      </c>
      <c r="BI23" s="118">
        <f t="shared" si="370"/>
        <v>0</v>
      </c>
      <c r="BJ23" s="118">
        <f t="shared" si="370"/>
        <v>0</v>
      </c>
      <c r="BK23" s="118">
        <f t="shared" si="370"/>
        <v>0</v>
      </c>
      <c r="BL23" s="118">
        <f t="shared" ref="BL23" si="377">SUM(BL24:BL26)</f>
        <v>0</v>
      </c>
      <c r="BM23" s="118">
        <f t="shared" ref="BM23" si="378">SUM(BM24:BM26)</f>
        <v>0</v>
      </c>
      <c r="BN23" s="118">
        <f t="shared" si="370"/>
        <v>0</v>
      </c>
      <c r="BO23" s="118">
        <f t="shared" si="370"/>
        <v>0</v>
      </c>
      <c r="BP23" s="118">
        <f t="shared" si="370"/>
        <v>0</v>
      </c>
      <c r="BQ23" s="118">
        <f t="shared" si="370"/>
        <v>0</v>
      </c>
      <c r="BR23" s="118">
        <f t="shared" si="370"/>
        <v>0</v>
      </c>
      <c r="BS23" s="118">
        <f t="shared" si="370"/>
        <v>0</v>
      </c>
      <c r="BT23" s="118">
        <f t="shared" si="370"/>
        <v>0</v>
      </c>
      <c r="BU23" s="118">
        <f t="shared" ref="BU23:EE23" si="379">SUM(BU24:BU26)</f>
        <v>0</v>
      </c>
      <c r="BV23" s="118">
        <f t="shared" si="379"/>
        <v>0</v>
      </c>
      <c r="BW23" s="118">
        <f t="shared" si="379"/>
        <v>0</v>
      </c>
      <c r="BX23" s="118">
        <f t="shared" ref="BX23" si="380">SUM(BX24:BX26)</f>
        <v>0</v>
      </c>
      <c r="BY23" s="118">
        <f t="shared" ref="BY23" si="381">SUM(BY24:BY26)</f>
        <v>0</v>
      </c>
      <c r="BZ23" s="118">
        <f t="shared" si="379"/>
        <v>0</v>
      </c>
      <c r="CA23" s="118">
        <f t="shared" si="379"/>
        <v>0</v>
      </c>
      <c r="CB23" s="118">
        <f t="shared" si="379"/>
        <v>0</v>
      </c>
      <c r="CC23" s="118">
        <f t="shared" si="379"/>
        <v>0</v>
      </c>
      <c r="CD23" s="118">
        <f t="shared" si="379"/>
        <v>0</v>
      </c>
      <c r="CE23" s="118">
        <f t="shared" si="379"/>
        <v>0</v>
      </c>
      <c r="CF23" s="118">
        <f t="shared" si="379"/>
        <v>0</v>
      </c>
      <c r="CG23" s="118">
        <f t="shared" si="379"/>
        <v>0</v>
      </c>
      <c r="CH23" s="118">
        <f t="shared" si="379"/>
        <v>0</v>
      </c>
      <c r="CI23" s="118">
        <f t="shared" si="379"/>
        <v>0</v>
      </c>
      <c r="CJ23" s="118">
        <f t="shared" ref="CJ23" si="382">SUM(CJ24:CJ26)</f>
        <v>0</v>
      </c>
      <c r="CK23" s="118">
        <f t="shared" ref="CK23" si="383">SUM(CK24:CK26)</f>
        <v>0</v>
      </c>
      <c r="CL23" s="118">
        <f t="shared" si="379"/>
        <v>0</v>
      </c>
      <c r="CM23" s="118">
        <f t="shared" si="379"/>
        <v>0</v>
      </c>
      <c r="CN23" s="118">
        <f t="shared" si="379"/>
        <v>0</v>
      </c>
      <c r="CO23" s="118">
        <f t="shared" si="379"/>
        <v>0</v>
      </c>
      <c r="CP23" s="118">
        <f t="shared" si="379"/>
        <v>0</v>
      </c>
      <c r="CQ23" s="118">
        <f t="shared" si="379"/>
        <v>0</v>
      </c>
      <c r="CR23" s="118">
        <f t="shared" si="379"/>
        <v>0</v>
      </c>
      <c r="CS23" s="118">
        <f t="shared" si="379"/>
        <v>0</v>
      </c>
      <c r="CT23" s="118">
        <f t="shared" si="379"/>
        <v>0</v>
      </c>
      <c r="CU23" s="118">
        <f t="shared" si="379"/>
        <v>0</v>
      </c>
      <c r="CV23" s="118">
        <f t="shared" ref="CV23" si="384">SUM(CV24:CV26)</f>
        <v>0</v>
      </c>
      <c r="CW23" s="118">
        <f t="shared" ref="CW23" si="385">SUM(CW24:CW26)</f>
        <v>0</v>
      </c>
      <c r="CX23" s="118">
        <f t="shared" si="379"/>
        <v>0</v>
      </c>
      <c r="CY23" s="118">
        <f t="shared" si="379"/>
        <v>0</v>
      </c>
      <c r="CZ23" s="118">
        <f t="shared" si="379"/>
        <v>0</v>
      </c>
      <c r="DA23" s="118">
        <f t="shared" si="379"/>
        <v>0</v>
      </c>
      <c r="DB23" s="118">
        <f t="shared" si="379"/>
        <v>0</v>
      </c>
      <c r="DC23" s="118">
        <f t="shared" si="379"/>
        <v>0</v>
      </c>
      <c r="DD23" s="118">
        <f t="shared" si="379"/>
        <v>0</v>
      </c>
      <c r="DE23" s="118">
        <f t="shared" si="379"/>
        <v>0</v>
      </c>
      <c r="DF23" s="118">
        <f t="shared" si="379"/>
        <v>0</v>
      </c>
      <c r="DG23" s="118">
        <f t="shared" si="379"/>
        <v>0</v>
      </c>
      <c r="DH23" s="118">
        <f t="shared" ref="DH23" si="386">SUM(DH24:DH26)</f>
        <v>0</v>
      </c>
      <c r="DI23" s="118">
        <f t="shared" ref="DI23" si="387">SUM(DI24:DI26)</f>
        <v>0</v>
      </c>
      <c r="DJ23" s="118">
        <f t="shared" si="379"/>
        <v>0</v>
      </c>
      <c r="DK23" s="118">
        <f t="shared" si="379"/>
        <v>0</v>
      </c>
      <c r="DL23" s="118">
        <f t="shared" si="379"/>
        <v>0</v>
      </c>
      <c r="DM23" s="118">
        <f t="shared" si="379"/>
        <v>0</v>
      </c>
      <c r="DN23" s="118">
        <f t="shared" si="379"/>
        <v>0</v>
      </c>
      <c r="DO23" s="118">
        <f t="shared" si="379"/>
        <v>0</v>
      </c>
      <c r="DP23" s="118">
        <f t="shared" si="379"/>
        <v>0</v>
      </c>
      <c r="DQ23" s="118">
        <f t="shared" si="379"/>
        <v>0</v>
      </c>
      <c r="DR23" s="118">
        <f t="shared" si="379"/>
        <v>0</v>
      </c>
      <c r="DS23" s="118">
        <f t="shared" si="379"/>
        <v>0</v>
      </c>
      <c r="DT23" s="118">
        <f t="shared" ref="DT23" si="388">SUM(DT24:DT26)</f>
        <v>0</v>
      </c>
      <c r="DU23" s="118">
        <f t="shared" ref="DU23" si="389">SUM(DU24:DU26)</f>
        <v>0</v>
      </c>
      <c r="DV23" s="118">
        <f t="shared" si="379"/>
        <v>0</v>
      </c>
      <c r="DW23" s="118">
        <f t="shared" si="379"/>
        <v>0</v>
      </c>
      <c r="DX23" s="118">
        <f t="shared" si="379"/>
        <v>0</v>
      </c>
      <c r="DY23" s="118">
        <f t="shared" si="379"/>
        <v>0</v>
      </c>
      <c r="DZ23" s="118">
        <f t="shared" si="379"/>
        <v>0</v>
      </c>
      <c r="EA23" s="118">
        <f t="shared" si="379"/>
        <v>0</v>
      </c>
      <c r="EB23" s="118">
        <f t="shared" si="379"/>
        <v>0</v>
      </c>
      <c r="EC23" s="118">
        <f t="shared" si="379"/>
        <v>0</v>
      </c>
      <c r="ED23" s="118">
        <f t="shared" si="379"/>
        <v>0</v>
      </c>
      <c r="EE23" s="118">
        <f t="shared" si="379"/>
        <v>0</v>
      </c>
      <c r="EF23" s="118">
        <f t="shared" ref="EF23" si="390">SUM(EF24:EF26)</f>
        <v>0</v>
      </c>
      <c r="EG23" s="118">
        <f t="shared" ref="EG23" si="391">SUM(EG24:EG26)</f>
        <v>0</v>
      </c>
      <c r="EH23" s="118">
        <f t="shared" ref="EH23:GQ23" si="392">SUM(EH24:EH26)</f>
        <v>0</v>
      </c>
      <c r="EI23" s="118">
        <f t="shared" si="392"/>
        <v>0</v>
      </c>
      <c r="EJ23" s="118">
        <f t="shared" si="392"/>
        <v>0</v>
      </c>
      <c r="EK23" s="118">
        <f t="shared" si="392"/>
        <v>0</v>
      </c>
      <c r="EL23" s="118">
        <f t="shared" si="392"/>
        <v>0</v>
      </c>
      <c r="EM23" s="118">
        <f t="shared" si="392"/>
        <v>0</v>
      </c>
      <c r="EN23" s="118">
        <f t="shared" si="392"/>
        <v>0</v>
      </c>
      <c r="EO23" s="118">
        <f t="shared" si="392"/>
        <v>0</v>
      </c>
      <c r="EP23" s="118">
        <f t="shared" si="392"/>
        <v>0</v>
      </c>
      <c r="EQ23" s="118">
        <f t="shared" si="392"/>
        <v>0</v>
      </c>
      <c r="ER23" s="118">
        <f t="shared" ref="ER23" si="393">SUM(ER24:ER26)</f>
        <v>0</v>
      </c>
      <c r="ES23" s="118">
        <f t="shared" ref="ES23" si="394">SUM(ES24:ES26)</f>
        <v>0</v>
      </c>
      <c r="ET23" s="118">
        <f t="shared" si="392"/>
        <v>0</v>
      </c>
      <c r="EU23" s="118">
        <f t="shared" si="392"/>
        <v>0</v>
      </c>
      <c r="EV23" s="118">
        <f t="shared" si="392"/>
        <v>0</v>
      </c>
      <c r="EW23" s="118">
        <f t="shared" si="392"/>
        <v>0</v>
      </c>
      <c r="EX23" s="118">
        <f t="shared" si="392"/>
        <v>0</v>
      </c>
      <c r="EY23" s="118">
        <f t="shared" si="392"/>
        <v>0</v>
      </c>
      <c r="EZ23" s="118">
        <f t="shared" si="392"/>
        <v>0</v>
      </c>
      <c r="FA23" s="118">
        <f t="shared" si="392"/>
        <v>0</v>
      </c>
      <c r="FB23" s="118">
        <f t="shared" si="392"/>
        <v>0</v>
      </c>
      <c r="FC23" s="118">
        <f t="shared" si="392"/>
        <v>0</v>
      </c>
      <c r="FD23" s="118">
        <f t="shared" ref="FD23" si="395">SUM(FD24:FD26)</f>
        <v>0</v>
      </c>
      <c r="FE23" s="118">
        <f t="shared" ref="FE23" si="396">SUM(FE24:FE26)</f>
        <v>0</v>
      </c>
      <c r="FF23" s="118">
        <f t="shared" si="392"/>
        <v>0</v>
      </c>
      <c r="FG23" s="118">
        <f t="shared" si="392"/>
        <v>0</v>
      </c>
      <c r="FH23" s="118">
        <f t="shared" si="392"/>
        <v>0</v>
      </c>
      <c r="FI23" s="118">
        <f t="shared" si="392"/>
        <v>0</v>
      </c>
      <c r="FJ23" s="118">
        <f t="shared" si="392"/>
        <v>0</v>
      </c>
      <c r="FK23" s="118">
        <f t="shared" si="392"/>
        <v>0</v>
      </c>
      <c r="FL23" s="118">
        <f t="shared" si="392"/>
        <v>0</v>
      </c>
      <c r="FM23" s="118">
        <f t="shared" si="392"/>
        <v>0</v>
      </c>
      <c r="FN23" s="118">
        <f t="shared" si="392"/>
        <v>0</v>
      </c>
      <c r="FO23" s="118">
        <f t="shared" si="392"/>
        <v>0</v>
      </c>
      <c r="FP23" s="118">
        <f t="shared" ref="FP23" si="397">SUM(FP24:FP26)</f>
        <v>0</v>
      </c>
      <c r="FQ23" s="118">
        <f t="shared" ref="FQ23" si="398">SUM(FQ24:FQ26)</f>
        <v>0</v>
      </c>
      <c r="FR23" s="118">
        <f t="shared" si="392"/>
        <v>0</v>
      </c>
      <c r="FS23" s="118">
        <f t="shared" si="392"/>
        <v>0</v>
      </c>
      <c r="FT23" s="118">
        <f t="shared" si="392"/>
        <v>0</v>
      </c>
      <c r="FU23" s="118">
        <f t="shared" si="392"/>
        <v>0</v>
      </c>
      <c r="FV23" s="118">
        <f t="shared" si="392"/>
        <v>0</v>
      </c>
      <c r="FW23" s="118">
        <f t="shared" si="392"/>
        <v>0</v>
      </c>
      <c r="FX23" s="118">
        <f t="shared" si="392"/>
        <v>0</v>
      </c>
      <c r="FY23" s="118">
        <f t="shared" si="392"/>
        <v>0</v>
      </c>
      <c r="FZ23" s="118">
        <f t="shared" si="392"/>
        <v>0</v>
      </c>
      <c r="GA23" s="118">
        <f t="shared" si="392"/>
        <v>0</v>
      </c>
      <c r="GB23" s="118">
        <f t="shared" ref="GB23" si="399">SUM(GB24:GB26)</f>
        <v>0</v>
      </c>
      <c r="GC23" s="118">
        <f t="shared" ref="GC23" si="400">SUM(GC24:GC26)</f>
        <v>0</v>
      </c>
      <c r="GD23" s="118">
        <f t="shared" si="392"/>
        <v>0</v>
      </c>
      <c r="GE23" s="118">
        <f t="shared" si="392"/>
        <v>0</v>
      </c>
      <c r="GF23" s="118">
        <f t="shared" si="392"/>
        <v>124</v>
      </c>
      <c r="GG23" s="118">
        <f t="shared" si="392"/>
        <v>21283812.866500001</v>
      </c>
      <c r="GH23" s="118">
        <f t="shared" si="392"/>
        <v>10.333333333333334</v>
      </c>
      <c r="GI23" s="118">
        <f t="shared" si="392"/>
        <v>1773651.0722083333</v>
      </c>
      <c r="GJ23" s="118">
        <f t="shared" si="392"/>
        <v>0</v>
      </c>
      <c r="GK23" s="118">
        <f t="shared" si="392"/>
        <v>0</v>
      </c>
      <c r="GL23" s="118">
        <f t="shared" ref="GL23" si="401">SUM(GL24:GL26)</f>
        <v>0</v>
      </c>
      <c r="GM23" s="118">
        <f t="shared" ref="GM23" si="402">SUM(GM24:GM26)</f>
        <v>0</v>
      </c>
      <c r="GN23" s="118">
        <f t="shared" ref="GN23" si="403">SUM(GN24:GN26)</f>
        <v>0</v>
      </c>
      <c r="GO23" s="118">
        <f t="shared" ref="GO23" si="404">SUM(GO24:GO26)</f>
        <v>0</v>
      </c>
      <c r="GP23" s="118">
        <f t="shared" si="392"/>
        <v>-10.333333333333334</v>
      </c>
      <c r="GQ23" s="118">
        <f t="shared" si="392"/>
        <v>-1773651.0722083333</v>
      </c>
      <c r="GR23" s="16"/>
    </row>
    <row r="24" spans="2:200" ht="15.75" x14ac:dyDescent="0.25">
      <c r="B24" s="45"/>
      <c r="C24" s="36"/>
      <c r="D24" s="42"/>
      <c r="E24" s="25" t="s">
        <v>36</v>
      </c>
      <c r="F24" s="25">
        <v>10</v>
      </c>
      <c r="G24" s="26">
        <v>169297.5772</v>
      </c>
      <c r="H24" s="114"/>
      <c r="I24" s="114">
        <v>0</v>
      </c>
      <c r="J24" s="114">
        <f t="shared" si="53"/>
        <v>0</v>
      </c>
      <c r="K24" s="114">
        <f t="shared" si="54"/>
        <v>0</v>
      </c>
      <c r="L24" s="114"/>
      <c r="M24" s="114"/>
      <c r="N24" s="114"/>
      <c r="O24" s="114"/>
      <c r="P24" s="114">
        <f t="shared" ref="P24:P26" si="405">SUM(L24+N24)</f>
        <v>0</v>
      </c>
      <c r="Q24" s="114">
        <f t="shared" ref="Q24:Q26" si="406">SUM(M24+O24)</f>
        <v>0</v>
      </c>
      <c r="R24" s="97">
        <f t="shared" si="35"/>
        <v>0</v>
      </c>
      <c r="S24" s="97">
        <f t="shared" si="36"/>
        <v>0</v>
      </c>
      <c r="T24" s="114">
        <v>102</v>
      </c>
      <c r="U24" s="114">
        <v>17268352.874400001</v>
      </c>
      <c r="V24" s="114">
        <f t="shared" si="55"/>
        <v>8.5</v>
      </c>
      <c r="W24" s="114">
        <f t="shared" si="56"/>
        <v>1439029.4062000001</v>
      </c>
      <c r="X24" s="114"/>
      <c r="Y24" s="114"/>
      <c r="Z24" s="114"/>
      <c r="AA24" s="114"/>
      <c r="AB24" s="114">
        <f t="shared" ref="AB24:AB26" si="407">SUM(X24+Z24)</f>
        <v>0</v>
      </c>
      <c r="AC24" s="114">
        <f t="shared" ref="AC24:AC26" si="408">SUM(Y24+AA24)</f>
        <v>0</v>
      </c>
      <c r="AD24" s="97">
        <f t="shared" ref="AD24:AD26" si="409">SUM(X24-V24)</f>
        <v>-8.5</v>
      </c>
      <c r="AE24" s="97">
        <f t="shared" ref="AE24:AE26" si="410">SUM(Y24-W24)</f>
        <v>-1439029.4062000001</v>
      </c>
      <c r="AF24" s="114"/>
      <c r="AG24" s="114">
        <v>0</v>
      </c>
      <c r="AH24" s="114">
        <f t="shared" si="57"/>
        <v>0</v>
      </c>
      <c r="AI24" s="114">
        <f t="shared" si="58"/>
        <v>0</v>
      </c>
      <c r="AJ24" s="114"/>
      <c r="AK24" s="114"/>
      <c r="AL24" s="114"/>
      <c r="AM24" s="114"/>
      <c r="AN24" s="114">
        <f t="shared" ref="AN24:AN26" si="411">SUM(AJ24+AL24)</f>
        <v>0</v>
      </c>
      <c r="AO24" s="114">
        <f t="shared" ref="AO24:AO26" si="412">SUM(AK24+AM24)</f>
        <v>0</v>
      </c>
      <c r="AP24" s="97">
        <f t="shared" ref="AP24:AP26" si="413">SUM(AJ24-AH24)</f>
        <v>0</v>
      </c>
      <c r="AQ24" s="97">
        <f t="shared" ref="AQ24:AQ26" si="414">SUM(AK24-AI24)</f>
        <v>0</v>
      </c>
      <c r="AR24" s="114"/>
      <c r="AS24" s="114"/>
      <c r="AT24" s="114">
        <f t="shared" si="59"/>
        <v>0</v>
      </c>
      <c r="AU24" s="114">
        <f t="shared" si="60"/>
        <v>0</v>
      </c>
      <c r="AV24" s="114"/>
      <c r="AW24" s="114"/>
      <c r="AX24" s="114"/>
      <c r="AY24" s="114"/>
      <c r="AZ24" s="114">
        <f t="shared" ref="AZ24:AZ26" si="415">SUM(AV24+AX24)</f>
        <v>0</v>
      </c>
      <c r="BA24" s="114">
        <f t="shared" ref="BA24:BA26" si="416">SUM(AW24+AY24)</f>
        <v>0</v>
      </c>
      <c r="BB24" s="97">
        <f t="shared" ref="BB24:BB26" si="417">SUM(AV24-AT24)</f>
        <v>0</v>
      </c>
      <c r="BC24" s="97">
        <f t="shared" ref="BC24:BC26" si="418">SUM(AW24-AU24)</f>
        <v>0</v>
      </c>
      <c r="BD24" s="114"/>
      <c r="BE24" s="114">
        <v>0</v>
      </c>
      <c r="BF24" s="114">
        <f t="shared" si="61"/>
        <v>0</v>
      </c>
      <c r="BG24" s="114">
        <f t="shared" si="62"/>
        <v>0</v>
      </c>
      <c r="BH24" s="114"/>
      <c r="BI24" s="114"/>
      <c r="BJ24" s="114"/>
      <c r="BK24" s="114"/>
      <c r="BL24" s="114">
        <f t="shared" ref="BL24:BL26" si="419">SUM(BH24+BJ24)</f>
        <v>0</v>
      </c>
      <c r="BM24" s="114">
        <f t="shared" ref="BM24:BM26" si="420">SUM(BI24+BK24)</f>
        <v>0</v>
      </c>
      <c r="BN24" s="97">
        <f t="shared" ref="BN24:BN26" si="421">SUM(BH24-BF24)</f>
        <v>0</v>
      </c>
      <c r="BO24" s="97">
        <f t="shared" ref="BO24:BO26" si="422">SUM(BI24-BG24)</f>
        <v>0</v>
      </c>
      <c r="BP24" s="114"/>
      <c r="BQ24" s="114"/>
      <c r="BR24" s="114">
        <f t="shared" si="63"/>
        <v>0</v>
      </c>
      <c r="BS24" s="114">
        <f t="shared" si="64"/>
        <v>0</v>
      </c>
      <c r="BT24" s="114"/>
      <c r="BU24" s="114"/>
      <c r="BV24" s="114"/>
      <c r="BW24" s="114"/>
      <c r="BX24" s="114">
        <f t="shared" ref="BX24:BX26" si="423">SUM(BT24+BV24)</f>
        <v>0</v>
      </c>
      <c r="BY24" s="114">
        <f t="shared" ref="BY24:BY26" si="424">SUM(BU24+BW24)</f>
        <v>0</v>
      </c>
      <c r="BZ24" s="97">
        <f t="shared" ref="BZ24:BZ26" si="425">SUM(BT24-BR24)</f>
        <v>0</v>
      </c>
      <c r="CA24" s="97">
        <f t="shared" ref="CA24:CA26" si="426">SUM(BU24-BS24)</f>
        <v>0</v>
      </c>
      <c r="CB24" s="114"/>
      <c r="CC24" s="114"/>
      <c r="CD24" s="114">
        <f t="shared" si="65"/>
        <v>0</v>
      </c>
      <c r="CE24" s="114">
        <f t="shared" si="66"/>
        <v>0</v>
      </c>
      <c r="CF24" s="114"/>
      <c r="CG24" s="114"/>
      <c r="CH24" s="114"/>
      <c r="CI24" s="114"/>
      <c r="CJ24" s="114">
        <f t="shared" ref="CJ24:CJ26" si="427">SUM(CF24+CH24)</f>
        <v>0</v>
      </c>
      <c r="CK24" s="114">
        <f t="shared" ref="CK24:CK26" si="428">SUM(CG24+CI24)</f>
        <v>0</v>
      </c>
      <c r="CL24" s="97">
        <f t="shared" ref="CL24:CL26" si="429">SUM(CF24-CD24)</f>
        <v>0</v>
      </c>
      <c r="CM24" s="97">
        <f t="shared" ref="CM24:CM26" si="430">SUM(CG24-CE24)</f>
        <v>0</v>
      </c>
      <c r="CN24" s="114"/>
      <c r="CO24" s="114"/>
      <c r="CP24" s="114">
        <f t="shared" si="67"/>
        <v>0</v>
      </c>
      <c r="CQ24" s="114">
        <f t="shared" si="68"/>
        <v>0</v>
      </c>
      <c r="CR24" s="114"/>
      <c r="CS24" s="114"/>
      <c r="CT24" s="114"/>
      <c r="CU24" s="114"/>
      <c r="CV24" s="114">
        <f t="shared" ref="CV24:CV26" si="431">SUM(CR24+CT24)</f>
        <v>0</v>
      </c>
      <c r="CW24" s="114">
        <f t="shared" ref="CW24:CW26" si="432">SUM(CS24+CU24)</f>
        <v>0</v>
      </c>
      <c r="CX24" s="97">
        <f t="shared" ref="CX24:CX26" si="433">SUM(CR24-CP24)</f>
        <v>0</v>
      </c>
      <c r="CY24" s="97">
        <f t="shared" ref="CY24:CY26" si="434">SUM(CS24-CQ24)</f>
        <v>0</v>
      </c>
      <c r="CZ24" s="114"/>
      <c r="DA24" s="114"/>
      <c r="DB24" s="114">
        <f t="shared" si="69"/>
        <v>0</v>
      </c>
      <c r="DC24" s="114">
        <f t="shared" si="70"/>
        <v>0</v>
      </c>
      <c r="DD24" s="114"/>
      <c r="DE24" s="114"/>
      <c r="DF24" s="114"/>
      <c r="DG24" s="114"/>
      <c r="DH24" s="114">
        <f t="shared" ref="DH24:DH26" si="435">SUM(DD24+DF24)</f>
        <v>0</v>
      </c>
      <c r="DI24" s="114">
        <f t="shared" ref="DI24:DI26" si="436">SUM(DE24+DG24)</f>
        <v>0</v>
      </c>
      <c r="DJ24" s="114"/>
      <c r="DK24" s="114"/>
      <c r="DL24" s="114"/>
      <c r="DM24" s="114"/>
      <c r="DN24" s="114">
        <f t="shared" si="71"/>
        <v>0</v>
      </c>
      <c r="DO24" s="114">
        <f t="shared" si="72"/>
        <v>0</v>
      </c>
      <c r="DP24" s="114"/>
      <c r="DQ24" s="114"/>
      <c r="DR24" s="114"/>
      <c r="DS24" s="114"/>
      <c r="DT24" s="114">
        <f t="shared" ref="DT24:DT26" si="437">SUM(DP24+DR24)</f>
        <v>0</v>
      </c>
      <c r="DU24" s="114">
        <f t="shared" ref="DU24:DU26" si="438">SUM(DQ24+DS24)</f>
        <v>0</v>
      </c>
      <c r="DV24" s="114"/>
      <c r="DW24" s="114"/>
      <c r="DX24" s="114"/>
      <c r="DY24" s="114">
        <v>0</v>
      </c>
      <c r="DZ24" s="114">
        <f t="shared" si="73"/>
        <v>0</v>
      </c>
      <c r="EA24" s="114">
        <f t="shared" si="74"/>
        <v>0</v>
      </c>
      <c r="EB24" s="114"/>
      <c r="EC24" s="114"/>
      <c r="ED24" s="114"/>
      <c r="EE24" s="114"/>
      <c r="EF24" s="114">
        <f t="shared" ref="EF24:EF26" si="439">SUM(EB24+ED24)</f>
        <v>0</v>
      </c>
      <c r="EG24" s="114">
        <f t="shared" ref="EG24:EG26" si="440">SUM(EC24+EE24)</f>
        <v>0</v>
      </c>
      <c r="EH24" s="114"/>
      <c r="EI24" s="114"/>
      <c r="EJ24" s="114"/>
      <c r="EK24" s="114">
        <v>0</v>
      </c>
      <c r="EL24" s="114">
        <f t="shared" si="75"/>
        <v>0</v>
      </c>
      <c r="EM24" s="114">
        <f t="shared" si="76"/>
        <v>0</v>
      </c>
      <c r="EN24" s="114"/>
      <c r="EO24" s="114"/>
      <c r="EP24" s="114"/>
      <c r="EQ24" s="114"/>
      <c r="ER24" s="114">
        <f t="shared" ref="ER24:ER26" si="441">SUM(EN24+EP24)</f>
        <v>0</v>
      </c>
      <c r="ES24" s="114">
        <f t="shared" ref="ES24:ES26" si="442">SUM(EO24+EQ24)</f>
        <v>0</v>
      </c>
      <c r="ET24" s="114"/>
      <c r="EU24" s="114"/>
      <c r="EV24" s="114"/>
      <c r="EW24" s="114"/>
      <c r="EX24" s="114">
        <f t="shared" si="77"/>
        <v>0</v>
      </c>
      <c r="EY24" s="114">
        <f t="shared" si="78"/>
        <v>0</v>
      </c>
      <c r="EZ24" s="114"/>
      <c r="FA24" s="114"/>
      <c r="FB24" s="114"/>
      <c r="FC24" s="114"/>
      <c r="FD24" s="114">
        <f t="shared" ref="FD24:FD26" si="443">SUM(EZ24+FB24)</f>
        <v>0</v>
      </c>
      <c r="FE24" s="114">
        <f t="shared" ref="FE24:FE26" si="444">SUM(FA24+FC24)</f>
        <v>0</v>
      </c>
      <c r="FF24" s="114"/>
      <c r="FG24" s="114"/>
      <c r="FH24" s="114"/>
      <c r="FI24" s="114"/>
      <c r="FJ24" s="114">
        <f t="shared" si="79"/>
        <v>0</v>
      </c>
      <c r="FK24" s="114">
        <f t="shared" si="80"/>
        <v>0</v>
      </c>
      <c r="FL24" s="114"/>
      <c r="FM24" s="114"/>
      <c r="FN24" s="114"/>
      <c r="FO24" s="114"/>
      <c r="FP24" s="114">
        <f t="shared" ref="FP24:FP26" si="445">SUM(FL24+FN24)</f>
        <v>0</v>
      </c>
      <c r="FQ24" s="114">
        <f t="shared" ref="FQ24:FQ26" si="446">SUM(FM24+FO24)</f>
        <v>0</v>
      </c>
      <c r="FR24" s="114"/>
      <c r="FS24" s="114"/>
      <c r="FT24" s="114"/>
      <c r="FU24" s="114"/>
      <c r="FV24" s="114">
        <f t="shared" si="81"/>
        <v>0</v>
      </c>
      <c r="FW24" s="114">
        <f t="shared" si="82"/>
        <v>0</v>
      </c>
      <c r="FX24" s="114"/>
      <c r="FY24" s="114"/>
      <c r="FZ24" s="114"/>
      <c r="GA24" s="114"/>
      <c r="GB24" s="114">
        <f t="shared" ref="GB24:GB26" si="447">SUM(FX24+FZ24)</f>
        <v>0</v>
      </c>
      <c r="GC24" s="114">
        <f t="shared" ref="GC24:GC26" si="448">SUM(FY24+GA24)</f>
        <v>0</v>
      </c>
      <c r="GD24" s="114"/>
      <c r="GE24" s="114"/>
      <c r="GF24" s="114">
        <f t="shared" ref="GF24:GK26" si="449">H24+T24+AF24+AR24+BD24+BP24+CB24+CN24+CZ24+DL24+DX24+EJ24+EV24+FH24+FT24</f>
        <v>102</v>
      </c>
      <c r="GG24" s="114">
        <f t="shared" si="449"/>
        <v>17268352.874400001</v>
      </c>
      <c r="GH24" s="114">
        <f t="shared" si="449"/>
        <v>8.5</v>
      </c>
      <c r="GI24" s="114">
        <f t="shared" si="449"/>
        <v>1439029.4062000001</v>
      </c>
      <c r="GJ24" s="114">
        <f t="shared" si="449"/>
        <v>0</v>
      </c>
      <c r="GK24" s="114">
        <f t="shared" si="449"/>
        <v>0</v>
      </c>
      <c r="GL24" s="114">
        <f t="shared" ref="GL24:GO26" si="450">N24+Z24+AL24+AX24+BJ24+BV24+CH24+CT24+DF24+DR24+ED24+EP24+FB24+FN24+FZ24</f>
        <v>0</v>
      </c>
      <c r="GM24" s="114">
        <f t="shared" si="450"/>
        <v>0</v>
      </c>
      <c r="GN24" s="114">
        <f t="shared" si="450"/>
        <v>0</v>
      </c>
      <c r="GO24" s="114">
        <f t="shared" si="450"/>
        <v>0</v>
      </c>
      <c r="GP24" s="114">
        <f t="shared" ref="GP24:GP26" si="451">SUM(GJ24-GH24)</f>
        <v>-8.5</v>
      </c>
      <c r="GQ24" s="114">
        <f t="shared" ref="GQ24:GQ26" si="452">SUM(GK24-GI24)</f>
        <v>-1439029.4062000001</v>
      </c>
      <c r="GR24" s="16"/>
    </row>
    <row r="25" spans="2:200" x14ac:dyDescent="0.25">
      <c r="B25" s="45"/>
      <c r="C25" s="34"/>
      <c r="D25" s="41"/>
      <c r="E25" s="25" t="s">
        <v>37</v>
      </c>
      <c r="F25" s="25">
        <v>12</v>
      </c>
      <c r="G25" s="26">
        <v>154803.0736</v>
      </c>
      <c r="H25" s="114"/>
      <c r="I25" s="114">
        <v>0</v>
      </c>
      <c r="J25" s="114">
        <f t="shared" si="53"/>
        <v>0</v>
      </c>
      <c r="K25" s="114">
        <f t="shared" si="54"/>
        <v>0</v>
      </c>
      <c r="L25" s="114"/>
      <c r="M25" s="114"/>
      <c r="N25" s="114"/>
      <c r="O25" s="114"/>
      <c r="P25" s="114">
        <f t="shared" si="405"/>
        <v>0</v>
      </c>
      <c r="Q25" s="114">
        <f t="shared" si="406"/>
        <v>0</v>
      </c>
      <c r="R25" s="97">
        <f t="shared" si="35"/>
        <v>0</v>
      </c>
      <c r="S25" s="97">
        <f t="shared" si="36"/>
        <v>0</v>
      </c>
      <c r="T25" s="114">
        <v>13</v>
      </c>
      <c r="U25" s="114">
        <v>2012439.9568</v>
      </c>
      <c r="V25" s="114">
        <f t="shared" si="55"/>
        <v>1.0833333333333333</v>
      </c>
      <c r="W25" s="114">
        <f t="shared" si="56"/>
        <v>167703.32973333335</v>
      </c>
      <c r="X25" s="114"/>
      <c r="Y25" s="114"/>
      <c r="Z25" s="114"/>
      <c r="AA25" s="114"/>
      <c r="AB25" s="114">
        <f t="shared" si="407"/>
        <v>0</v>
      </c>
      <c r="AC25" s="114">
        <f t="shared" si="408"/>
        <v>0</v>
      </c>
      <c r="AD25" s="97">
        <f t="shared" si="409"/>
        <v>-1.0833333333333333</v>
      </c>
      <c r="AE25" s="97">
        <f t="shared" si="410"/>
        <v>-167703.32973333335</v>
      </c>
      <c r="AF25" s="114"/>
      <c r="AG25" s="114">
        <v>0</v>
      </c>
      <c r="AH25" s="114">
        <f t="shared" si="57"/>
        <v>0</v>
      </c>
      <c r="AI25" s="114">
        <f t="shared" si="58"/>
        <v>0</v>
      </c>
      <c r="AJ25" s="114"/>
      <c r="AK25" s="114"/>
      <c r="AL25" s="114"/>
      <c r="AM25" s="114"/>
      <c r="AN25" s="114">
        <f t="shared" si="411"/>
        <v>0</v>
      </c>
      <c r="AO25" s="114">
        <f t="shared" si="412"/>
        <v>0</v>
      </c>
      <c r="AP25" s="97">
        <f t="shared" si="413"/>
        <v>0</v>
      </c>
      <c r="AQ25" s="97">
        <f t="shared" si="414"/>
        <v>0</v>
      </c>
      <c r="AR25" s="114"/>
      <c r="AS25" s="114"/>
      <c r="AT25" s="114">
        <f t="shared" si="59"/>
        <v>0</v>
      </c>
      <c r="AU25" s="114">
        <f t="shared" si="60"/>
        <v>0</v>
      </c>
      <c r="AV25" s="114"/>
      <c r="AW25" s="114"/>
      <c r="AX25" s="114"/>
      <c r="AY25" s="114"/>
      <c r="AZ25" s="114">
        <f t="shared" si="415"/>
        <v>0</v>
      </c>
      <c r="BA25" s="114">
        <f t="shared" si="416"/>
        <v>0</v>
      </c>
      <c r="BB25" s="97">
        <f t="shared" si="417"/>
        <v>0</v>
      </c>
      <c r="BC25" s="97">
        <f t="shared" si="418"/>
        <v>0</v>
      </c>
      <c r="BD25" s="114"/>
      <c r="BE25" s="114">
        <v>0</v>
      </c>
      <c r="BF25" s="114">
        <f t="shared" si="61"/>
        <v>0</v>
      </c>
      <c r="BG25" s="114">
        <f t="shared" si="62"/>
        <v>0</v>
      </c>
      <c r="BH25" s="114"/>
      <c r="BI25" s="114"/>
      <c r="BJ25" s="114"/>
      <c r="BK25" s="114"/>
      <c r="BL25" s="114">
        <f t="shared" si="419"/>
        <v>0</v>
      </c>
      <c r="BM25" s="114">
        <f t="shared" si="420"/>
        <v>0</v>
      </c>
      <c r="BN25" s="97">
        <f t="shared" si="421"/>
        <v>0</v>
      </c>
      <c r="BO25" s="97">
        <f t="shared" si="422"/>
        <v>0</v>
      </c>
      <c r="BP25" s="114"/>
      <c r="BQ25" s="114"/>
      <c r="BR25" s="114">
        <f t="shared" si="63"/>
        <v>0</v>
      </c>
      <c r="BS25" s="114">
        <f t="shared" si="64"/>
        <v>0</v>
      </c>
      <c r="BT25" s="114"/>
      <c r="BU25" s="114"/>
      <c r="BV25" s="114"/>
      <c r="BW25" s="114"/>
      <c r="BX25" s="114">
        <f t="shared" si="423"/>
        <v>0</v>
      </c>
      <c r="BY25" s="114">
        <f t="shared" si="424"/>
        <v>0</v>
      </c>
      <c r="BZ25" s="97">
        <f t="shared" si="425"/>
        <v>0</v>
      </c>
      <c r="CA25" s="97">
        <f t="shared" si="426"/>
        <v>0</v>
      </c>
      <c r="CB25" s="114"/>
      <c r="CC25" s="114"/>
      <c r="CD25" s="114">
        <f t="shared" si="65"/>
        <v>0</v>
      </c>
      <c r="CE25" s="114">
        <f t="shared" si="66"/>
        <v>0</v>
      </c>
      <c r="CF25" s="114"/>
      <c r="CG25" s="114"/>
      <c r="CH25" s="114"/>
      <c r="CI25" s="114"/>
      <c r="CJ25" s="114">
        <f t="shared" si="427"/>
        <v>0</v>
      </c>
      <c r="CK25" s="114">
        <f t="shared" si="428"/>
        <v>0</v>
      </c>
      <c r="CL25" s="97">
        <f t="shared" si="429"/>
        <v>0</v>
      </c>
      <c r="CM25" s="97">
        <f t="shared" si="430"/>
        <v>0</v>
      </c>
      <c r="CN25" s="114"/>
      <c r="CO25" s="114"/>
      <c r="CP25" s="114">
        <f t="shared" si="67"/>
        <v>0</v>
      </c>
      <c r="CQ25" s="114">
        <f t="shared" si="68"/>
        <v>0</v>
      </c>
      <c r="CR25" s="114"/>
      <c r="CS25" s="114"/>
      <c r="CT25" s="114"/>
      <c r="CU25" s="114"/>
      <c r="CV25" s="114">
        <f t="shared" si="431"/>
        <v>0</v>
      </c>
      <c r="CW25" s="114">
        <f t="shared" si="432"/>
        <v>0</v>
      </c>
      <c r="CX25" s="97">
        <f t="shared" si="433"/>
        <v>0</v>
      </c>
      <c r="CY25" s="97">
        <f t="shared" si="434"/>
        <v>0</v>
      </c>
      <c r="CZ25" s="114"/>
      <c r="DA25" s="114"/>
      <c r="DB25" s="114">
        <f t="shared" si="69"/>
        <v>0</v>
      </c>
      <c r="DC25" s="114">
        <f t="shared" si="70"/>
        <v>0</v>
      </c>
      <c r="DD25" s="114"/>
      <c r="DE25" s="114"/>
      <c r="DF25" s="114"/>
      <c r="DG25" s="114"/>
      <c r="DH25" s="114">
        <f t="shared" si="435"/>
        <v>0</v>
      </c>
      <c r="DI25" s="114">
        <f t="shared" si="436"/>
        <v>0</v>
      </c>
      <c r="DJ25" s="114"/>
      <c r="DK25" s="114"/>
      <c r="DL25" s="114"/>
      <c r="DM25" s="114"/>
      <c r="DN25" s="114">
        <f t="shared" si="71"/>
        <v>0</v>
      </c>
      <c r="DO25" s="114">
        <f t="shared" si="72"/>
        <v>0</v>
      </c>
      <c r="DP25" s="114"/>
      <c r="DQ25" s="114"/>
      <c r="DR25" s="114"/>
      <c r="DS25" s="114"/>
      <c r="DT25" s="114">
        <f t="shared" si="437"/>
        <v>0</v>
      </c>
      <c r="DU25" s="114">
        <f t="shared" si="438"/>
        <v>0</v>
      </c>
      <c r="DV25" s="114"/>
      <c r="DW25" s="114"/>
      <c r="DX25" s="114"/>
      <c r="DY25" s="114">
        <v>0</v>
      </c>
      <c r="DZ25" s="114">
        <f t="shared" si="73"/>
        <v>0</v>
      </c>
      <c r="EA25" s="114">
        <f t="shared" si="74"/>
        <v>0</v>
      </c>
      <c r="EB25" s="114"/>
      <c r="EC25" s="114"/>
      <c r="ED25" s="114"/>
      <c r="EE25" s="114"/>
      <c r="EF25" s="114">
        <f t="shared" si="439"/>
        <v>0</v>
      </c>
      <c r="EG25" s="114">
        <f t="shared" si="440"/>
        <v>0</v>
      </c>
      <c r="EH25" s="114"/>
      <c r="EI25" s="114"/>
      <c r="EJ25" s="114"/>
      <c r="EK25" s="114">
        <v>0</v>
      </c>
      <c r="EL25" s="114">
        <f t="shared" si="75"/>
        <v>0</v>
      </c>
      <c r="EM25" s="114">
        <f t="shared" si="76"/>
        <v>0</v>
      </c>
      <c r="EN25" s="114"/>
      <c r="EO25" s="114"/>
      <c r="EP25" s="114"/>
      <c r="EQ25" s="114"/>
      <c r="ER25" s="114">
        <f t="shared" si="441"/>
        <v>0</v>
      </c>
      <c r="ES25" s="114">
        <f t="shared" si="442"/>
        <v>0</v>
      </c>
      <c r="ET25" s="114"/>
      <c r="EU25" s="114"/>
      <c r="EV25" s="114"/>
      <c r="EW25" s="114"/>
      <c r="EX25" s="114">
        <f t="shared" si="77"/>
        <v>0</v>
      </c>
      <c r="EY25" s="114">
        <f t="shared" si="78"/>
        <v>0</v>
      </c>
      <c r="EZ25" s="114"/>
      <c r="FA25" s="114"/>
      <c r="FB25" s="114"/>
      <c r="FC25" s="114"/>
      <c r="FD25" s="114">
        <f t="shared" si="443"/>
        <v>0</v>
      </c>
      <c r="FE25" s="114">
        <f t="shared" si="444"/>
        <v>0</v>
      </c>
      <c r="FF25" s="114"/>
      <c r="FG25" s="114"/>
      <c r="FH25" s="114"/>
      <c r="FI25" s="114"/>
      <c r="FJ25" s="114">
        <f t="shared" si="79"/>
        <v>0</v>
      </c>
      <c r="FK25" s="114">
        <f t="shared" si="80"/>
        <v>0</v>
      </c>
      <c r="FL25" s="114"/>
      <c r="FM25" s="114"/>
      <c r="FN25" s="114"/>
      <c r="FO25" s="114"/>
      <c r="FP25" s="114">
        <f t="shared" si="445"/>
        <v>0</v>
      </c>
      <c r="FQ25" s="114">
        <f t="shared" si="446"/>
        <v>0</v>
      </c>
      <c r="FR25" s="114"/>
      <c r="FS25" s="114"/>
      <c r="FT25" s="114"/>
      <c r="FU25" s="114"/>
      <c r="FV25" s="114">
        <f t="shared" si="81"/>
        <v>0</v>
      </c>
      <c r="FW25" s="114">
        <f t="shared" si="82"/>
        <v>0</v>
      </c>
      <c r="FX25" s="114"/>
      <c r="FY25" s="114"/>
      <c r="FZ25" s="114"/>
      <c r="GA25" s="114"/>
      <c r="GB25" s="114">
        <f t="shared" si="447"/>
        <v>0</v>
      </c>
      <c r="GC25" s="114">
        <f t="shared" si="448"/>
        <v>0</v>
      </c>
      <c r="GD25" s="114"/>
      <c r="GE25" s="114"/>
      <c r="GF25" s="114">
        <f t="shared" si="449"/>
        <v>13</v>
      </c>
      <c r="GG25" s="114">
        <f t="shared" si="449"/>
        <v>2012439.9568</v>
      </c>
      <c r="GH25" s="114">
        <f t="shared" si="449"/>
        <v>1.0833333333333333</v>
      </c>
      <c r="GI25" s="114">
        <f t="shared" si="449"/>
        <v>167703.32973333335</v>
      </c>
      <c r="GJ25" s="114">
        <f t="shared" si="449"/>
        <v>0</v>
      </c>
      <c r="GK25" s="114">
        <f t="shared" si="449"/>
        <v>0</v>
      </c>
      <c r="GL25" s="114">
        <f t="shared" si="450"/>
        <v>0</v>
      </c>
      <c r="GM25" s="114">
        <f t="shared" si="450"/>
        <v>0</v>
      </c>
      <c r="GN25" s="114">
        <f t="shared" si="450"/>
        <v>0</v>
      </c>
      <c r="GO25" s="114">
        <f t="shared" si="450"/>
        <v>0</v>
      </c>
      <c r="GP25" s="114">
        <f t="shared" si="451"/>
        <v>-1.0833333333333333</v>
      </c>
      <c r="GQ25" s="114">
        <f t="shared" si="452"/>
        <v>-167703.32973333335</v>
      </c>
      <c r="GR25" s="16"/>
    </row>
    <row r="26" spans="2:200" x14ac:dyDescent="0.25">
      <c r="B26" s="45"/>
      <c r="C26" s="34"/>
      <c r="D26" s="41"/>
      <c r="E26" s="25" t="s">
        <v>38</v>
      </c>
      <c r="F26" s="25">
        <v>13</v>
      </c>
      <c r="G26" s="26">
        <v>222557.78169999999</v>
      </c>
      <c r="H26" s="114"/>
      <c r="I26" s="114">
        <v>0</v>
      </c>
      <c r="J26" s="114">
        <f t="shared" si="53"/>
        <v>0</v>
      </c>
      <c r="K26" s="114">
        <f t="shared" si="54"/>
        <v>0</v>
      </c>
      <c r="L26" s="114"/>
      <c r="M26" s="114"/>
      <c r="N26" s="114"/>
      <c r="O26" s="114"/>
      <c r="P26" s="114">
        <f t="shared" si="405"/>
        <v>0</v>
      </c>
      <c r="Q26" s="114">
        <f t="shared" si="406"/>
        <v>0</v>
      </c>
      <c r="R26" s="97">
        <f t="shared" si="35"/>
        <v>0</v>
      </c>
      <c r="S26" s="97">
        <f t="shared" si="36"/>
        <v>0</v>
      </c>
      <c r="T26" s="114">
        <v>9</v>
      </c>
      <c r="U26" s="114">
        <v>2003020.0352999999</v>
      </c>
      <c r="V26" s="114">
        <f t="shared" si="55"/>
        <v>0.75</v>
      </c>
      <c r="W26" s="114">
        <f t="shared" si="56"/>
        <v>166918.33627499998</v>
      </c>
      <c r="X26" s="114"/>
      <c r="Y26" s="114"/>
      <c r="Z26" s="114"/>
      <c r="AA26" s="114"/>
      <c r="AB26" s="114">
        <f t="shared" si="407"/>
        <v>0</v>
      </c>
      <c r="AC26" s="114">
        <f t="shared" si="408"/>
        <v>0</v>
      </c>
      <c r="AD26" s="97">
        <f t="shared" si="409"/>
        <v>-0.75</v>
      </c>
      <c r="AE26" s="97">
        <f t="shared" si="410"/>
        <v>-166918.33627499998</v>
      </c>
      <c r="AF26" s="114"/>
      <c r="AG26" s="114">
        <v>0</v>
      </c>
      <c r="AH26" s="114">
        <f t="shared" si="57"/>
        <v>0</v>
      </c>
      <c r="AI26" s="114">
        <f t="shared" si="58"/>
        <v>0</v>
      </c>
      <c r="AJ26" s="114"/>
      <c r="AK26" s="114"/>
      <c r="AL26" s="114"/>
      <c r="AM26" s="114"/>
      <c r="AN26" s="114">
        <f t="shared" si="411"/>
        <v>0</v>
      </c>
      <c r="AO26" s="114">
        <f t="shared" si="412"/>
        <v>0</v>
      </c>
      <c r="AP26" s="97">
        <f t="shared" si="413"/>
        <v>0</v>
      </c>
      <c r="AQ26" s="97">
        <f t="shared" si="414"/>
        <v>0</v>
      </c>
      <c r="AR26" s="114"/>
      <c r="AS26" s="114"/>
      <c r="AT26" s="114">
        <f t="shared" si="59"/>
        <v>0</v>
      </c>
      <c r="AU26" s="114">
        <f t="shared" si="60"/>
        <v>0</v>
      </c>
      <c r="AV26" s="114"/>
      <c r="AW26" s="114"/>
      <c r="AX26" s="114"/>
      <c r="AY26" s="114"/>
      <c r="AZ26" s="114">
        <f t="shared" si="415"/>
        <v>0</v>
      </c>
      <c r="BA26" s="114">
        <f t="shared" si="416"/>
        <v>0</v>
      </c>
      <c r="BB26" s="97">
        <f t="shared" si="417"/>
        <v>0</v>
      </c>
      <c r="BC26" s="97">
        <f t="shared" si="418"/>
        <v>0</v>
      </c>
      <c r="BD26" s="114"/>
      <c r="BE26" s="114">
        <v>0</v>
      </c>
      <c r="BF26" s="114">
        <f t="shared" si="61"/>
        <v>0</v>
      </c>
      <c r="BG26" s="114">
        <f t="shared" si="62"/>
        <v>0</v>
      </c>
      <c r="BH26" s="114"/>
      <c r="BI26" s="114"/>
      <c r="BJ26" s="114"/>
      <c r="BK26" s="114"/>
      <c r="BL26" s="114">
        <f t="shared" si="419"/>
        <v>0</v>
      </c>
      <c r="BM26" s="114">
        <f t="shared" si="420"/>
        <v>0</v>
      </c>
      <c r="BN26" s="97">
        <f t="shared" si="421"/>
        <v>0</v>
      </c>
      <c r="BO26" s="97">
        <f t="shared" si="422"/>
        <v>0</v>
      </c>
      <c r="BP26" s="114"/>
      <c r="BQ26" s="114"/>
      <c r="BR26" s="114">
        <f t="shared" si="63"/>
        <v>0</v>
      </c>
      <c r="BS26" s="114">
        <f t="shared" si="64"/>
        <v>0</v>
      </c>
      <c r="BT26" s="114"/>
      <c r="BU26" s="114"/>
      <c r="BV26" s="114"/>
      <c r="BW26" s="114"/>
      <c r="BX26" s="114">
        <f t="shared" si="423"/>
        <v>0</v>
      </c>
      <c r="BY26" s="114">
        <f t="shared" si="424"/>
        <v>0</v>
      </c>
      <c r="BZ26" s="97">
        <f t="shared" si="425"/>
        <v>0</v>
      </c>
      <c r="CA26" s="97">
        <f t="shared" si="426"/>
        <v>0</v>
      </c>
      <c r="CB26" s="114"/>
      <c r="CC26" s="114"/>
      <c r="CD26" s="114">
        <f t="shared" si="65"/>
        <v>0</v>
      </c>
      <c r="CE26" s="114">
        <f t="shared" si="66"/>
        <v>0</v>
      </c>
      <c r="CF26" s="114"/>
      <c r="CG26" s="114"/>
      <c r="CH26" s="114"/>
      <c r="CI26" s="114"/>
      <c r="CJ26" s="114">
        <f t="shared" si="427"/>
        <v>0</v>
      </c>
      <c r="CK26" s="114">
        <f t="shared" si="428"/>
        <v>0</v>
      </c>
      <c r="CL26" s="97">
        <f t="shared" si="429"/>
        <v>0</v>
      </c>
      <c r="CM26" s="97">
        <f t="shared" si="430"/>
        <v>0</v>
      </c>
      <c r="CN26" s="114"/>
      <c r="CO26" s="114"/>
      <c r="CP26" s="114">
        <f t="shared" si="67"/>
        <v>0</v>
      </c>
      <c r="CQ26" s="114">
        <f t="shared" si="68"/>
        <v>0</v>
      </c>
      <c r="CR26" s="114"/>
      <c r="CS26" s="114"/>
      <c r="CT26" s="114"/>
      <c r="CU26" s="114"/>
      <c r="CV26" s="114">
        <f t="shared" si="431"/>
        <v>0</v>
      </c>
      <c r="CW26" s="114">
        <f t="shared" si="432"/>
        <v>0</v>
      </c>
      <c r="CX26" s="97">
        <f t="shared" si="433"/>
        <v>0</v>
      </c>
      <c r="CY26" s="97">
        <f t="shared" si="434"/>
        <v>0</v>
      </c>
      <c r="CZ26" s="114"/>
      <c r="DA26" s="114"/>
      <c r="DB26" s="114">
        <f t="shared" si="69"/>
        <v>0</v>
      </c>
      <c r="DC26" s="114">
        <f t="shared" si="70"/>
        <v>0</v>
      </c>
      <c r="DD26" s="114"/>
      <c r="DE26" s="114"/>
      <c r="DF26" s="114"/>
      <c r="DG26" s="114"/>
      <c r="DH26" s="114">
        <f t="shared" si="435"/>
        <v>0</v>
      </c>
      <c r="DI26" s="114">
        <f t="shared" si="436"/>
        <v>0</v>
      </c>
      <c r="DJ26" s="114"/>
      <c r="DK26" s="114"/>
      <c r="DL26" s="114"/>
      <c r="DM26" s="114"/>
      <c r="DN26" s="114">
        <f t="shared" si="71"/>
        <v>0</v>
      </c>
      <c r="DO26" s="114">
        <f t="shared" si="72"/>
        <v>0</v>
      </c>
      <c r="DP26" s="114"/>
      <c r="DQ26" s="114"/>
      <c r="DR26" s="114"/>
      <c r="DS26" s="114"/>
      <c r="DT26" s="114">
        <f t="shared" si="437"/>
        <v>0</v>
      </c>
      <c r="DU26" s="114">
        <f t="shared" si="438"/>
        <v>0</v>
      </c>
      <c r="DV26" s="114"/>
      <c r="DW26" s="114"/>
      <c r="DX26" s="114"/>
      <c r="DY26" s="114">
        <v>0</v>
      </c>
      <c r="DZ26" s="114">
        <f t="shared" si="73"/>
        <v>0</v>
      </c>
      <c r="EA26" s="114">
        <f t="shared" si="74"/>
        <v>0</v>
      </c>
      <c r="EB26" s="114"/>
      <c r="EC26" s="114"/>
      <c r="ED26" s="114"/>
      <c r="EE26" s="114"/>
      <c r="EF26" s="114">
        <f t="shared" si="439"/>
        <v>0</v>
      </c>
      <c r="EG26" s="114">
        <f t="shared" si="440"/>
        <v>0</v>
      </c>
      <c r="EH26" s="114"/>
      <c r="EI26" s="114"/>
      <c r="EJ26" s="114"/>
      <c r="EK26" s="114">
        <v>0</v>
      </c>
      <c r="EL26" s="114">
        <f t="shared" si="75"/>
        <v>0</v>
      </c>
      <c r="EM26" s="114">
        <f t="shared" si="76"/>
        <v>0</v>
      </c>
      <c r="EN26" s="114"/>
      <c r="EO26" s="114"/>
      <c r="EP26" s="114"/>
      <c r="EQ26" s="114"/>
      <c r="ER26" s="114">
        <f t="shared" si="441"/>
        <v>0</v>
      </c>
      <c r="ES26" s="114">
        <f t="shared" si="442"/>
        <v>0</v>
      </c>
      <c r="ET26" s="114"/>
      <c r="EU26" s="114"/>
      <c r="EV26" s="114"/>
      <c r="EW26" s="114"/>
      <c r="EX26" s="114">
        <f t="shared" si="77"/>
        <v>0</v>
      </c>
      <c r="EY26" s="114">
        <f t="shared" si="78"/>
        <v>0</v>
      </c>
      <c r="EZ26" s="114"/>
      <c r="FA26" s="114"/>
      <c r="FB26" s="114"/>
      <c r="FC26" s="114"/>
      <c r="FD26" s="114">
        <f t="shared" si="443"/>
        <v>0</v>
      </c>
      <c r="FE26" s="114">
        <f t="shared" si="444"/>
        <v>0</v>
      </c>
      <c r="FF26" s="114"/>
      <c r="FG26" s="114"/>
      <c r="FH26" s="114"/>
      <c r="FI26" s="114"/>
      <c r="FJ26" s="114">
        <f t="shared" si="79"/>
        <v>0</v>
      </c>
      <c r="FK26" s="114">
        <f t="shared" si="80"/>
        <v>0</v>
      </c>
      <c r="FL26" s="114"/>
      <c r="FM26" s="114"/>
      <c r="FN26" s="114"/>
      <c r="FO26" s="114"/>
      <c r="FP26" s="114">
        <f t="shared" si="445"/>
        <v>0</v>
      </c>
      <c r="FQ26" s="114">
        <f t="shared" si="446"/>
        <v>0</v>
      </c>
      <c r="FR26" s="114"/>
      <c r="FS26" s="114"/>
      <c r="FT26" s="114"/>
      <c r="FU26" s="114"/>
      <c r="FV26" s="114">
        <f t="shared" si="81"/>
        <v>0</v>
      </c>
      <c r="FW26" s="114">
        <f t="shared" si="82"/>
        <v>0</v>
      </c>
      <c r="FX26" s="114"/>
      <c r="FY26" s="114"/>
      <c r="FZ26" s="114"/>
      <c r="GA26" s="114"/>
      <c r="GB26" s="114">
        <f t="shared" si="447"/>
        <v>0</v>
      </c>
      <c r="GC26" s="114">
        <f t="shared" si="448"/>
        <v>0</v>
      </c>
      <c r="GD26" s="114"/>
      <c r="GE26" s="114"/>
      <c r="GF26" s="114">
        <f t="shared" si="449"/>
        <v>9</v>
      </c>
      <c r="GG26" s="114">
        <f t="shared" si="449"/>
        <v>2003020.0352999999</v>
      </c>
      <c r="GH26" s="114">
        <f t="shared" si="449"/>
        <v>0.75</v>
      </c>
      <c r="GI26" s="114">
        <f t="shared" si="449"/>
        <v>166918.33627499998</v>
      </c>
      <c r="GJ26" s="114">
        <f t="shared" si="449"/>
        <v>0</v>
      </c>
      <c r="GK26" s="114">
        <f t="shared" si="449"/>
        <v>0</v>
      </c>
      <c r="GL26" s="114">
        <f t="shared" si="450"/>
        <v>0</v>
      </c>
      <c r="GM26" s="114">
        <f t="shared" si="450"/>
        <v>0</v>
      </c>
      <c r="GN26" s="114">
        <f t="shared" si="450"/>
        <v>0</v>
      </c>
      <c r="GO26" s="114">
        <f t="shared" si="450"/>
        <v>0</v>
      </c>
      <c r="GP26" s="114">
        <f t="shared" si="451"/>
        <v>-0.75</v>
      </c>
      <c r="GQ26" s="114">
        <f t="shared" si="452"/>
        <v>-166918.33627499998</v>
      </c>
      <c r="GR26" s="16"/>
    </row>
    <row r="27" spans="2:200" x14ac:dyDescent="0.25">
      <c r="B27" s="49"/>
      <c r="C27" s="50"/>
      <c r="D27" s="51"/>
      <c r="E27" s="38" t="s">
        <v>39</v>
      </c>
      <c r="F27" s="38"/>
      <c r="G27" s="52"/>
      <c r="H27" s="118">
        <f>SUM(H28:H29)</f>
        <v>0</v>
      </c>
      <c r="I27" s="118">
        <f t="shared" ref="I27:BT27" si="453">SUM(I28:I29)</f>
        <v>0</v>
      </c>
      <c r="J27" s="118">
        <f t="shared" si="453"/>
        <v>0</v>
      </c>
      <c r="K27" s="118">
        <f t="shared" si="453"/>
        <v>0</v>
      </c>
      <c r="L27" s="118">
        <f t="shared" si="453"/>
        <v>0</v>
      </c>
      <c r="M27" s="118">
        <f t="shared" si="453"/>
        <v>0</v>
      </c>
      <c r="N27" s="118">
        <f t="shared" si="453"/>
        <v>0</v>
      </c>
      <c r="O27" s="118">
        <f t="shared" si="453"/>
        <v>0</v>
      </c>
      <c r="P27" s="118">
        <f t="shared" si="453"/>
        <v>0</v>
      </c>
      <c r="Q27" s="118">
        <f t="shared" si="453"/>
        <v>0</v>
      </c>
      <c r="R27" s="118">
        <f t="shared" si="453"/>
        <v>0</v>
      </c>
      <c r="S27" s="118">
        <f t="shared" si="453"/>
        <v>0</v>
      </c>
      <c r="T27" s="118">
        <f t="shared" si="453"/>
        <v>0</v>
      </c>
      <c r="U27" s="118">
        <f t="shared" si="453"/>
        <v>0</v>
      </c>
      <c r="V27" s="118">
        <f t="shared" si="453"/>
        <v>0</v>
      </c>
      <c r="W27" s="118">
        <f t="shared" si="453"/>
        <v>0</v>
      </c>
      <c r="X27" s="118">
        <f t="shared" si="453"/>
        <v>0</v>
      </c>
      <c r="Y27" s="118">
        <f t="shared" si="453"/>
        <v>0</v>
      </c>
      <c r="Z27" s="118">
        <f t="shared" si="453"/>
        <v>0</v>
      </c>
      <c r="AA27" s="118">
        <f t="shared" si="453"/>
        <v>0</v>
      </c>
      <c r="AB27" s="118">
        <f t="shared" ref="AB27" si="454">SUM(AB28:AB29)</f>
        <v>0</v>
      </c>
      <c r="AC27" s="118">
        <f t="shared" ref="AC27" si="455">SUM(AC28:AC29)</f>
        <v>0</v>
      </c>
      <c r="AD27" s="118">
        <f t="shared" si="453"/>
        <v>0</v>
      </c>
      <c r="AE27" s="118">
        <f t="shared" si="453"/>
        <v>0</v>
      </c>
      <c r="AF27" s="118">
        <f t="shared" si="453"/>
        <v>60</v>
      </c>
      <c r="AG27" s="118">
        <f t="shared" si="453"/>
        <v>16195545.036</v>
      </c>
      <c r="AH27" s="118">
        <f t="shared" si="453"/>
        <v>5</v>
      </c>
      <c r="AI27" s="118">
        <f t="shared" si="453"/>
        <v>1349628.753</v>
      </c>
      <c r="AJ27" s="118">
        <f t="shared" si="453"/>
        <v>0</v>
      </c>
      <c r="AK27" s="118">
        <f t="shared" si="453"/>
        <v>0</v>
      </c>
      <c r="AL27" s="118">
        <f t="shared" si="453"/>
        <v>0</v>
      </c>
      <c r="AM27" s="118">
        <f t="shared" si="453"/>
        <v>0</v>
      </c>
      <c r="AN27" s="118">
        <f t="shared" ref="AN27" si="456">SUM(AN28:AN29)</f>
        <v>0</v>
      </c>
      <c r="AO27" s="118">
        <f t="shared" ref="AO27" si="457">SUM(AO28:AO29)</f>
        <v>0</v>
      </c>
      <c r="AP27" s="118">
        <f t="shared" si="453"/>
        <v>-5</v>
      </c>
      <c r="AQ27" s="118">
        <f t="shared" si="453"/>
        <v>-1349628.753</v>
      </c>
      <c r="AR27" s="118">
        <f t="shared" si="453"/>
        <v>0</v>
      </c>
      <c r="AS27" s="118">
        <f t="shared" si="453"/>
        <v>0</v>
      </c>
      <c r="AT27" s="118">
        <f t="shared" si="453"/>
        <v>0</v>
      </c>
      <c r="AU27" s="118">
        <f t="shared" si="453"/>
        <v>0</v>
      </c>
      <c r="AV27" s="118">
        <f t="shared" si="453"/>
        <v>0</v>
      </c>
      <c r="AW27" s="118">
        <f t="shared" si="453"/>
        <v>0</v>
      </c>
      <c r="AX27" s="118">
        <f t="shared" si="453"/>
        <v>0</v>
      </c>
      <c r="AY27" s="118">
        <f t="shared" si="453"/>
        <v>0</v>
      </c>
      <c r="AZ27" s="118">
        <f t="shared" ref="AZ27" si="458">SUM(AZ28:AZ29)</f>
        <v>0</v>
      </c>
      <c r="BA27" s="118">
        <f t="shared" ref="BA27" si="459">SUM(BA28:BA29)</f>
        <v>0</v>
      </c>
      <c r="BB27" s="118">
        <f t="shared" si="453"/>
        <v>0</v>
      </c>
      <c r="BC27" s="118">
        <f t="shared" si="453"/>
        <v>0</v>
      </c>
      <c r="BD27" s="118">
        <f t="shared" si="453"/>
        <v>0</v>
      </c>
      <c r="BE27" s="118">
        <f t="shared" si="453"/>
        <v>0</v>
      </c>
      <c r="BF27" s="118">
        <f t="shared" si="453"/>
        <v>0</v>
      </c>
      <c r="BG27" s="118">
        <f t="shared" si="453"/>
        <v>0</v>
      </c>
      <c r="BH27" s="118">
        <f t="shared" si="453"/>
        <v>0</v>
      </c>
      <c r="BI27" s="118">
        <f t="shared" si="453"/>
        <v>0</v>
      </c>
      <c r="BJ27" s="118">
        <f t="shared" si="453"/>
        <v>0</v>
      </c>
      <c r="BK27" s="118">
        <f t="shared" si="453"/>
        <v>0</v>
      </c>
      <c r="BL27" s="118">
        <f t="shared" ref="BL27" si="460">SUM(BL28:BL29)</f>
        <v>0</v>
      </c>
      <c r="BM27" s="118">
        <f t="shared" ref="BM27" si="461">SUM(BM28:BM29)</f>
        <v>0</v>
      </c>
      <c r="BN27" s="118">
        <f t="shared" si="453"/>
        <v>0</v>
      </c>
      <c r="BO27" s="118">
        <f t="shared" si="453"/>
        <v>0</v>
      </c>
      <c r="BP27" s="118">
        <f t="shared" si="453"/>
        <v>0</v>
      </c>
      <c r="BQ27" s="118">
        <f t="shared" si="453"/>
        <v>0</v>
      </c>
      <c r="BR27" s="118">
        <f t="shared" si="453"/>
        <v>0</v>
      </c>
      <c r="BS27" s="118">
        <f t="shared" si="453"/>
        <v>0</v>
      </c>
      <c r="BT27" s="118">
        <f t="shared" si="453"/>
        <v>0</v>
      </c>
      <c r="BU27" s="118">
        <f t="shared" ref="BU27:EE27" si="462">SUM(BU28:BU29)</f>
        <v>0</v>
      </c>
      <c r="BV27" s="118">
        <f t="shared" si="462"/>
        <v>0</v>
      </c>
      <c r="BW27" s="118">
        <f t="shared" si="462"/>
        <v>0</v>
      </c>
      <c r="BX27" s="118">
        <f t="shared" ref="BX27" si="463">SUM(BX28:BX29)</f>
        <v>0</v>
      </c>
      <c r="BY27" s="118">
        <f t="shared" ref="BY27" si="464">SUM(BY28:BY29)</f>
        <v>0</v>
      </c>
      <c r="BZ27" s="118">
        <f t="shared" si="462"/>
        <v>0</v>
      </c>
      <c r="CA27" s="118">
        <f t="shared" si="462"/>
        <v>0</v>
      </c>
      <c r="CB27" s="118">
        <f t="shared" si="462"/>
        <v>0</v>
      </c>
      <c r="CC27" s="118">
        <f t="shared" si="462"/>
        <v>0</v>
      </c>
      <c r="CD27" s="118">
        <f t="shared" si="462"/>
        <v>0</v>
      </c>
      <c r="CE27" s="118">
        <f t="shared" si="462"/>
        <v>0</v>
      </c>
      <c r="CF27" s="118">
        <f t="shared" si="462"/>
        <v>0</v>
      </c>
      <c r="CG27" s="118">
        <f t="shared" si="462"/>
        <v>0</v>
      </c>
      <c r="CH27" s="118">
        <f t="shared" si="462"/>
        <v>0</v>
      </c>
      <c r="CI27" s="118">
        <f t="shared" si="462"/>
        <v>0</v>
      </c>
      <c r="CJ27" s="118">
        <f t="shared" ref="CJ27" si="465">SUM(CJ28:CJ29)</f>
        <v>0</v>
      </c>
      <c r="CK27" s="118">
        <f t="shared" ref="CK27" si="466">SUM(CK28:CK29)</f>
        <v>0</v>
      </c>
      <c r="CL27" s="118">
        <f t="shared" si="462"/>
        <v>0</v>
      </c>
      <c r="CM27" s="118">
        <f t="shared" si="462"/>
        <v>0</v>
      </c>
      <c r="CN27" s="118">
        <f t="shared" si="462"/>
        <v>0</v>
      </c>
      <c r="CO27" s="118">
        <f t="shared" si="462"/>
        <v>0</v>
      </c>
      <c r="CP27" s="118">
        <f t="shared" si="462"/>
        <v>0</v>
      </c>
      <c r="CQ27" s="118">
        <f t="shared" si="462"/>
        <v>0</v>
      </c>
      <c r="CR27" s="118">
        <f t="shared" si="462"/>
        <v>0</v>
      </c>
      <c r="CS27" s="118">
        <f t="shared" si="462"/>
        <v>0</v>
      </c>
      <c r="CT27" s="118">
        <f t="shared" si="462"/>
        <v>0</v>
      </c>
      <c r="CU27" s="118">
        <f t="shared" si="462"/>
        <v>0</v>
      </c>
      <c r="CV27" s="118">
        <f t="shared" ref="CV27" si="467">SUM(CV28:CV29)</f>
        <v>0</v>
      </c>
      <c r="CW27" s="118">
        <f t="shared" ref="CW27" si="468">SUM(CW28:CW29)</f>
        <v>0</v>
      </c>
      <c r="CX27" s="118">
        <f t="shared" si="462"/>
        <v>0</v>
      </c>
      <c r="CY27" s="118">
        <f t="shared" si="462"/>
        <v>0</v>
      </c>
      <c r="CZ27" s="118">
        <f t="shared" si="462"/>
        <v>0</v>
      </c>
      <c r="DA27" s="118">
        <f t="shared" si="462"/>
        <v>0</v>
      </c>
      <c r="DB27" s="118">
        <f t="shared" si="462"/>
        <v>0</v>
      </c>
      <c r="DC27" s="118">
        <f t="shared" si="462"/>
        <v>0</v>
      </c>
      <c r="DD27" s="118">
        <f t="shared" si="462"/>
        <v>0</v>
      </c>
      <c r="DE27" s="118">
        <f t="shared" si="462"/>
        <v>0</v>
      </c>
      <c r="DF27" s="118">
        <f t="shared" si="462"/>
        <v>0</v>
      </c>
      <c r="DG27" s="118">
        <f t="shared" si="462"/>
        <v>0</v>
      </c>
      <c r="DH27" s="118">
        <f t="shared" ref="DH27" si="469">SUM(DH28:DH29)</f>
        <v>0</v>
      </c>
      <c r="DI27" s="118">
        <f t="shared" ref="DI27" si="470">SUM(DI28:DI29)</f>
        <v>0</v>
      </c>
      <c r="DJ27" s="118">
        <f t="shared" si="462"/>
        <v>0</v>
      </c>
      <c r="DK27" s="118">
        <f t="shared" si="462"/>
        <v>0</v>
      </c>
      <c r="DL27" s="118">
        <f t="shared" si="462"/>
        <v>0</v>
      </c>
      <c r="DM27" s="118">
        <f t="shared" si="462"/>
        <v>0</v>
      </c>
      <c r="DN27" s="118">
        <f t="shared" si="462"/>
        <v>0</v>
      </c>
      <c r="DO27" s="118">
        <f t="shared" si="462"/>
        <v>0</v>
      </c>
      <c r="DP27" s="118">
        <f t="shared" si="462"/>
        <v>0</v>
      </c>
      <c r="DQ27" s="118">
        <f t="shared" si="462"/>
        <v>0</v>
      </c>
      <c r="DR27" s="118">
        <f t="shared" si="462"/>
        <v>0</v>
      </c>
      <c r="DS27" s="118">
        <f t="shared" si="462"/>
        <v>0</v>
      </c>
      <c r="DT27" s="118">
        <f t="shared" ref="DT27" si="471">SUM(DT28:DT29)</f>
        <v>0</v>
      </c>
      <c r="DU27" s="118">
        <f t="shared" ref="DU27" si="472">SUM(DU28:DU29)</f>
        <v>0</v>
      </c>
      <c r="DV27" s="118">
        <f t="shared" si="462"/>
        <v>0</v>
      </c>
      <c r="DW27" s="118">
        <f t="shared" si="462"/>
        <v>0</v>
      </c>
      <c r="DX27" s="118">
        <f t="shared" si="462"/>
        <v>0</v>
      </c>
      <c r="DY27" s="118">
        <f t="shared" si="462"/>
        <v>0</v>
      </c>
      <c r="DZ27" s="118">
        <f t="shared" si="462"/>
        <v>0</v>
      </c>
      <c r="EA27" s="118">
        <f t="shared" si="462"/>
        <v>0</v>
      </c>
      <c r="EB27" s="118">
        <f t="shared" si="462"/>
        <v>0</v>
      </c>
      <c r="EC27" s="118">
        <f t="shared" si="462"/>
        <v>0</v>
      </c>
      <c r="ED27" s="118">
        <f t="shared" si="462"/>
        <v>0</v>
      </c>
      <c r="EE27" s="118">
        <f t="shared" si="462"/>
        <v>0</v>
      </c>
      <c r="EF27" s="118">
        <f t="shared" ref="EF27" si="473">SUM(EF28:EF29)</f>
        <v>0</v>
      </c>
      <c r="EG27" s="118">
        <f t="shared" ref="EG27" si="474">SUM(EG28:EG29)</f>
        <v>0</v>
      </c>
      <c r="EH27" s="118">
        <f t="shared" ref="EH27:GQ27" si="475">SUM(EH28:EH29)</f>
        <v>0</v>
      </c>
      <c r="EI27" s="118">
        <f t="shared" si="475"/>
        <v>0</v>
      </c>
      <c r="EJ27" s="118">
        <f t="shared" si="475"/>
        <v>0</v>
      </c>
      <c r="EK27" s="118">
        <f t="shared" si="475"/>
        <v>0</v>
      </c>
      <c r="EL27" s="118">
        <f t="shared" si="475"/>
        <v>0</v>
      </c>
      <c r="EM27" s="118">
        <f t="shared" si="475"/>
        <v>0</v>
      </c>
      <c r="EN27" s="118">
        <f t="shared" si="475"/>
        <v>0</v>
      </c>
      <c r="EO27" s="118">
        <f t="shared" si="475"/>
        <v>0</v>
      </c>
      <c r="EP27" s="118">
        <f t="shared" si="475"/>
        <v>0</v>
      </c>
      <c r="EQ27" s="118">
        <f t="shared" si="475"/>
        <v>0</v>
      </c>
      <c r="ER27" s="118">
        <f t="shared" ref="ER27" si="476">SUM(ER28:ER29)</f>
        <v>0</v>
      </c>
      <c r="ES27" s="118">
        <f t="shared" ref="ES27" si="477">SUM(ES28:ES29)</f>
        <v>0</v>
      </c>
      <c r="ET27" s="118">
        <f t="shared" si="475"/>
        <v>0</v>
      </c>
      <c r="EU27" s="118">
        <f t="shared" si="475"/>
        <v>0</v>
      </c>
      <c r="EV27" s="118">
        <f t="shared" si="475"/>
        <v>0</v>
      </c>
      <c r="EW27" s="118">
        <f t="shared" si="475"/>
        <v>0</v>
      </c>
      <c r="EX27" s="118">
        <f t="shared" si="475"/>
        <v>0</v>
      </c>
      <c r="EY27" s="118">
        <f t="shared" si="475"/>
        <v>0</v>
      </c>
      <c r="EZ27" s="118">
        <f t="shared" si="475"/>
        <v>0</v>
      </c>
      <c r="FA27" s="118">
        <f t="shared" si="475"/>
        <v>0</v>
      </c>
      <c r="FB27" s="118">
        <f t="shared" si="475"/>
        <v>0</v>
      </c>
      <c r="FC27" s="118">
        <f t="shared" si="475"/>
        <v>0</v>
      </c>
      <c r="FD27" s="118">
        <f t="shared" ref="FD27" si="478">SUM(FD28:FD29)</f>
        <v>0</v>
      </c>
      <c r="FE27" s="118">
        <f t="shared" ref="FE27" si="479">SUM(FE28:FE29)</f>
        <v>0</v>
      </c>
      <c r="FF27" s="118">
        <f t="shared" si="475"/>
        <v>0</v>
      </c>
      <c r="FG27" s="118">
        <f t="shared" si="475"/>
        <v>0</v>
      </c>
      <c r="FH27" s="118">
        <f t="shared" si="475"/>
        <v>0</v>
      </c>
      <c r="FI27" s="118">
        <f t="shared" si="475"/>
        <v>0</v>
      </c>
      <c r="FJ27" s="118">
        <f t="shared" si="475"/>
        <v>0</v>
      </c>
      <c r="FK27" s="118">
        <f t="shared" si="475"/>
        <v>0</v>
      </c>
      <c r="FL27" s="118">
        <f t="shared" si="475"/>
        <v>0</v>
      </c>
      <c r="FM27" s="118">
        <f t="shared" si="475"/>
        <v>0</v>
      </c>
      <c r="FN27" s="118">
        <f t="shared" si="475"/>
        <v>0</v>
      </c>
      <c r="FO27" s="118">
        <f t="shared" si="475"/>
        <v>0</v>
      </c>
      <c r="FP27" s="118">
        <f t="shared" ref="FP27" si="480">SUM(FP28:FP29)</f>
        <v>0</v>
      </c>
      <c r="FQ27" s="118">
        <f t="shared" ref="FQ27" si="481">SUM(FQ28:FQ29)</f>
        <v>0</v>
      </c>
      <c r="FR27" s="118">
        <f t="shared" si="475"/>
        <v>0</v>
      </c>
      <c r="FS27" s="118">
        <f t="shared" si="475"/>
        <v>0</v>
      </c>
      <c r="FT27" s="118">
        <f t="shared" si="475"/>
        <v>0</v>
      </c>
      <c r="FU27" s="118">
        <f t="shared" si="475"/>
        <v>0</v>
      </c>
      <c r="FV27" s="118">
        <f t="shared" si="475"/>
        <v>0</v>
      </c>
      <c r="FW27" s="118">
        <f t="shared" si="475"/>
        <v>0</v>
      </c>
      <c r="FX27" s="118">
        <f t="shared" si="475"/>
        <v>0</v>
      </c>
      <c r="FY27" s="118">
        <f t="shared" si="475"/>
        <v>0</v>
      </c>
      <c r="FZ27" s="118">
        <f t="shared" si="475"/>
        <v>0</v>
      </c>
      <c r="GA27" s="118">
        <f t="shared" si="475"/>
        <v>0</v>
      </c>
      <c r="GB27" s="118">
        <f t="shared" ref="GB27" si="482">SUM(GB28:GB29)</f>
        <v>0</v>
      </c>
      <c r="GC27" s="118">
        <f t="shared" ref="GC27" si="483">SUM(GC28:GC29)</f>
        <v>0</v>
      </c>
      <c r="GD27" s="118">
        <f t="shared" si="475"/>
        <v>0</v>
      </c>
      <c r="GE27" s="118">
        <f t="shared" si="475"/>
        <v>0</v>
      </c>
      <c r="GF27" s="118">
        <f t="shared" si="475"/>
        <v>60</v>
      </c>
      <c r="GG27" s="118">
        <f t="shared" si="475"/>
        <v>16195545.036</v>
      </c>
      <c r="GH27" s="118">
        <f t="shared" si="475"/>
        <v>5</v>
      </c>
      <c r="GI27" s="118">
        <f t="shared" si="475"/>
        <v>1349628.753</v>
      </c>
      <c r="GJ27" s="118">
        <f t="shared" si="475"/>
        <v>0</v>
      </c>
      <c r="GK27" s="118">
        <f t="shared" si="475"/>
        <v>0</v>
      </c>
      <c r="GL27" s="118">
        <f t="shared" ref="GL27" si="484">SUM(GL28:GL29)</f>
        <v>0</v>
      </c>
      <c r="GM27" s="118">
        <f t="shared" ref="GM27" si="485">SUM(GM28:GM29)</f>
        <v>0</v>
      </c>
      <c r="GN27" s="118">
        <f t="shared" ref="GN27" si="486">SUM(GN28:GN29)</f>
        <v>0</v>
      </c>
      <c r="GO27" s="118">
        <f t="shared" ref="GO27" si="487">SUM(GO28:GO29)</f>
        <v>0</v>
      </c>
      <c r="GP27" s="118">
        <f t="shared" si="475"/>
        <v>-5</v>
      </c>
      <c r="GQ27" s="118">
        <f t="shared" si="475"/>
        <v>-1349628.753</v>
      </c>
      <c r="GR27" s="16"/>
    </row>
    <row r="28" spans="2:200" ht="15.75" x14ac:dyDescent="0.25">
      <c r="B28" s="45"/>
      <c r="C28" s="36"/>
      <c r="D28" s="20"/>
      <c r="E28" s="25" t="s">
        <v>40</v>
      </c>
      <c r="F28" s="25">
        <v>14</v>
      </c>
      <c r="G28" s="26">
        <v>241801.25769999999</v>
      </c>
      <c r="H28" s="114"/>
      <c r="I28" s="114">
        <v>0</v>
      </c>
      <c r="J28" s="114">
        <f t="shared" si="53"/>
        <v>0</v>
      </c>
      <c r="K28" s="114">
        <f t="shared" si="54"/>
        <v>0</v>
      </c>
      <c r="L28" s="114"/>
      <c r="M28" s="114"/>
      <c r="N28" s="114"/>
      <c r="O28" s="114"/>
      <c r="P28" s="114">
        <f t="shared" ref="P28:P29" si="488">SUM(L28+N28)</f>
        <v>0</v>
      </c>
      <c r="Q28" s="114">
        <f t="shared" ref="Q28:Q29" si="489">SUM(M28+O28)</f>
        <v>0</v>
      </c>
      <c r="R28" s="97">
        <f t="shared" si="35"/>
        <v>0</v>
      </c>
      <c r="S28" s="97">
        <f t="shared" si="36"/>
        <v>0</v>
      </c>
      <c r="T28" s="114"/>
      <c r="U28" s="114">
        <v>0</v>
      </c>
      <c r="V28" s="114">
        <f t="shared" si="55"/>
        <v>0</v>
      </c>
      <c r="W28" s="114">
        <f t="shared" si="56"/>
        <v>0</v>
      </c>
      <c r="X28" s="114"/>
      <c r="Y28" s="114"/>
      <c r="Z28" s="114"/>
      <c r="AA28" s="114"/>
      <c r="AB28" s="114">
        <f t="shared" ref="AB28:AB29" si="490">SUM(X28+Z28)</f>
        <v>0</v>
      </c>
      <c r="AC28" s="114">
        <f t="shared" ref="AC28:AC29" si="491">SUM(Y28+AA28)</f>
        <v>0</v>
      </c>
      <c r="AD28" s="97">
        <f t="shared" ref="AD28:AD29" si="492">SUM(X28-V28)</f>
        <v>0</v>
      </c>
      <c r="AE28" s="97">
        <f t="shared" ref="AE28:AE29" si="493">SUM(Y28-W28)</f>
        <v>0</v>
      </c>
      <c r="AF28" s="114">
        <v>45</v>
      </c>
      <c r="AG28" s="114">
        <v>10881056.5965</v>
      </c>
      <c r="AH28" s="114">
        <f t="shared" si="57"/>
        <v>3.75</v>
      </c>
      <c r="AI28" s="114">
        <f t="shared" si="58"/>
        <v>906754.71637499996</v>
      </c>
      <c r="AJ28" s="114"/>
      <c r="AK28" s="114"/>
      <c r="AL28" s="114"/>
      <c r="AM28" s="114"/>
      <c r="AN28" s="114">
        <f t="shared" ref="AN28:AN29" si="494">SUM(AJ28+AL28)</f>
        <v>0</v>
      </c>
      <c r="AO28" s="114">
        <f t="shared" ref="AO28:AO29" si="495">SUM(AK28+AM28)</f>
        <v>0</v>
      </c>
      <c r="AP28" s="97">
        <f t="shared" ref="AP28:AP29" si="496">SUM(AJ28-AH28)</f>
        <v>-3.75</v>
      </c>
      <c r="AQ28" s="97">
        <f t="shared" ref="AQ28:AQ29" si="497">SUM(AK28-AI28)</f>
        <v>-906754.71637499996</v>
      </c>
      <c r="AR28" s="114"/>
      <c r="AS28" s="114"/>
      <c r="AT28" s="114">
        <f t="shared" si="59"/>
        <v>0</v>
      </c>
      <c r="AU28" s="114">
        <f t="shared" si="60"/>
        <v>0</v>
      </c>
      <c r="AV28" s="114"/>
      <c r="AW28" s="114"/>
      <c r="AX28" s="114"/>
      <c r="AY28" s="114"/>
      <c r="AZ28" s="114">
        <f t="shared" ref="AZ28:AZ29" si="498">SUM(AV28+AX28)</f>
        <v>0</v>
      </c>
      <c r="BA28" s="114">
        <f t="shared" ref="BA28:BA29" si="499">SUM(AW28+AY28)</f>
        <v>0</v>
      </c>
      <c r="BB28" s="97">
        <f t="shared" ref="BB28:BB29" si="500">SUM(AV28-AT28)</f>
        <v>0</v>
      </c>
      <c r="BC28" s="97">
        <f t="shared" ref="BC28:BC29" si="501">SUM(AW28-AU28)</f>
        <v>0</v>
      </c>
      <c r="BD28" s="114"/>
      <c r="BE28" s="114">
        <v>0</v>
      </c>
      <c r="BF28" s="114">
        <f t="shared" si="61"/>
        <v>0</v>
      </c>
      <c r="BG28" s="114">
        <f t="shared" si="62"/>
        <v>0</v>
      </c>
      <c r="BH28" s="114"/>
      <c r="BI28" s="114"/>
      <c r="BJ28" s="114"/>
      <c r="BK28" s="114"/>
      <c r="BL28" s="114">
        <f t="shared" ref="BL28:BL29" si="502">SUM(BH28+BJ28)</f>
        <v>0</v>
      </c>
      <c r="BM28" s="114">
        <f t="shared" ref="BM28:BM29" si="503">SUM(BI28+BK28)</f>
        <v>0</v>
      </c>
      <c r="BN28" s="97">
        <f t="shared" ref="BN28:BN29" si="504">SUM(BH28-BF28)</f>
        <v>0</v>
      </c>
      <c r="BO28" s="97">
        <f t="shared" ref="BO28:BO29" si="505">SUM(BI28-BG28)</f>
        <v>0</v>
      </c>
      <c r="BP28" s="114"/>
      <c r="BQ28" s="114"/>
      <c r="BR28" s="114">
        <f t="shared" si="63"/>
        <v>0</v>
      </c>
      <c r="BS28" s="114">
        <f t="shared" si="64"/>
        <v>0</v>
      </c>
      <c r="BT28" s="114"/>
      <c r="BU28" s="114"/>
      <c r="BV28" s="114"/>
      <c r="BW28" s="114"/>
      <c r="BX28" s="114">
        <f t="shared" ref="BX28:BX29" si="506">SUM(BT28+BV28)</f>
        <v>0</v>
      </c>
      <c r="BY28" s="114">
        <f t="shared" ref="BY28:BY29" si="507">SUM(BU28+BW28)</f>
        <v>0</v>
      </c>
      <c r="BZ28" s="97">
        <f t="shared" ref="BZ28:BZ29" si="508">SUM(BT28-BR28)</f>
        <v>0</v>
      </c>
      <c r="CA28" s="97">
        <f t="shared" ref="CA28:CA29" si="509">SUM(BU28-BS28)</f>
        <v>0</v>
      </c>
      <c r="CB28" s="114"/>
      <c r="CC28" s="114"/>
      <c r="CD28" s="114">
        <f t="shared" si="65"/>
        <v>0</v>
      </c>
      <c r="CE28" s="114">
        <f t="shared" si="66"/>
        <v>0</v>
      </c>
      <c r="CF28" s="114"/>
      <c r="CG28" s="114"/>
      <c r="CH28" s="114"/>
      <c r="CI28" s="114"/>
      <c r="CJ28" s="114">
        <f t="shared" ref="CJ28:CJ29" si="510">SUM(CF28+CH28)</f>
        <v>0</v>
      </c>
      <c r="CK28" s="114">
        <f t="shared" ref="CK28:CK29" si="511">SUM(CG28+CI28)</f>
        <v>0</v>
      </c>
      <c r="CL28" s="97">
        <f t="shared" ref="CL28:CL29" si="512">SUM(CF28-CD28)</f>
        <v>0</v>
      </c>
      <c r="CM28" s="97">
        <f t="shared" ref="CM28:CM29" si="513">SUM(CG28-CE28)</f>
        <v>0</v>
      </c>
      <c r="CN28" s="114"/>
      <c r="CO28" s="114"/>
      <c r="CP28" s="114">
        <f t="shared" si="67"/>
        <v>0</v>
      </c>
      <c r="CQ28" s="114">
        <f t="shared" si="68"/>
        <v>0</v>
      </c>
      <c r="CR28" s="114"/>
      <c r="CS28" s="114"/>
      <c r="CT28" s="114"/>
      <c r="CU28" s="114"/>
      <c r="CV28" s="114">
        <f t="shared" ref="CV28:CV29" si="514">SUM(CR28+CT28)</f>
        <v>0</v>
      </c>
      <c r="CW28" s="114">
        <f t="shared" ref="CW28:CW29" si="515">SUM(CS28+CU28)</f>
        <v>0</v>
      </c>
      <c r="CX28" s="97">
        <f t="shared" ref="CX28:CX29" si="516">SUM(CR28-CP28)</f>
        <v>0</v>
      </c>
      <c r="CY28" s="97">
        <f t="shared" ref="CY28:CY29" si="517">SUM(CS28-CQ28)</f>
        <v>0</v>
      </c>
      <c r="CZ28" s="114"/>
      <c r="DA28" s="114"/>
      <c r="DB28" s="114">
        <f t="shared" si="69"/>
        <v>0</v>
      </c>
      <c r="DC28" s="114">
        <f t="shared" si="70"/>
        <v>0</v>
      </c>
      <c r="DD28" s="114"/>
      <c r="DE28" s="114"/>
      <c r="DF28" s="114"/>
      <c r="DG28" s="114"/>
      <c r="DH28" s="114">
        <f t="shared" ref="DH28:DH29" si="518">SUM(DD28+DF28)</f>
        <v>0</v>
      </c>
      <c r="DI28" s="114">
        <f t="shared" ref="DI28:DI29" si="519">SUM(DE28+DG28)</f>
        <v>0</v>
      </c>
      <c r="DJ28" s="114"/>
      <c r="DK28" s="114"/>
      <c r="DL28" s="114"/>
      <c r="DM28" s="114"/>
      <c r="DN28" s="114">
        <f t="shared" si="71"/>
        <v>0</v>
      </c>
      <c r="DO28" s="114">
        <f t="shared" si="72"/>
        <v>0</v>
      </c>
      <c r="DP28" s="114"/>
      <c r="DQ28" s="114"/>
      <c r="DR28" s="114"/>
      <c r="DS28" s="114"/>
      <c r="DT28" s="114">
        <f t="shared" ref="DT28:DT29" si="520">SUM(DP28+DR28)</f>
        <v>0</v>
      </c>
      <c r="DU28" s="114">
        <f t="shared" ref="DU28:DU29" si="521">SUM(DQ28+DS28)</f>
        <v>0</v>
      </c>
      <c r="DV28" s="114"/>
      <c r="DW28" s="114"/>
      <c r="DX28" s="114"/>
      <c r="DY28" s="114">
        <v>0</v>
      </c>
      <c r="DZ28" s="114">
        <f t="shared" si="73"/>
        <v>0</v>
      </c>
      <c r="EA28" s="114">
        <f t="shared" si="74"/>
        <v>0</v>
      </c>
      <c r="EB28" s="114"/>
      <c r="EC28" s="114"/>
      <c r="ED28" s="114"/>
      <c r="EE28" s="114"/>
      <c r="EF28" s="114">
        <f t="shared" ref="EF28:EF29" si="522">SUM(EB28+ED28)</f>
        <v>0</v>
      </c>
      <c r="EG28" s="114">
        <f t="shared" ref="EG28:EG29" si="523">SUM(EC28+EE28)</f>
        <v>0</v>
      </c>
      <c r="EH28" s="114"/>
      <c r="EI28" s="114"/>
      <c r="EJ28" s="114"/>
      <c r="EK28" s="114">
        <v>0</v>
      </c>
      <c r="EL28" s="114">
        <f t="shared" si="75"/>
        <v>0</v>
      </c>
      <c r="EM28" s="114">
        <f t="shared" si="76"/>
        <v>0</v>
      </c>
      <c r="EN28" s="114"/>
      <c r="EO28" s="114"/>
      <c r="EP28" s="114"/>
      <c r="EQ28" s="114"/>
      <c r="ER28" s="114">
        <f t="shared" ref="ER28:ER29" si="524">SUM(EN28+EP28)</f>
        <v>0</v>
      </c>
      <c r="ES28" s="114">
        <f t="shared" ref="ES28:ES29" si="525">SUM(EO28+EQ28)</f>
        <v>0</v>
      </c>
      <c r="ET28" s="114"/>
      <c r="EU28" s="114"/>
      <c r="EV28" s="114"/>
      <c r="EW28" s="114"/>
      <c r="EX28" s="114">
        <f t="shared" si="77"/>
        <v>0</v>
      </c>
      <c r="EY28" s="114">
        <f t="shared" si="78"/>
        <v>0</v>
      </c>
      <c r="EZ28" s="114"/>
      <c r="FA28" s="114"/>
      <c r="FB28" s="114"/>
      <c r="FC28" s="114"/>
      <c r="FD28" s="114">
        <f t="shared" ref="FD28:FD29" si="526">SUM(EZ28+FB28)</f>
        <v>0</v>
      </c>
      <c r="FE28" s="114">
        <f t="shared" ref="FE28:FE29" si="527">SUM(FA28+FC28)</f>
        <v>0</v>
      </c>
      <c r="FF28" s="114"/>
      <c r="FG28" s="114"/>
      <c r="FH28" s="114"/>
      <c r="FI28" s="114"/>
      <c r="FJ28" s="114">
        <f t="shared" si="79"/>
        <v>0</v>
      </c>
      <c r="FK28" s="114">
        <f t="shared" si="80"/>
        <v>0</v>
      </c>
      <c r="FL28" s="114"/>
      <c r="FM28" s="114"/>
      <c r="FN28" s="114"/>
      <c r="FO28" s="114"/>
      <c r="FP28" s="114">
        <f t="shared" ref="FP28:FP29" si="528">SUM(FL28+FN28)</f>
        <v>0</v>
      </c>
      <c r="FQ28" s="114">
        <f t="shared" ref="FQ28:FQ29" si="529">SUM(FM28+FO28)</f>
        <v>0</v>
      </c>
      <c r="FR28" s="114"/>
      <c r="FS28" s="114"/>
      <c r="FT28" s="114"/>
      <c r="FU28" s="114"/>
      <c r="FV28" s="114">
        <f t="shared" si="81"/>
        <v>0</v>
      </c>
      <c r="FW28" s="114">
        <f t="shared" si="82"/>
        <v>0</v>
      </c>
      <c r="FX28" s="114"/>
      <c r="FY28" s="114"/>
      <c r="FZ28" s="114"/>
      <c r="GA28" s="114"/>
      <c r="GB28" s="114">
        <f t="shared" ref="GB28:GB29" si="530">SUM(FX28+FZ28)</f>
        <v>0</v>
      </c>
      <c r="GC28" s="114">
        <f t="shared" ref="GC28:GC29" si="531">SUM(FY28+GA28)</f>
        <v>0</v>
      </c>
      <c r="GD28" s="114"/>
      <c r="GE28" s="114"/>
      <c r="GF28" s="114">
        <f t="shared" ref="GF28:GK29" si="532">H28+T28+AF28+AR28+BD28+BP28+CB28+CN28+CZ28+DL28+DX28+EJ28+EV28+FH28+FT28</f>
        <v>45</v>
      </c>
      <c r="GG28" s="114">
        <f t="shared" si="532"/>
        <v>10881056.5965</v>
      </c>
      <c r="GH28" s="114">
        <f t="shared" si="532"/>
        <v>3.75</v>
      </c>
      <c r="GI28" s="114">
        <f t="shared" si="532"/>
        <v>906754.71637499996</v>
      </c>
      <c r="GJ28" s="114">
        <f t="shared" si="532"/>
        <v>0</v>
      </c>
      <c r="GK28" s="114">
        <f t="shared" si="532"/>
        <v>0</v>
      </c>
      <c r="GL28" s="114">
        <f t="shared" ref="GL28:GO29" si="533">N28+Z28+AL28+AX28+BJ28+BV28+CH28+CT28+DF28+DR28+ED28+EP28+FB28+FN28+FZ28</f>
        <v>0</v>
      </c>
      <c r="GM28" s="114">
        <f t="shared" si="533"/>
        <v>0</v>
      </c>
      <c r="GN28" s="114">
        <f t="shared" si="533"/>
        <v>0</v>
      </c>
      <c r="GO28" s="114">
        <f t="shared" si="533"/>
        <v>0</v>
      </c>
      <c r="GP28" s="114">
        <f t="shared" ref="GP28:GP29" si="534">SUM(GJ28-GH28)</f>
        <v>-3.75</v>
      </c>
      <c r="GQ28" s="114">
        <f t="shared" ref="GQ28:GQ29" si="535">SUM(GK28-GI28)</f>
        <v>-906754.71637499996</v>
      </c>
      <c r="GR28" s="16"/>
    </row>
    <row r="29" spans="2:200" x14ac:dyDescent="0.25">
      <c r="B29" s="45"/>
      <c r="C29" s="34"/>
      <c r="D29" s="41"/>
      <c r="E29" s="25" t="s">
        <v>41</v>
      </c>
      <c r="F29" s="25">
        <v>15</v>
      </c>
      <c r="G29" s="26">
        <v>354299.22930000001</v>
      </c>
      <c r="H29" s="114"/>
      <c r="I29" s="114">
        <v>0</v>
      </c>
      <c r="J29" s="114">
        <f t="shared" si="53"/>
        <v>0</v>
      </c>
      <c r="K29" s="114">
        <f t="shared" si="54"/>
        <v>0</v>
      </c>
      <c r="L29" s="114"/>
      <c r="M29" s="114"/>
      <c r="N29" s="114"/>
      <c r="O29" s="114"/>
      <c r="P29" s="114">
        <f t="shared" si="488"/>
        <v>0</v>
      </c>
      <c r="Q29" s="114">
        <f t="shared" si="489"/>
        <v>0</v>
      </c>
      <c r="R29" s="97">
        <f t="shared" si="35"/>
        <v>0</v>
      </c>
      <c r="S29" s="97">
        <f t="shared" si="36"/>
        <v>0</v>
      </c>
      <c r="T29" s="114"/>
      <c r="U29" s="114">
        <v>0</v>
      </c>
      <c r="V29" s="114">
        <f t="shared" si="55"/>
        <v>0</v>
      </c>
      <c r="W29" s="114">
        <f t="shared" si="56"/>
        <v>0</v>
      </c>
      <c r="X29" s="114"/>
      <c r="Y29" s="114"/>
      <c r="Z29" s="114"/>
      <c r="AA29" s="114"/>
      <c r="AB29" s="114">
        <f t="shared" si="490"/>
        <v>0</v>
      </c>
      <c r="AC29" s="114">
        <f t="shared" si="491"/>
        <v>0</v>
      </c>
      <c r="AD29" s="97">
        <f t="shared" si="492"/>
        <v>0</v>
      </c>
      <c r="AE29" s="97">
        <f t="shared" si="493"/>
        <v>0</v>
      </c>
      <c r="AF29" s="114">
        <v>15</v>
      </c>
      <c r="AG29" s="114">
        <v>5314488.4395000003</v>
      </c>
      <c r="AH29" s="114">
        <f t="shared" si="57"/>
        <v>1.25</v>
      </c>
      <c r="AI29" s="114">
        <f t="shared" si="58"/>
        <v>442874.03662500001</v>
      </c>
      <c r="AJ29" s="114"/>
      <c r="AK29" s="114"/>
      <c r="AL29" s="114"/>
      <c r="AM29" s="114"/>
      <c r="AN29" s="114">
        <f t="shared" si="494"/>
        <v>0</v>
      </c>
      <c r="AO29" s="114">
        <f t="shared" si="495"/>
        <v>0</v>
      </c>
      <c r="AP29" s="97">
        <f t="shared" si="496"/>
        <v>-1.25</v>
      </c>
      <c r="AQ29" s="97">
        <f t="shared" si="497"/>
        <v>-442874.03662500001</v>
      </c>
      <c r="AR29" s="114"/>
      <c r="AS29" s="114"/>
      <c r="AT29" s="114">
        <f t="shared" si="59"/>
        <v>0</v>
      </c>
      <c r="AU29" s="114">
        <f t="shared" si="60"/>
        <v>0</v>
      </c>
      <c r="AV29" s="114"/>
      <c r="AW29" s="114"/>
      <c r="AX29" s="114"/>
      <c r="AY29" s="114"/>
      <c r="AZ29" s="114">
        <f t="shared" si="498"/>
        <v>0</v>
      </c>
      <c r="BA29" s="114">
        <f t="shared" si="499"/>
        <v>0</v>
      </c>
      <c r="BB29" s="97">
        <f t="shared" si="500"/>
        <v>0</v>
      </c>
      <c r="BC29" s="97">
        <f t="shared" si="501"/>
        <v>0</v>
      </c>
      <c r="BD29" s="114"/>
      <c r="BE29" s="114">
        <v>0</v>
      </c>
      <c r="BF29" s="114">
        <f t="shared" si="61"/>
        <v>0</v>
      </c>
      <c r="BG29" s="114">
        <f t="shared" si="62"/>
        <v>0</v>
      </c>
      <c r="BH29" s="114"/>
      <c r="BI29" s="114"/>
      <c r="BJ29" s="114"/>
      <c r="BK29" s="114"/>
      <c r="BL29" s="114">
        <f t="shared" si="502"/>
        <v>0</v>
      </c>
      <c r="BM29" s="114">
        <f t="shared" si="503"/>
        <v>0</v>
      </c>
      <c r="BN29" s="97">
        <f t="shared" si="504"/>
        <v>0</v>
      </c>
      <c r="BO29" s="97">
        <f t="shared" si="505"/>
        <v>0</v>
      </c>
      <c r="BP29" s="114"/>
      <c r="BQ29" s="114"/>
      <c r="BR29" s="114">
        <f t="shared" si="63"/>
        <v>0</v>
      </c>
      <c r="BS29" s="114">
        <f t="shared" si="64"/>
        <v>0</v>
      </c>
      <c r="BT29" s="114"/>
      <c r="BU29" s="114"/>
      <c r="BV29" s="114"/>
      <c r="BW29" s="114"/>
      <c r="BX29" s="114">
        <f t="shared" si="506"/>
        <v>0</v>
      </c>
      <c r="BY29" s="114">
        <f t="shared" si="507"/>
        <v>0</v>
      </c>
      <c r="BZ29" s="97">
        <f t="shared" si="508"/>
        <v>0</v>
      </c>
      <c r="CA29" s="97">
        <f t="shared" si="509"/>
        <v>0</v>
      </c>
      <c r="CB29" s="114"/>
      <c r="CC29" s="114"/>
      <c r="CD29" s="114">
        <f t="shared" si="65"/>
        <v>0</v>
      </c>
      <c r="CE29" s="114">
        <f t="shared" si="66"/>
        <v>0</v>
      </c>
      <c r="CF29" s="114"/>
      <c r="CG29" s="114"/>
      <c r="CH29" s="114"/>
      <c r="CI29" s="114"/>
      <c r="CJ29" s="114">
        <f t="shared" si="510"/>
        <v>0</v>
      </c>
      <c r="CK29" s="114">
        <f t="shared" si="511"/>
        <v>0</v>
      </c>
      <c r="CL29" s="97">
        <f t="shared" si="512"/>
        <v>0</v>
      </c>
      <c r="CM29" s="97">
        <f t="shared" si="513"/>
        <v>0</v>
      </c>
      <c r="CN29" s="114"/>
      <c r="CO29" s="114"/>
      <c r="CP29" s="114">
        <f t="shared" si="67"/>
        <v>0</v>
      </c>
      <c r="CQ29" s="114">
        <f t="shared" si="68"/>
        <v>0</v>
      </c>
      <c r="CR29" s="114"/>
      <c r="CS29" s="114"/>
      <c r="CT29" s="114"/>
      <c r="CU29" s="114"/>
      <c r="CV29" s="114">
        <f t="shared" si="514"/>
        <v>0</v>
      </c>
      <c r="CW29" s="114">
        <f t="shared" si="515"/>
        <v>0</v>
      </c>
      <c r="CX29" s="97">
        <f t="shared" si="516"/>
        <v>0</v>
      </c>
      <c r="CY29" s="97">
        <f t="shared" si="517"/>
        <v>0</v>
      </c>
      <c r="CZ29" s="114"/>
      <c r="DA29" s="114"/>
      <c r="DB29" s="114">
        <f t="shared" si="69"/>
        <v>0</v>
      </c>
      <c r="DC29" s="114">
        <f t="shared" si="70"/>
        <v>0</v>
      </c>
      <c r="DD29" s="114"/>
      <c r="DE29" s="114"/>
      <c r="DF29" s="114"/>
      <c r="DG29" s="114"/>
      <c r="DH29" s="114">
        <f t="shared" si="518"/>
        <v>0</v>
      </c>
      <c r="DI29" s="114">
        <f t="shared" si="519"/>
        <v>0</v>
      </c>
      <c r="DJ29" s="114"/>
      <c r="DK29" s="114"/>
      <c r="DL29" s="114"/>
      <c r="DM29" s="114"/>
      <c r="DN29" s="114">
        <f t="shared" si="71"/>
        <v>0</v>
      </c>
      <c r="DO29" s="114">
        <f t="shared" si="72"/>
        <v>0</v>
      </c>
      <c r="DP29" s="114"/>
      <c r="DQ29" s="114"/>
      <c r="DR29" s="114"/>
      <c r="DS29" s="114"/>
      <c r="DT29" s="114">
        <f t="shared" si="520"/>
        <v>0</v>
      </c>
      <c r="DU29" s="114">
        <f t="shared" si="521"/>
        <v>0</v>
      </c>
      <c r="DV29" s="114"/>
      <c r="DW29" s="114"/>
      <c r="DX29" s="114"/>
      <c r="DY29" s="114">
        <v>0</v>
      </c>
      <c r="DZ29" s="114">
        <f t="shared" si="73"/>
        <v>0</v>
      </c>
      <c r="EA29" s="114">
        <f t="shared" si="74"/>
        <v>0</v>
      </c>
      <c r="EB29" s="114"/>
      <c r="EC29" s="114"/>
      <c r="ED29" s="114"/>
      <c r="EE29" s="114"/>
      <c r="EF29" s="114">
        <f t="shared" si="522"/>
        <v>0</v>
      </c>
      <c r="EG29" s="114">
        <f t="shared" si="523"/>
        <v>0</v>
      </c>
      <c r="EH29" s="114"/>
      <c r="EI29" s="114"/>
      <c r="EJ29" s="114"/>
      <c r="EK29" s="114">
        <v>0</v>
      </c>
      <c r="EL29" s="114">
        <f t="shared" si="75"/>
        <v>0</v>
      </c>
      <c r="EM29" s="114">
        <f t="shared" si="76"/>
        <v>0</v>
      </c>
      <c r="EN29" s="114"/>
      <c r="EO29" s="114"/>
      <c r="EP29" s="114"/>
      <c r="EQ29" s="114"/>
      <c r="ER29" s="114">
        <f t="shared" si="524"/>
        <v>0</v>
      </c>
      <c r="ES29" s="114">
        <f t="shared" si="525"/>
        <v>0</v>
      </c>
      <c r="ET29" s="114"/>
      <c r="EU29" s="114"/>
      <c r="EV29" s="114"/>
      <c r="EW29" s="114"/>
      <c r="EX29" s="114">
        <f t="shared" si="77"/>
        <v>0</v>
      </c>
      <c r="EY29" s="114">
        <f t="shared" si="78"/>
        <v>0</v>
      </c>
      <c r="EZ29" s="114"/>
      <c r="FA29" s="114"/>
      <c r="FB29" s="114"/>
      <c r="FC29" s="114"/>
      <c r="FD29" s="114">
        <f t="shared" si="526"/>
        <v>0</v>
      </c>
      <c r="FE29" s="114">
        <f t="shared" si="527"/>
        <v>0</v>
      </c>
      <c r="FF29" s="114"/>
      <c r="FG29" s="114"/>
      <c r="FH29" s="114"/>
      <c r="FI29" s="114"/>
      <c r="FJ29" s="114">
        <f t="shared" si="79"/>
        <v>0</v>
      </c>
      <c r="FK29" s="114">
        <f t="shared" si="80"/>
        <v>0</v>
      </c>
      <c r="FL29" s="114"/>
      <c r="FM29" s="114"/>
      <c r="FN29" s="114"/>
      <c r="FO29" s="114"/>
      <c r="FP29" s="114">
        <f t="shared" si="528"/>
        <v>0</v>
      </c>
      <c r="FQ29" s="114">
        <f t="shared" si="529"/>
        <v>0</v>
      </c>
      <c r="FR29" s="114"/>
      <c r="FS29" s="114"/>
      <c r="FT29" s="114"/>
      <c r="FU29" s="114"/>
      <c r="FV29" s="114">
        <f t="shared" si="81"/>
        <v>0</v>
      </c>
      <c r="FW29" s="114">
        <f t="shared" si="82"/>
        <v>0</v>
      </c>
      <c r="FX29" s="114"/>
      <c r="FY29" s="114"/>
      <c r="FZ29" s="114"/>
      <c r="GA29" s="114"/>
      <c r="GB29" s="114">
        <f t="shared" si="530"/>
        <v>0</v>
      </c>
      <c r="GC29" s="114">
        <f t="shared" si="531"/>
        <v>0</v>
      </c>
      <c r="GD29" s="114"/>
      <c r="GE29" s="114"/>
      <c r="GF29" s="114">
        <f t="shared" si="532"/>
        <v>15</v>
      </c>
      <c r="GG29" s="114">
        <f t="shared" si="532"/>
        <v>5314488.4395000003</v>
      </c>
      <c r="GH29" s="114">
        <f t="shared" si="532"/>
        <v>1.25</v>
      </c>
      <c r="GI29" s="114">
        <f t="shared" si="532"/>
        <v>442874.03662500001</v>
      </c>
      <c r="GJ29" s="114">
        <f t="shared" si="532"/>
        <v>0</v>
      </c>
      <c r="GK29" s="114">
        <f t="shared" si="532"/>
        <v>0</v>
      </c>
      <c r="GL29" s="114">
        <f t="shared" si="533"/>
        <v>0</v>
      </c>
      <c r="GM29" s="114">
        <f t="shared" si="533"/>
        <v>0</v>
      </c>
      <c r="GN29" s="114">
        <f t="shared" si="533"/>
        <v>0</v>
      </c>
      <c r="GO29" s="114">
        <f t="shared" si="533"/>
        <v>0</v>
      </c>
      <c r="GP29" s="114">
        <f t="shared" si="534"/>
        <v>-1.25</v>
      </c>
      <c r="GQ29" s="114">
        <f t="shared" si="535"/>
        <v>-442874.03662500001</v>
      </c>
      <c r="GR29" s="16"/>
    </row>
    <row r="30" spans="2:200" x14ac:dyDescent="0.25">
      <c r="B30" s="49"/>
      <c r="C30" s="50"/>
      <c r="D30" s="51"/>
      <c r="E30" s="38" t="s">
        <v>42</v>
      </c>
      <c r="F30" s="44"/>
      <c r="G30" s="52"/>
      <c r="H30" s="118">
        <f>SUM(H31:H32)</f>
        <v>32</v>
      </c>
      <c r="I30" s="118">
        <f t="shared" ref="I30:BT30" si="536">SUM(I31:I32)</f>
        <v>4450488.6208000006</v>
      </c>
      <c r="J30" s="118">
        <f t="shared" si="536"/>
        <v>2.6666666666666665</v>
      </c>
      <c r="K30" s="118">
        <f t="shared" si="536"/>
        <v>370874.05173333338</v>
      </c>
      <c r="L30" s="118">
        <f t="shared" si="536"/>
        <v>3</v>
      </c>
      <c r="M30" s="118">
        <f t="shared" si="536"/>
        <v>417233.30999999994</v>
      </c>
      <c r="N30" s="118">
        <f t="shared" si="536"/>
        <v>0</v>
      </c>
      <c r="O30" s="118">
        <f t="shared" si="536"/>
        <v>0</v>
      </c>
      <c r="P30" s="118">
        <f t="shared" si="536"/>
        <v>3</v>
      </c>
      <c r="Q30" s="118">
        <f t="shared" si="536"/>
        <v>417233.30999999994</v>
      </c>
      <c r="R30" s="118">
        <f t="shared" si="536"/>
        <v>0.33333333333333348</v>
      </c>
      <c r="S30" s="118">
        <f t="shared" si="536"/>
        <v>46359.258266666555</v>
      </c>
      <c r="T30" s="118">
        <f t="shared" si="536"/>
        <v>0</v>
      </c>
      <c r="U30" s="118">
        <f t="shared" si="536"/>
        <v>0</v>
      </c>
      <c r="V30" s="118">
        <f t="shared" si="536"/>
        <v>0</v>
      </c>
      <c r="W30" s="118">
        <f t="shared" si="536"/>
        <v>0</v>
      </c>
      <c r="X30" s="118">
        <f t="shared" si="536"/>
        <v>0</v>
      </c>
      <c r="Y30" s="118">
        <f t="shared" si="536"/>
        <v>0</v>
      </c>
      <c r="Z30" s="118">
        <f t="shared" si="536"/>
        <v>0</v>
      </c>
      <c r="AA30" s="118">
        <f t="shared" si="536"/>
        <v>0</v>
      </c>
      <c r="AB30" s="118">
        <f t="shared" ref="AB30" si="537">SUM(AB31:AB32)</f>
        <v>0</v>
      </c>
      <c r="AC30" s="118">
        <f t="shared" ref="AC30" si="538">SUM(AC31:AC32)</f>
        <v>0</v>
      </c>
      <c r="AD30" s="118">
        <f t="shared" si="536"/>
        <v>0</v>
      </c>
      <c r="AE30" s="118">
        <f t="shared" si="536"/>
        <v>0</v>
      </c>
      <c r="AF30" s="118">
        <f t="shared" si="536"/>
        <v>0</v>
      </c>
      <c r="AG30" s="118">
        <f t="shared" si="536"/>
        <v>0</v>
      </c>
      <c r="AH30" s="118">
        <f t="shared" si="536"/>
        <v>0</v>
      </c>
      <c r="AI30" s="118">
        <f t="shared" si="536"/>
        <v>0</v>
      </c>
      <c r="AJ30" s="118">
        <f t="shared" si="536"/>
        <v>0</v>
      </c>
      <c r="AK30" s="118">
        <f t="shared" si="536"/>
        <v>0</v>
      </c>
      <c r="AL30" s="118">
        <f t="shared" si="536"/>
        <v>0</v>
      </c>
      <c r="AM30" s="118">
        <f t="shared" si="536"/>
        <v>0</v>
      </c>
      <c r="AN30" s="118">
        <f t="shared" ref="AN30" si="539">SUM(AN31:AN32)</f>
        <v>0</v>
      </c>
      <c r="AO30" s="118">
        <f t="shared" ref="AO30" si="540">SUM(AO31:AO32)</f>
        <v>0</v>
      </c>
      <c r="AP30" s="118">
        <f t="shared" si="536"/>
        <v>0</v>
      </c>
      <c r="AQ30" s="118">
        <f t="shared" si="536"/>
        <v>0</v>
      </c>
      <c r="AR30" s="118">
        <f t="shared" si="536"/>
        <v>100</v>
      </c>
      <c r="AS30" s="118">
        <f t="shared" si="536"/>
        <v>13243014.440000001</v>
      </c>
      <c r="AT30" s="118">
        <f t="shared" si="536"/>
        <v>8.3333333333333339</v>
      </c>
      <c r="AU30" s="118">
        <f t="shared" si="536"/>
        <v>1103584.5366666669</v>
      </c>
      <c r="AV30" s="118">
        <f t="shared" si="536"/>
        <v>0</v>
      </c>
      <c r="AW30" s="118">
        <f t="shared" si="536"/>
        <v>0</v>
      </c>
      <c r="AX30" s="118">
        <f t="shared" si="536"/>
        <v>0</v>
      </c>
      <c r="AY30" s="118">
        <f t="shared" si="536"/>
        <v>0</v>
      </c>
      <c r="AZ30" s="118">
        <f t="shared" ref="AZ30" si="541">SUM(AZ31:AZ32)</f>
        <v>0</v>
      </c>
      <c r="BA30" s="118">
        <f t="shared" ref="BA30" si="542">SUM(BA31:BA32)</f>
        <v>0</v>
      </c>
      <c r="BB30" s="118">
        <f t="shared" si="536"/>
        <v>-8.3333333333333339</v>
      </c>
      <c r="BC30" s="118">
        <f t="shared" si="536"/>
        <v>-1103584.5366666669</v>
      </c>
      <c r="BD30" s="118">
        <f t="shared" si="536"/>
        <v>150</v>
      </c>
      <c r="BE30" s="118">
        <f t="shared" si="536"/>
        <v>20529284.160000004</v>
      </c>
      <c r="BF30" s="118">
        <f t="shared" si="536"/>
        <v>12.5</v>
      </c>
      <c r="BG30" s="118">
        <f t="shared" si="536"/>
        <v>1710773.6800000002</v>
      </c>
      <c r="BH30" s="118">
        <f t="shared" si="536"/>
        <v>3</v>
      </c>
      <c r="BI30" s="118">
        <f t="shared" si="536"/>
        <v>403938.05000000005</v>
      </c>
      <c r="BJ30" s="118">
        <f t="shared" si="536"/>
        <v>0</v>
      </c>
      <c r="BK30" s="118">
        <f t="shared" si="536"/>
        <v>0</v>
      </c>
      <c r="BL30" s="118">
        <f t="shared" ref="BL30" si="543">SUM(BL31:BL32)</f>
        <v>3</v>
      </c>
      <c r="BM30" s="118">
        <f t="shared" ref="BM30" si="544">SUM(BM31:BM32)</f>
        <v>403938.05000000005</v>
      </c>
      <c r="BN30" s="118">
        <f t="shared" si="536"/>
        <v>-9.5</v>
      </c>
      <c r="BO30" s="118">
        <f t="shared" si="536"/>
        <v>-1306835.6300000004</v>
      </c>
      <c r="BP30" s="118">
        <f t="shared" si="536"/>
        <v>0</v>
      </c>
      <c r="BQ30" s="118">
        <f t="shared" si="536"/>
        <v>0</v>
      </c>
      <c r="BR30" s="118">
        <f t="shared" si="536"/>
        <v>0</v>
      </c>
      <c r="BS30" s="118">
        <f t="shared" si="536"/>
        <v>0</v>
      </c>
      <c r="BT30" s="118">
        <f t="shared" si="536"/>
        <v>0</v>
      </c>
      <c r="BU30" s="118">
        <f t="shared" ref="BU30:EE30" si="545">SUM(BU31:BU32)</f>
        <v>0</v>
      </c>
      <c r="BV30" s="118">
        <f t="shared" si="545"/>
        <v>0</v>
      </c>
      <c r="BW30" s="118">
        <f t="shared" si="545"/>
        <v>0</v>
      </c>
      <c r="BX30" s="118">
        <f t="shared" ref="BX30" si="546">SUM(BX31:BX32)</f>
        <v>0</v>
      </c>
      <c r="BY30" s="118">
        <f t="shared" ref="BY30" si="547">SUM(BY31:BY32)</f>
        <v>0</v>
      </c>
      <c r="BZ30" s="118">
        <f t="shared" si="545"/>
        <v>0</v>
      </c>
      <c r="CA30" s="118">
        <f t="shared" si="545"/>
        <v>0</v>
      </c>
      <c r="CB30" s="118">
        <f t="shared" si="545"/>
        <v>2</v>
      </c>
      <c r="CC30" s="118">
        <f t="shared" si="545"/>
        <v>264860.28880000004</v>
      </c>
      <c r="CD30" s="118">
        <f t="shared" si="545"/>
        <v>0.16666666666666666</v>
      </c>
      <c r="CE30" s="118">
        <f t="shared" si="545"/>
        <v>22071.690733333337</v>
      </c>
      <c r="CF30" s="118">
        <f t="shared" si="545"/>
        <v>0</v>
      </c>
      <c r="CG30" s="118">
        <f t="shared" si="545"/>
        <v>0</v>
      </c>
      <c r="CH30" s="118">
        <f t="shared" si="545"/>
        <v>0</v>
      </c>
      <c r="CI30" s="118">
        <f t="shared" si="545"/>
        <v>0</v>
      </c>
      <c r="CJ30" s="118">
        <f t="shared" ref="CJ30" si="548">SUM(CJ31:CJ32)</f>
        <v>0</v>
      </c>
      <c r="CK30" s="118">
        <f t="shared" ref="CK30" si="549">SUM(CK31:CK32)</f>
        <v>0</v>
      </c>
      <c r="CL30" s="118">
        <f t="shared" si="545"/>
        <v>-0.16666666666666666</v>
      </c>
      <c r="CM30" s="118">
        <f t="shared" si="545"/>
        <v>-22071.690733333337</v>
      </c>
      <c r="CN30" s="118">
        <f t="shared" si="545"/>
        <v>0</v>
      </c>
      <c r="CO30" s="118">
        <f t="shared" si="545"/>
        <v>0</v>
      </c>
      <c r="CP30" s="118">
        <f t="shared" si="545"/>
        <v>0</v>
      </c>
      <c r="CQ30" s="118">
        <f t="shared" si="545"/>
        <v>0</v>
      </c>
      <c r="CR30" s="118">
        <f t="shared" si="545"/>
        <v>0</v>
      </c>
      <c r="CS30" s="118">
        <f t="shared" si="545"/>
        <v>0</v>
      </c>
      <c r="CT30" s="118">
        <f t="shared" si="545"/>
        <v>0</v>
      </c>
      <c r="CU30" s="118">
        <f t="shared" si="545"/>
        <v>0</v>
      </c>
      <c r="CV30" s="118">
        <f t="shared" ref="CV30" si="550">SUM(CV31:CV32)</f>
        <v>0</v>
      </c>
      <c r="CW30" s="118">
        <f t="shared" ref="CW30" si="551">SUM(CW31:CW32)</f>
        <v>0</v>
      </c>
      <c r="CX30" s="118">
        <f t="shared" si="545"/>
        <v>0</v>
      </c>
      <c r="CY30" s="118">
        <f t="shared" si="545"/>
        <v>0</v>
      </c>
      <c r="CZ30" s="118">
        <f t="shared" si="545"/>
        <v>0</v>
      </c>
      <c r="DA30" s="118">
        <f t="shared" si="545"/>
        <v>0</v>
      </c>
      <c r="DB30" s="118">
        <f t="shared" si="545"/>
        <v>0</v>
      </c>
      <c r="DC30" s="118">
        <f t="shared" si="545"/>
        <v>0</v>
      </c>
      <c r="DD30" s="118">
        <f t="shared" si="545"/>
        <v>0</v>
      </c>
      <c r="DE30" s="118">
        <f t="shared" si="545"/>
        <v>0</v>
      </c>
      <c r="DF30" s="118">
        <f t="shared" si="545"/>
        <v>0</v>
      </c>
      <c r="DG30" s="118">
        <f t="shared" si="545"/>
        <v>0</v>
      </c>
      <c r="DH30" s="118">
        <f t="shared" ref="DH30" si="552">SUM(DH31:DH32)</f>
        <v>0</v>
      </c>
      <c r="DI30" s="118">
        <f t="shared" ref="DI30" si="553">SUM(DI31:DI32)</f>
        <v>0</v>
      </c>
      <c r="DJ30" s="118">
        <f t="shared" si="545"/>
        <v>0</v>
      </c>
      <c r="DK30" s="118">
        <f t="shared" si="545"/>
        <v>0</v>
      </c>
      <c r="DL30" s="118">
        <f t="shared" si="545"/>
        <v>0</v>
      </c>
      <c r="DM30" s="118">
        <f t="shared" si="545"/>
        <v>0</v>
      </c>
      <c r="DN30" s="118">
        <f t="shared" si="545"/>
        <v>0</v>
      </c>
      <c r="DO30" s="118">
        <f t="shared" si="545"/>
        <v>0</v>
      </c>
      <c r="DP30" s="118">
        <f t="shared" si="545"/>
        <v>0</v>
      </c>
      <c r="DQ30" s="118">
        <f t="shared" si="545"/>
        <v>0</v>
      </c>
      <c r="DR30" s="118">
        <f t="shared" si="545"/>
        <v>0</v>
      </c>
      <c r="DS30" s="118">
        <f t="shared" si="545"/>
        <v>0</v>
      </c>
      <c r="DT30" s="118">
        <f t="shared" ref="DT30" si="554">SUM(DT31:DT32)</f>
        <v>0</v>
      </c>
      <c r="DU30" s="118">
        <f t="shared" ref="DU30" si="555">SUM(DU31:DU32)</f>
        <v>0</v>
      </c>
      <c r="DV30" s="118">
        <f t="shared" si="545"/>
        <v>0</v>
      </c>
      <c r="DW30" s="118">
        <f t="shared" si="545"/>
        <v>0</v>
      </c>
      <c r="DX30" s="118">
        <f t="shared" si="545"/>
        <v>0</v>
      </c>
      <c r="DY30" s="118">
        <f t="shared" si="545"/>
        <v>0</v>
      </c>
      <c r="DZ30" s="118">
        <f t="shared" si="545"/>
        <v>0</v>
      </c>
      <c r="EA30" s="118">
        <f t="shared" si="545"/>
        <v>0</v>
      </c>
      <c r="EB30" s="118">
        <f t="shared" si="545"/>
        <v>0</v>
      </c>
      <c r="EC30" s="118">
        <f t="shared" si="545"/>
        <v>0</v>
      </c>
      <c r="ED30" s="118">
        <f t="shared" si="545"/>
        <v>0</v>
      </c>
      <c r="EE30" s="118">
        <f t="shared" si="545"/>
        <v>0</v>
      </c>
      <c r="EF30" s="118">
        <f t="shared" ref="EF30" si="556">SUM(EF31:EF32)</f>
        <v>0</v>
      </c>
      <c r="EG30" s="118">
        <f t="shared" ref="EG30" si="557">SUM(EG31:EG32)</f>
        <v>0</v>
      </c>
      <c r="EH30" s="118">
        <f t="shared" ref="EH30:GQ30" si="558">SUM(EH31:EH32)</f>
        <v>0</v>
      </c>
      <c r="EI30" s="118">
        <f t="shared" si="558"/>
        <v>0</v>
      </c>
      <c r="EJ30" s="118">
        <f t="shared" si="558"/>
        <v>0</v>
      </c>
      <c r="EK30" s="118">
        <f t="shared" si="558"/>
        <v>0</v>
      </c>
      <c r="EL30" s="118">
        <f t="shared" si="558"/>
        <v>0</v>
      </c>
      <c r="EM30" s="118">
        <f t="shared" si="558"/>
        <v>0</v>
      </c>
      <c r="EN30" s="118">
        <f t="shared" si="558"/>
        <v>0</v>
      </c>
      <c r="EO30" s="118">
        <f t="shared" si="558"/>
        <v>0</v>
      </c>
      <c r="EP30" s="118">
        <f t="shared" si="558"/>
        <v>0</v>
      </c>
      <c r="EQ30" s="118">
        <f t="shared" si="558"/>
        <v>0</v>
      </c>
      <c r="ER30" s="118">
        <f t="shared" ref="ER30" si="559">SUM(ER31:ER32)</f>
        <v>0</v>
      </c>
      <c r="ES30" s="118">
        <f t="shared" ref="ES30" si="560">SUM(ES31:ES32)</f>
        <v>0</v>
      </c>
      <c r="ET30" s="118">
        <f t="shared" si="558"/>
        <v>0</v>
      </c>
      <c r="EU30" s="118">
        <f t="shared" si="558"/>
        <v>0</v>
      </c>
      <c r="EV30" s="118">
        <f t="shared" si="558"/>
        <v>0</v>
      </c>
      <c r="EW30" s="118">
        <f t="shared" si="558"/>
        <v>0</v>
      </c>
      <c r="EX30" s="118">
        <f t="shared" si="558"/>
        <v>0</v>
      </c>
      <c r="EY30" s="118">
        <f t="shared" si="558"/>
        <v>0</v>
      </c>
      <c r="EZ30" s="118">
        <f t="shared" si="558"/>
        <v>0</v>
      </c>
      <c r="FA30" s="118">
        <f t="shared" si="558"/>
        <v>0</v>
      </c>
      <c r="FB30" s="118">
        <f t="shared" si="558"/>
        <v>0</v>
      </c>
      <c r="FC30" s="118">
        <f t="shared" si="558"/>
        <v>0</v>
      </c>
      <c r="FD30" s="118">
        <f t="shared" ref="FD30" si="561">SUM(FD31:FD32)</f>
        <v>0</v>
      </c>
      <c r="FE30" s="118">
        <f t="shared" ref="FE30" si="562">SUM(FE31:FE32)</f>
        <v>0</v>
      </c>
      <c r="FF30" s="118">
        <f t="shared" si="558"/>
        <v>0</v>
      </c>
      <c r="FG30" s="118">
        <f t="shared" si="558"/>
        <v>0</v>
      </c>
      <c r="FH30" s="118">
        <f t="shared" si="558"/>
        <v>100</v>
      </c>
      <c r="FI30" s="118">
        <f t="shared" si="558"/>
        <v>13641871.940000001</v>
      </c>
      <c r="FJ30" s="118">
        <f t="shared" si="558"/>
        <v>8.3333333333333339</v>
      </c>
      <c r="FK30" s="118">
        <f t="shared" si="558"/>
        <v>1136822.6616666669</v>
      </c>
      <c r="FL30" s="118">
        <f t="shared" si="558"/>
        <v>0</v>
      </c>
      <c r="FM30" s="118">
        <f t="shared" si="558"/>
        <v>0</v>
      </c>
      <c r="FN30" s="118">
        <f t="shared" si="558"/>
        <v>0</v>
      </c>
      <c r="FO30" s="118">
        <f t="shared" si="558"/>
        <v>0</v>
      </c>
      <c r="FP30" s="118">
        <f t="shared" ref="FP30" si="563">SUM(FP31:FP32)</f>
        <v>0</v>
      </c>
      <c r="FQ30" s="118">
        <f t="shared" ref="FQ30" si="564">SUM(FQ31:FQ32)</f>
        <v>0</v>
      </c>
      <c r="FR30" s="118">
        <f t="shared" si="558"/>
        <v>0</v>
      </c>
      <c r="FS30" s="118">
        <f t="shared" si="558"/>
        <v>0</v>
      </c>
      <c r="FT30" s="118">
        <f t="shared" si="558"/>
        <v>0</v>
      </c>
      <c r="FU30" s="118">
        <f t="shared" si="558"/>
        <v>0</v>
      </c>
      <c r="FV30" s="118">
        <f t="shared" si="558"/>
        <v>0</v>
      </c>
      <c r="FW30" s="118">
        <f t="shared" si="558"/>
        <v>0</v>
      </c>
      <c r="FX30" s="118">
        <f t="shared" si="558"/>
        <v>0</v>
      </c>
      <c r="FY30" s="118">
        <f t="shared" si="558"/>
        <v>0</v>
      </c>
      <c r="FZ30" s="118">
        <f t="shared" si="558"/>
        <v>0</v>
      </c>
      <c r="GA30" s="118">
        <f t="shared" si="558"/>
        <v>0</v>
      </c>
      <c r="GB30" s="118">
        <f t="shared" ref="GB30" si="565">SUM(GB31:GB32)</f>
        <v>0</v>
      </c>
      <c r="GC30" s="118">
        <f t="shared" ref="GC30" si="566">SUM(GC31:GC32)</f>
        <v>0</v>
      </c>
      <c r="GD30" s="118">
        <f t="shared" si="558"/>
        <v>0</v>
      </c>
      <c r="GE30" s="118">
        <f t="shared" si="558"/>
        <v>0</v>
      </c>
      <c r="GF30" s="118">
        <f t="shared" si="558"/>
        <v>384</v>
      </c>
      <c r="GG30" s="118">
        <f t="shared" si="558"/>
        <v>52129519.449600011</v>
      </c>
      <c r="GH30" s="118">
        <f t="shared" si="558"/>
        <v>32</v>
      </c>
      <c r="GI30" s="118">
        <f t="shared" si="558"/>
        <v>4344126.6208000006</v>
      </c>
      <c r="GJ30" s="118">
        <f t="shared" si="558"/>
        <v>6</v>
      </c>
      <c r="GK30" s="118">
        <f t="shared" si="558"/>
        <v>821171.36</v>
      </c>
      <c r="GL30" s="118">
        <f t="shared" ref="GL30" si="567">SUM(GL31:GL32)</f>
        <v>0</v>
      </c>
      <c r="GM30" s="118">
        <f t="shared" ref="GM30" si="568">SUM(GM31:GM32)</f>
        <v>0</v>
      </c>
      <c r="GN30" s="118">
        <f t="shared" ref="GN30" si="569">SUM(GN31:GN32)</f>
        <v>6</v>
      </c>
      <c r="GO30" s="118">
        <f t="shared" ref="GO30" si="570">SUM(GO31:GO32)</f>
        <v>821171.36</v>
      </c>
      <c r="GP30" s="118">
        <f t="shared" si="558"/>
        <v>-26</v>
      </c>
      <c r="GQ30" s="118">
        <f t="shared" si="558"/>
        <v>-3522955.2608000003</v>
      </c>
      <c r="GR30" s="16"/>
    </row>
    <row r="31" spans="2:200" ht="15.75" x14ac:dyDescent="0.25">
      <c r="B31" s="45"/>
      <c r="C31" s="36"/>
      <c r="D31" s="20"/>
      <c r="E31" s="25" t="s">
        <v>43</v>
      </c>
      <c r="F31" s="25">
        <v>16</v>
      </c>
      <c r="G31" s="26">
        <v>132430.14440000002</v>
      </c>
      <c r="H31" s="114"/>
      <c r="I31" s="114">
        <v>0</v>
      </c>
      <c r="J31" s="114">
        <f t="shared" si="53"/>
        <v>0</v>
      </c>
      <c r="K31" s="114">
        <f t="shared" si="54"/>
        <v>0</v>
      </c>
      <c r="L31" s="114"/>
      <c r="M31" s="114"/>
      <c r="N31" s="114"/>
      <c r="O31" s="114"/>
      <c r="P31" s="114">
        <f t="shared" ref="P31:P32" si="571">SUM(L31+N31)</f>
        <v>0</v>
      </c>
      <c r="Q31" s="114">
        <f t="shared" ref="Q31:Q32" si="572">SUM(M31+O31)</f>
        <v>0</v>
      </c>
      <c r="R31" s="97">
        <f t="shared" si="35"/>
        <v>0</v>
      </c>
      <c r="S31" s="97">
        <f t="shared" si="36"/>
        <v>0</v>
      </c>
      <c r="T31" s="114"/>
      <c r="U31" s="114">
        <v>0</v>
      </c>
      <c r="V31" s="114">
        <f t="shared" si="55"/>
        <v>0</v>
      </c>
      <c r="W31" s="114">
        <f t="shared" si="56"/>
        <v>0</v>
      </c>
      <c r="X31" s="114"/>
      <c r="Y31" s="114"/>
      <c r="Z31" s="114"/>
      <c r="AA31" s="114"/>
      <c r="AB31" s="114">
        <f t="shared" ref="AB31:AB32" si="573">SUM(X31+Z31)</f>
        <v>0</v>
      </c>
      <c r="AC31" s="114">
        <f t="shared" ref="AC31:AC32" si="574">SUM(Y31+AA31)</f>
        <v>0</v>
      </c>
      <c r="AD31" s="97">
        <f t="shared" ref="AD31:AD32" si="575">SUM(X31-V31)</f>
        <v>0</v>
      </c>
      <c r="AE31" s="97">
        <f t="shared" ref="AE31:AE32" si="576">SUM(Y31-W31)</f>
        <v>0</v>
      </c>
      <c r="AF31" s="114"/>
      <c r="AG31" s="114">
        <v>0</v>
      </c>
      <c r="AH31" s="114">
        <f t="shared" si="57"/>
        <v>0</v>
      </c>
      <c r="AI31" s="114">
        <f t="shared" si="58"/>
        <v>0</v>
      </c>
      <c r="AJ31" s="114"/>
      <c r="AK31" s="114"/>
      <c r="AL31" s="114"/>
      <c r="AM31" s="114"/>
      <c r="AN31" s="114">
        <f t="shared" ref="AN31:AN32" si="577">SUM(AJ31+AL31)</f>
        <v>0</v>
      </c>
      <c r="AO31" s="114">
        <f t="shared" ref="AO31:AO32" si="578">SUM(AK31+AM31)</f>
        <v>0</v>
      </c>
      <c r="AP31" s="97">
        <f t="shared" ref="AP31:AP32" si="579">SUM(AJ31-AH31)</f>
        <v>0</v>
      </c>
      <c r="AQ31" s="97">
        <f t="shared" ref="AQ31:AQ32" si="580">SUM(AK31-AI31)</f>
        <v>0</v>
      </c>
      <c r="AR31" s="114">
        <v>100</v>
      </c>
      <c r="AS31" s="114">
        <v>13243014.440000001</v>
      </c>
      <c r="AT31" s="114">
        <f t="shared" si="59"/>
        <v>8.3333333333333339</v>
      </c>
      <c r="AU31" s="114">
        <f t="shared" si="60"/>
        <v>1103584.5366666669</v>
      </c>
      <c r="AV31" s="114"/>
      <c r="AW31" s="114"/>
      <c r="AX31" s="114"/>
      <c r="AY31" s="114"/>
      <c r="AZ31" s="114">
        <f t="shared" ref="AZ31:AZ32" si="581">SUM(AV31+AX31)</f>
        <v>0</v>
      </c>
      <c r="BA31" s="114">
        <f t="shared" ref="BA31:BA32" si="582">SUM(AW31+AY31)</f>
        <v>0</v>
      </c>
      <c r="BB31" s="97">
        <f t="shared" ref="BB31:BB32" si="583">SUM(AV31-AT31)</f>
        <v>-8.3333333333333339</v>
      </c>
      <c r="BC31" s="97">
        <f t="shared" ref="BC31:BC32" si="584">SUM(AW31-AU31)</f>
        <v>-1103584.5366666669</v>
      </c>
      <c r="BD31" s="114">
        <v>50</v>
      </c>
      <c r="BE31" s="114">
        <v>6621507.2200000007</v>
      </c>
      <c r="BF31" s="114">
        <f t="shared" si="61"/>
        <v>4.166666666666667</v>
      </c>
      <c r="BG31" s="114">
        <f t="shared" si="62"/>
        <v>551792.26833333343</v>
      </c>
      <c r="BH31" s="114">
        <v>2</v>
      </c>
      <c r="BI31" s="114">
        <v>264860.28000000003</v>
      </c>
      <c r="BJ31" s="114"/>
      <c r="BK31" s="114"/>
      <c r="BL31" s="114">
        <f t="shared" ref="BL31:BL32" si="585">SUM(BH31+BJ31)</f>
        <v>2</v>
      </c>
      <c r="BM31" s="114">
        <f t="shared" ref="BM31:BM32" si="586">SUM(BI31+BK31)</f>
        <v>264860.28000000003</v>
      </c>
      <c r="BN31" s="97">
        <f t="shared" ref="BN31:BN32" si="587">SUM(BH31-BF31)</f>
        <v>-2.166666666666667</v>
      </c>
      <c r="BO31" s="97">
        <f t="shared" ref="BO31:BO32" si="588">SUM(BI31-BG31)</f>
        <v>-286931.9883333334</v>
      </c>
      <c r="BP31" s="114"/>
      <c r="BQ31" s="114"/>
      <c r="BR31" s="114">
        <f t="shared" si="63"/>
        <v>0</v>
      </c>
      <c r="BS31" s="114">
        <f t="shared" si="64"/>
        <v>0</v>
      </c>
      <c r="BT31" s="114"/>
      <c r="BU31" s="114"/>
      <c r="BV31" s="114"/>
      <c r="BW31" s="114"/>
      <c r="BX31" s="114">
        <f t="shared" ref="BX31:BX32" si="589">SUM(BT31+BV31)</f>
        <v>0</v>
      </c>
      <c r="BY31" s="114">
        <f t="shared" ref="BY31:BY32" si="590">SUM(BU31+BW31)</f>
        <v>0</v>
      </c>
      <c r="BZ31" s="97">
        <f t="shared" ref="BZ31:BZ32" si="591">SUM(BT31-BR31)</f>
        <v>0</v>
      </c>
      <c r="CA31" s="97">
        <f t="shared" ref="CA31:CA32" si="592">SUM(BU31-BS31)</f>
        <v>0</v>
      </c>
      <c r="CB31" s="114">
        <v>2</v>
      </c>
      <c r="CC31" s="114">
        <v>264860.28880000004</v>
      </c>
      <c r="CD31" s="114">
        <f t="shared" si="65"/>
        <v>0.16666666666666666</v>
      </c>
      <c r="CE31" s="114">
        <f t="shared" si="66"/>
        <v>22071.690733333337</v>
      </c>
      <c r="CF31" s="114"/>
      <c r="CG31" s="114"/>
      <c r="CH31" s="114"/>
      <c r="CI31" s="114"/>
      <c r="CJ31" s="114">
        <f t="shared" ref="CJ31:CJ32" si="593">SUM(CF31+CH31)</f>
        <v>0</v>
      </c>
      <c r="CK31" s="114">
        <f t="shared" ref="CK31:CK32" si="594">SUM(CG31+CI31)</f>
        <v>0</v>
      </c>
      <c r="CL31" s="97">
        <f t="shared" ref="CL31:CL32" si="595">SUM(CF31-CD31)</f>
        <v>-0.16666666666666666</v>
      </c>
      <c r="CM31" s="97">
        <f t="shared" ref="CM31:CM32" si="596">SUM(CG31-CE31)</f>
        <v>-22071.690733333337</v>
      </c>
      <c r="CN31" s="114"/>
      <c r="CO31" s="114"/>
      <c r="CP31" s="114">
        <f t="shared" si="67"/>
        <v>0</v>
      </c>
      <c r="CQ31" s="114">
        <f t="shared" si="68"/>
        <v>0</v>
      </c>
      <c r="CR31" s="114"/>
      <c r="CS31" s="114"/>
      <c r="CT31" s="114"/>
      <c r="CU31" s="114"/>
      <c r="CV31" s="114">
        <f t="shared" ref="CV31:CV32" si="597">SUM(CR31+CT31)</f>
        <v>0</v>
      </c>
      <c r="CW31" s="114">
        <f t="shared" ref="CW31:CW32" si="598">SUM(CS31+CU31)</f>
        <v>0</v>
      </c>
      <c r="CX31" s="97">
        <f t="shared" ref="CX31:CX32" si="599">SUM(CR31-CP31)</f>
        <v>0</v>
      </c>
      <c r="CY31" s="97">
        <f t="shared" ref="CY31:CY32" si="600">SUM(CS31-CQ31)</f>
        <v>0</v>
      </c>
      <c r="CZ31" s="114"/>
      <c r="DA31" s="114"/>
      <c r="DB31" s="114">
        <f t="shared" si="69"/>
        <v>0</v>
      </c>
      <c r="DC31" s="114">
        <f t="shared" si="70"/>
        <v>0</v>
      </c>
      <c r="DD31" s="114"/>
      <c r="DE31" s="114"/>
      <c r="DF31" s="114"/>
      <c r="DG31" s="114"/>
      <c r="DH31" s="114">
        <f t="shared" ref="DH31:DH32" si="601">SUM(DD31+DF31)</f>
        <v>0</v>
      </c>
      <c r="DI31" s="114">
        <f t="shared" ref="DI31:DI32" si="602">SUM(DE31+DG31)</f>
        <v>0</v>
      </c>
      <c r="DJ31" s="114"/>
      <c r="DK31" s="114"/>
      <c r="DL31" s="114"/>
      <c r="DM31" s="114"/>
      <c r="DN31" s="114">
        <f t="shared" si="71"/>
        <v>0</v>
      </c>
      <c r="DO31" s="114">
        <f t="shared" si="72"/>
        <v>0</v>
      </c>
      <c r="DP31" s="114"/>
      <c r="DQ31" s="114"/>
      <c r="DR31" s="114"/>
      <c r="DS31" s="114"/>
      <c r="DT31" s="114">
        <f t="shared" ref="DT31:DT32" si="603">SUM(DP31+DR31)</f>
        <v>0</v>
      </c>
      <c r="DU31" s="114">
        <f t="shared" ref="DU31:DU32" si="604">SUM(DQ31+DS31)</f>
        <v>0</v>
      </c>
      <c r="DV31" s="114"/>
      <c r="DW31" s="114"/>
      <c r="DX31" s="114"/>
      <c r="DY31" s="114">
        <v>0</v>
      </c>
      <c r="DZ31" s="114">
        <f t="shared" si="73"/>
        <v>0</v>
      </c>
      <c r="EA31" s="114">
        <f t="shared" si="74"/>
        <v>0</v>
      </c>
      <c r="EB31" s="114"/>
      <c r="EC31" s="114"/>
      <c r="ED31" s="114"/>
      <c r="EE31" s="114"/>
      <c r="EF31" s="114">
        <f t="shared" ref="EF31:EF32" si="605">SUM(EB31+ED31)</f>
        <v>0</v>
      </c>
      <c r="EG31" s="114">
        <f t="shared" ref="EG31:EG32" si="606">SUM(EC31+EE31)</f>
        <v>0</v>
      </c>
      <c r="EH31" s="114"/>
      <c r="EI31" s="114"/>
      <c r="EJ31" s="114"/>
      <c r="EK31" s="114">
        <v>0</v>
      </c>
      <c r="EL31" s="114">
        <f t="shared" si="75"/>
        <v>0</v>
      </c>
      <c r="EM31" s="114">
        <f t="shared" si="76"/>
        <v>0</v>
      </c>
      <c r="EN31" s="114"/>
      <c r="EO31" s="114"/>
      <c r="EP31" s="114"/>
      <c r="EQ31" s="114"/>
      <c r="ER31" s="114">
        <f t="shared" ref="ER31:ER32" si="607">SUM(EN31+EP31)</f>
        <v>0</v>
      </c>
      <c r="ES31" s="114">
        <f t="shared" ref="ES31:ES32" si="608">SUM(EO31+EQ31)</f>
        <v>0</v>
      </c>
      <c r="ET31" s="114"/>
      <c r="EU31" s="114"/>
      <c r="EV31" s="114"/>
      <c r="EW31" s="114"/>
      <c r="EX31" s="114">
        <f t="shared" si="77"/>
        <v>0</v>
      </c>
      <c r="EY31" s="114">
        <f t="shared" si="78"/>
        <v>0</v>
      </c>
      <c r="EZ31" s="114"/>
      <c r="FA31" s="114"/>
      <c r="FB31" s="114"/>
      <c r="FC31" s="114"/>
      <c r="FD31" s="114">
        <f t="shared" ref="FD31:FD32" si="609">SUM(EZ31+FB31)</f>
        <v>0</v>
      </c>
      <c r="FE31" s="114">
        <f t="shared" ref="FE31:FE32" si="610">SUM(FA31+FC31)</f>
        <v>0</v>
      </c>
      <c r="FF31" s="114"/>
      <c r="FG31" s="114"/>
      <c r="FH31" s="114">
        <v>40</v>
      </c>
      <c r="FI31" s="114">
        <v>5297205.7760000005</v>
      </c>
      <c r="FJ31" s="114">
        <f t="shared" si="79"/>
        <v>3.3333333333333335</v>
      </c>
      <c r="FK31" s="114">
        <f t="shared" si="80"/>
        <v>441433.81466666673</v>
      </c>
      <c r="FL31" s="114"/>
      <c r="FM31" s="114"/>
      <c r="FN31" s="114"/>
      <c r="FO31" s="114"/>
      <c r="FP31" s="114">
        <f t="shared" ref="FP31:FP32" si="611">SUM(FL31+FN31)</f>
        <v>0</v>
      </c>
      <c r="FQ31" s="114">
        <f t="shared" ref="FQ31:FQ32" si="612">SUM(FM31+FO31)</f>
        <v>0</v>
      </c>
      <c r="FR31" s="114"/>
      <c r="FS31" s="114"/>
      <c r="FT31" s="114"/>
      <c r="FU31" s="114"/>
      <c r="FV31" s="114">
        <f t="shared" si="81"/>
        <v>0</v>
      </c>
      <c r="FW31" s="114">
        <f t="shared" si="82"/>
        <v>0</v>
      </c>
      <c r="FX31" s="114"/>
      <c r="FY31" s="114"/>
      <c r="FZ31" s="114"/>
      <c r="GA31" s="114"/>
      <c r="GB31" s="114">
        <f t="shared" ref="GB31:GB32" si="613">SUM(FX31+FZ31)</f>
        <v>0</v>
      </c>
      <c r="GC31" s="114">
        <f t="shared" ref="GC31:GC32" si="614">SUM(FY31+GA31)</f>
        <v>0</v>
      </c>
      <c r="GD31" s="114"/>
      <c r="GE31" s="114"/>
      <c r="GF31" s="114">
        <f t="shared" ref="GF31:GK32" si="615">H31+T31+AF31+AR31+BD31+BP31+CB31+CN31+CZ31+DL31+DX31+EJ31+EV31+FH31+FT31</f>
        <v>192</v>
      </c>
      <c r="GG31" s="114">
        <f t="shared" si="615"/>
        <v>25426587.724800006</v>
      </c>
      <c r="GH31" s="114">
        <f t="shared" si="615"/>
        <v>16</v>
      </c>
      <c r="GI31" s="114">
        <f t="shared" si="615"/>
        <v>2118882.3104000003</v>
      </c>
      <c r="GJ31" s="114">
        <f t="shared" si="615"/>
        <v>2</v>
      </c>
      <c r="GK31" s="114">
        <f t="shared" si="615"/>
        <v>264860.28000000003</v>
      </c>
      <c r="GL31" s="114">
        <f t="shared" ref="GL31:GO32" si="616">N31+Z31+AL31+AX31+BJ31+BV31+CH31+CT31+DF31+DR31+ED31+EP31+FB31+FN31+FZ31</f>
        <v>0</v>
      </c>
      <c r="GM31" s="114">
        <f t="shared" si="616"/>
        <v>0</v>
      </c>
      <c r="GN31" s="114">
        <f t="shared" si="616"/>
        <v>2</v>
      </c>
      <c r="GO31" s="114">
        <f t="shared" si="616"/>
        <v>264860.28000000003</v>
      </c>
      <c r="GP31" s="114">
        <f t="shared" ref="GP31:GP32" si="617">SUM(GJ31-GH31)</f>
        <v>-14</v>
      </c>
      <c r="GQ31" s="114">
        <f t="shared" ref="GQ31:GQ32" si="618">SUM(GK31-GI31)</f>
        <v>-1854022.0304000003</v>
      </c>
      <c r="GR31" s="16"/>
    </row>
    <row r="32" spans="2:200" x14ac:dyDescent="0.25">
      <c r="B32" s="45"/>
      <c r="C32" s="34"/>
      <c r="D32" s="41"/>
      <c r="E32" s="25" t="s">
        <v>44</v>
      </c>
      <c r="F32" s="25">
        <v>18</v>
      </c>
      <c r="G32" s="26">
        <v>139077.76940000002</v>
      </c>
      <c r="H32" s="114">
        <v>32</v>
      </c>
      <c r="I32" s="114">
        <v>4450488.6208000006</v>
      </c>
      <c r="J32" s="114">
        <f t="shared" si="53"/>
        <v>2.6666666666666665</v>
      </c>
      <c r="K32" s="114">
        <f t="shared" si="54"/>
        <v>370874.05173333338</v>
      </c>
      <c r="L32" s="114">
        <v>3</v>
      </c>
      <c r="M32" s="114">
        <v>417233.30999999994</v>
      </c>
      <c r="N32" s="114"/>
      <c r="O32" s="114"/>
      <c r="P32" s="114">
        <f t="shared" si="571"/>
        <v>3</v>
      </c>
      <c r="Q32" s="114">
        <f t="shared" si="572"/>
        <v>417233.30999999994</v>
      </c>
      <c r="R32" s="97">
        <f t="shared" si="35"/>
        <v>0.33333333333333348</v>
      </c>
      <c r="S32" s="97">
        <f t="shared" si="36"/>
        <v>46359.258266666555</v>
      </c>
      <c r="T32" s="114"/>
      <c r="U32" s="114">
        <v>0</v>
      </c>
      <c r="V32" s="114">
        <f t="shared" si="55"/>
        <v>0</v>
      </c>
      <c r="W32" s="114">
        <f t="shared" si="56"/>
        <v>0</v>
      </c>
      <c r="X32" s="114"/>
      <c r="Y32" s="114"/>
      <c r="Z32" s="114"/>
      <c r="AA32" s="114"/>
      <c r="AB32" s="114">
        <f t="shared" si="573"/>
        <v>0</v>
      </c>
      <c r="AC32" s="114">
        <f t="shared" si="574"/>
        <v>0</v>
      </c>
      <c r="AD32" s="97">
        <f t="shared" si="575"/>
        <v>0</v>
      </c>
      <c r="AE32" s="97">
        <f t="shared" si="576"/>
        <v>0</v>
      </c>
      <c r="AF32" s="114"/>
      <c r="AG32" s="114">
        <v>0</v>
      </c>
      <c r="AH32" s="114">
        <f t="shared" si="57"/>
        <v>0</v>
      </c>
      <c r="AI32" s="114">
        <f t="shared" si="58"/>
        <v>0</v>
      </c>
      <c r="AJ32" s="114"/>
      <c r="AK32" s="114"/>
      <c r="AL32" s="114"/>
      <c r="AM32" s="114"/>
      <c r="AN32" s="114">
        <f t="shared" si="577"/>
        <v>0</v>
      </c>
      <c r="AO32" s="114">
        <f t="shared" si="578"/>
        <v>0</v>
      </c>
      <c r="AP32" s="97">
        <f t="shared" si="579"/>
        <v>0</v>
      </c>
      <c r="AQ32" s="97">
        <f t="shared" si="580"/>
        <v>0</v>
      </c>
      <c r="AR32" s="114"/>
      <c r="AS32" s="114"/>
      <c r="AT32" s="114">
        <f t="shared" si="59"/>
        <v>0</v>
      </c>
      <c r="AU32" s="114">
        <f t="shared" si="60"/>
        <v>0</v>
      </c>
      <c r="AV32" s="114"/>
      <c r="AW32" s="114"/>
      <c r="AX32" s="114"/>
      <c r="AY32" s="114"/>
      <c r="AZ32" s="114">
        <f t="shared" si="581"/>
        <v>0</v>
      </c>
      <c r="BA32" s="114">
        <f t="shared" si="582"/>
        <v>0</v>
      </c>
      <c r="BB32" s="97">
        <f t="shared" si="583"/>
        <v>0</v>
      </c>
      <c r="BC32" s="97">
        <f t="shared" si="584"/>
        <v>0</v>
      </c>
      <c r="BD32" s="114">
        <v>100</v>
      </c>
      <c r="BE32" s="114">
        <v>13907776.940000001</v>
      </c>
      <c r="BF32" s="114">
        <f t="shared" si="61"/>
        <v>8.3333333333333339</v>
      </c>
      <c r="BG32" s="114">
        <f t="shared" si="62"/>
        <v>1158981.4116666669</v>
      </c>
      <c r="BH32" s="114">
        <v>1</v>
      </c>
      <c r="BI32" s="114">
        <v>139077.76999999999</v>
      </c>
      <c r="BJ32" s="114"/>
      <c r="BK32" s="114"/>
      <c r="BL32" s="114">
        <f t="shared" si="585"/>
        <v>1</v>
      </c>
      <c r="BM32" s="114">
        <f t="shared" si="586"/>
        <v>139077.76999999999</v>
      </c>
      <c r="BN32" s="97">
        <f t="shared" si="587"/>
        <v>-7.3333333333333339</v>
      </c>
      <c r="BO32" s="97">
        <f t="shared" si="588"/>
        <v>-1019903.6416666668</v>
      </c>
      <c r="BP32" s="114"/>
      <c r="BQ32" s="114"/>
      <c r="BR32" s="114">
        <f t="shared" si="63"/>
        <v>0</v>
      </c>
      <c r="BS32" s="114">
        <f t="shared" si="64"/>
        <v>0</v>
      </c>
      <c r="BT32" s="114"/>
      <c r="BU32" s="114"/>
      <c r="BV32" s="114"/>
      <c r="BW32" s="114"/>
      <c r="BX32" s="114">
        <f t="shared" si="589"/>
        <v>0</v>
      </c>
      <c r="BY32" s="114">
        <f t="shared" si="590"/>
        <v>0</v>
      </c>
      <c r="BZ32" s="97">
        <f t="shared" si="591"/>
        <v>0</v>
      </c>
      <c r="CA32" s="97">
        <f t="shared" si="592"/>
        <v>0</v>
      </c>
      <c r="CB32" s="114"/>
      <c r="CC32" s="114">
        <v>0</v>
      </c>
      <c r="CD32" s="114">
        <f t="shared" si="65"/>
        <v>0</v>
      </c>
      <c r="CE32" s="114">
        <f t="shared" si="66"/>
        <v>0</v>
      </c>
      <c r="CF32" s="114"/>
      <c r="CG32" s="114"/>
      <c r="CH32" s="114"/>
      <c r="CI32" s="114"/>
      <c r="CJ32" s="114">
        <f t="shared" si="593"/>
        <v>0</v>
      </c>
      <c r="CK32" s="114">
        <f t="shared" si="594"/>
        <v>0</v>
      </c>
      <c r="CL32" s="97">
        <f t="shared" si="595"/>
        <v>0</v>
      </c>
      <c r="CM32" s="97">
        <f t="shared" si="596"/>
        <v>0</v>
      </c>
      <c r="CN32" s="114"/>
      <c r="CO32" s="114"/>
      <c r="CP32" s="114">
        <f t="shared" si="67"/>
        <v>0</v>
      </c>
      <c r="CQ32" s="114">
        <f t="shared" si="68"/>
        <v>0</v>
      </c>
      <c r="CR32" s="114"/>
      <c r="CS32" s="114"/>
      <c r="CT32" s="114"/>
      <c r="CU32" s="114"/>
      <c r="CV32" s="114">
        <f t="shared" si="597"/>
        <v>0</v>
      </c>
      <c r="CW32" s="114">
        <f t="shared" si="598"/>
        <v>0</v>
      </c>
      <c r="CX32" s="97">
        <f t="shared" si="599"/>
        <v>0</v>
      </c>
      <c r="CY32" s="97">
        <f t="shared" si="600"/>
        <v>0</v>
      </c>
      <c r="CZ32" s="114"/>
      <c r="DA32" s="114"/>
      <c r="DB32" s="114">
        <f t="shared" si="69"/>
        <v>0</v>
      </c>
      <c r="DC32" s="114">
        <f t="shared" si="70"/>
        <v>0</v>
      </c>
      <c r="DD32" s="114"/>
      <c r="DE32" s="114"/>
      <c r="DF32" s="114"/>
      <c r="DG32" s="114"/>
      <c r="DH32" s="114">
        <f t="shared" si="601"/>
        <v>0</v>
      </c>
      <c r="DI32" s="114">
        <f t="shared" si="602"/>
        <v>0</v>
      </c>
      <c r="DJ32" s="114"/>
      <c r="DK32" s="114"/>
      <c r="DL32" s="114"/>
      <c r="DM32" s="114"/>
      <c r="DN32" s="114">
        <f t="shared" si="71"/>
        <v>0</v>
      </c>
      <c r="DO32" s="114">
        <f t="shared" si="72"/>
        <v>0</v>
      </c>
      <c r="DP32" s="114"/>
      <c r="DQ32" s="114"/>
      <c r="DR32" s="114"/>
      <c r="DS32" s="114"/>
      <c r="DT32" s="114">
        <f t="shared" si="603"/>
        <v>0</v>
      </c>
      <c r="DU32" s="114">
        <f t="shared" si="604"/>
        <v>0</v>
      </c>
      <c r="DV32" s="114"/>
      <c r="DW32" s="114"/>
      <c r="DX32" s="114"/>
      <c r="DY32" s="114">
        <v>0</v>
      </c>
      <c r="DZ32" s="114">
        <f t="shared" si="73"/>
        <v>0</v>
      </c>
      <c r="EA32" s="114">
        <f t="shared" si="74"/>
        <v>0</v>
      </c>
      <c r="EB32" s="114"/>
      <c r="EC32" s="114"/>
      <c r="ED32" s="114"/>
      <c r="EE32" s="114"/>
      <c r="EF32" s="114">
        <f t="shared" si="605"/>
        <v>0</v>
      </c>
      <c r="EG32" s="114">
        <f t="shared" si="606"/>
        <v>0</v>
      </c>
      <c r="EH32" s="114"/>
      <c r="EI32" s="114"/>
      <c r="EJ32" s="114"/>
      <c r="EK32" s="114">
        <v>0</v>
      </c>
      <c r="EL32" s="114">
        <f t="shared" si="75"/>
        <v>0</v>
      </c>
      <c r="EM32" s="114">
        <f t="shared" si="76"/>
        <v>0</v>
      </c>
      <c r="EN32" s="114"/>
      <c r="EO32" s="114"/>
      <c r="EP32" s="114"/>
      <c r="EQ32" s="114"/>
      <c r="ER32" s="114">
        <f t="shared" si="607"/>
        <v>0</v>
      </c>
      <c r="ES32" s="114">
        <f t="shared" si="608"/>
        <v>0</v>
      </c>
      <c r="ET32" s="114"/>
      <c r="EU32" s="114"/>
      <c r="EV32" s="114"/>
      <c r="EW32" s="114"/>
      <c r="EX32" s="114">
        <f t="shared" si="77"/>
        <v>0</v>
      </c>
      <c r="EY32" s="114">
        <f t="shared" si="78"/>
        <v>0</v>
      </c>
      <c r="EZ32" s="114"/>
      <c r="FA32" s="114"/>
      <c r="FB32" s="114"/>
      <c r="FC32" s="114"/>
      <c r="FD32" s="114">
        <f t="shared" si="609"/>
        <v>0</v>
      </c>
      <c r="FE32" s="114">
        <f t="shared" si="610"/>
        <v>0</v>
      </c>
      <c r="FF32" s="114"/>
      <c r="FG32" s="114"/>
      <c r="FH32" s="114">
        <v>60</v>
      </c>
      <c r="FI32" s="114">
        <v>8344666.1640000008</v>
      </c>
      <c r="FJ32" s="114">
        <f t="shared" si="79"/>
        <v>5</v>
      </c>
      <c r="FK32" s="114">
        <f t="shared" si="80"/>
        <v>695388.84700000007</v>
      </c>
      <c r="FL32" s="114"/>
      <c r="FM32" s="114"/>
      <c r="FN32" s="114"/>
      <c r="FO32" s="114"/>
      <c r="FP32" s="114">
        <f t="shared" si="611"/>
        <v>0</v>
      </c>
      <c r="FQ32" s="114">
        <f t="shared" si="612"/>
        <v>0</v>
      </c>
      <c r="FR32" s="114"/>
      <c r="FS32" s="114"/>
      <c r="FT32" s="114"/>
      <c r="FU32" s="114"/>
      <c r="FV32" s="114">
        <f t="shared" si="81"/>
        <v>0</v>
      </c>
      <c r="FW32" s="114">
        <f t="shared" si="82"/>
        <v>0</v>
      </c>
      <c r="FX32" s="114"/>
      <c r="FY32" s="114"/>
      <c r="FZ32" s="114"/>
      <c r="GA32" s="114"/>
      <c r="GB32" s="114">
        <f t="shared" si="613"/>
        <v>0</v>
      </c>
      <c r="GC32" s="114">
        <f t="shared" si="614"/>
        <v>0</v>
      </c>
      <c r="GD32" s="114"/>
      <c r="GE32" s="114"/>
      <c r="GF32" s="114">
        <f t="shared" si="615"/>
        <v>192</v>
      </c>
      <c r="GG32" s="114">
        <f t="shared" si="615"/>
        <v>26702931.724800002</v>
      </c>
      <c r="GH32" s="114">
        <f t="shared" si="615"/>
        <v>16</v>
      </c>
      <c r="GI32" s="114">
        <f t="shared" si="615"/>
        <v>2225244.3104000003</v>
      </c>
      <c r="GJ32" s="114">
        <f t="shared" si="615"/>
        <v>4</v>
      </c>
      <c r="GK32" s="114">
        <f t="shared" si="615"/>
        <v>556311.07999999996</v>
      </c>
      <c r="GL32" s="114">
        <f t="shared" si="616"/>
        <v>0</v>
      </c>
      <c r="GM32" s="114">
        <f t="shared" si="616"/>
        <v>0</v>
      </c>
      <c r="GN32" s="114">
        <f t="shared" si="616"/>
        <v>4</v>
      </c>
      <c r="GO32" s="114">
        <f t="shared" si="616"/>
        <v>556311.07999999996</v>
      </c>
      <c r="GP32" s="114">
        <f t="shared" si="617"/>
        <v>-12</v>
      </c>
      <c r="GQ32" s="114">
        <f t="shared" si="618"/>
        <v>-1668933.2304000002</v>
      </c>
      <c r="GR32" s="16"/>
    </row>
    <row r="33" spans="2:200" x14ac:dyDescent="0.25">
      <c r="B33" s="49"/>
      <c r="C33" s="50"/>
      <c r="D33" s="51"/>
      <c r="E33" s="38" t="s">
        <v>45</v>
      </c>
      <c r="F33" s="44"/>
      <c r="G33" s="52"/>
      <c r="H33" s="118">
        <f>SUM(H34:H35)</f>
        <v>0</v>
      </c>
      <c r="I33" s="118">
        <f t="shared" ref="I33:BT33" si="619">SUM(I34:I35)</f>
        <v>0</v>
      </c>
      <c r="J33" s="118">
        <f t="shared" si="619"/>
        <v>0</v>
      </c>
      <c r="K33" s="118">
        <f t="shared" si="619"/>
        <v>0</v>
      </c>
      <c r="L33" s="118">
        <f t="shared" si="619"/>
        <v>0</v>
      </c>
      <c r="M33" s="118">
        <f t="shared" si="619"/>
        <v>0</v>
      </c>
      <c r="N33" s="118">
        <f t="shared" si="619"/>
        <v>0</v>
      </c>
      <c r="O33" s="118">
        <f t="shared" si="619"/>
        <v>0</v>
      </c>
      <c r="P33" s="118">
        <f t="shared" si="619"/>
        <v>0</v>
      </c>
      <c r="Q33" s="118">
        <f t="shared" si="619"/>
        <v>0</v>
      </c>
      <c r="R33" s="118">
        <f t="shared" si="619"/>
        <v>0</v>
      </c>
      <c r="S33" s="118">
        <f t="shared" si="619"/>
        <v>0</v>
      </c>
      <c r="T33" s="118">
        <f t="shared" si="619"/>
        <v>0</v>
      </c>
      <c r="U33" s="118">
        <f t="shared" si="619"/>
        <v>0</v>
      </c>
      <c r="V33" s="118">
        <f t="shared" si="619"/>
        <v>0</v>
      </c>
      <c r="W33" s="118">
        <f t="shared" si="619"/>
        <v>0</v>
      </c>
      <c r="X33" s="118">
        <f t="shared" si="619"/>
        <v>0</v>
      </c>
      <c r="Y33" s="118">
        <f t="shared" si="619"/>
        <v>0</v>
      </c>
      <c r="Z33" s="118">
        <f t="shared" si="619"/>
        <v>0</v>
      </c>
      <c r="AA33" s="118">
        <f t="shared" si="619"/>
        <v>0</v>
      </c>
      <c r="AB33" s="118">
        <f t="shared" ref="AB33" si="620">SUM(AB34:AB35)</f>
        <v>0</v>
      </c>
      <c r="AC33" s="118">
        <f t="shared" ref="AC33" si="621">SUM(AC34:AC35)</f>
        <v>0</v>
      </c>
      <c r="AD33" s="118">
        <f t="shared" si="619"/>
        <v>0</v>
      </c>
      <c r="AE33" s="118">
        <f t="shared" si="619"/>
        <v>0</v>
      </c>
      <c r="AF33" s="118">
        <f t="shared" si="619"/>
        <v>0</v>
      </c>
      <c r="AG33" s="118">
        <f t="shared" si="619"/>
        <v>0</v>
      </c>
      <c r="AH33" s="118">
        <f t="shared" si="619"/>
        <v>0</v>
      </c>
      <c r="AI33" s="118">
        <f t="shared" si="619"/>
        <v>0</v>
      </c>
      <c r="AJ33" s="118">
        <f t="shared" si="619"/>
        <v>0</v>
      </c>
      <c r="AK33" s="118">
        <f t="shared" si="619"/>
        <v>0</v>
      </c>
      <c r="AL33" s="118">
        <f t="shared" si="619"/>
        <v>0</v>
      </c>
      <c r="AM33" s="118">
        <f t="shared" si="619"/>
        <v>0</v>
      </c>
      <c r="AN33" s="118">
        <f t="shared" ref="AN33" si="622">SUM(AN34:AN35)</f>
        <v>0</v>
      </c>
      <c r="AO33" s="118">
        <f t="shared" ref="AO33" si="623">SUM(AO34:AO35)</f>
        <v>0</v>
      </c>
      <c r="AP33" s="118">
        <f t="shared" si="619"/>
        <v>0</v>
      </c>
      <c r="AQ33" s="118">
        <f t="shared" si="619"/>
        <v>0</v>
      </c>
      <c r="AR33" s="118">
        <f t="shared" si="619"/>
        <v>0</v>
      </c>
      <c r="AS33" s="118">
        <f t="shared" si="619"/>
        <v>0</v>
      </c>
      <c r="AT33" s="118">
        <f t="shared" si="619"/>
        <v>0</v>
      </c>
      <c r="AU33" s="118">
        <f t="shared" si="619"/>
        <v>0</v>
      </c>
      <c r="AV33" s="118">
        <f t="shared" si="619"/>
        <v>0</v>
      </c>
      <c r="AW33" s="118">
        <f t="shared" si="619"/>
        <v>0</v>
      </c>
      <c r="AX33" s="118">
        <f t="shared" si="619"/>
        <v>0</v>
      </c>
      <c r="AY33" s="118">
        <f t="shared" si="619"/>
        <v>0</v>
      </c>
      <c r="AZ33" s="118">
        <f t="shared" ref="AZ33" si="624">SUM(AZ34:AZ35)</f>
        <v>0</v>
      </c>
      <c r="BA33" s="118">
        <f t="shared" ref="BA33" si="625">SUM(BA34:BA35)</f>
        <v>0</v>
      </c>
      <c r="BB33" s="118">
        <f t="shared" si="619"/>
        <v>0</v>
      </c>
      <c r="BC33" s="118">
        <f t="shared" si="619"/>
        <v>0</v>
      </c>
      <c r="BD33" s="118">
        <f t="shared" si="619"/>
        <v>50</v>
      </c>
      <c r="BE33" s="118">
        <f t="shared" si="619"/>
        <v>4024548.9920000006</v>
      </c>
      <c r="BF33" s="118">
        <f t="shared" si="619"/>
        <v>4.166666666666667</v>
      </c>
      <c r="BG33" s="118">
        <f t="shared" si="619"/>
        <v>335379.08266666671</v>
      </c>
      <c r="BH33" s="118">
        <f t="shared" si="619"/>
        <v>4</v>
      </c>
      <c r="BI33" s="118">
        <f t="shared" si="619"/>
        <v>283934.56</v>
      </c>
      <c r="BJ33" s="118">
        <f t="shared" si="619"/>
        <v>0</v>
      </c>
      <c r="BK33" s="118">
        <f t="shared" si="619"/>
        <v>0</v>
      </c>
      <c r="BL33" s="118">
        <f t="shared" ref="BL33" si="626">SUM(BL34:BL35)</f>
        <v>4</v>
      </c>
      <c r="BM33" s="118">
        <f t="shared" ref="BM33" si="627">SUM(BM34:BM35)</f>
        <v>283934.56</v>
      </c>
      <c r="BN33" s="118">
        <f t="shared" si="619"/>
        <v>-0.16666666666666685</v>
      </c>
      <c r="BO33" s="118">
        <f t="shared" si="619"/>
        <v>-51444.5226666667</v>
      </c>
      <c r="BP33" s="118">
        <f t="shared" si="619"/>
        <v>0</v>
      </c>
      <c r="BQ33" s="118">
        <f t="shared" si="619"/>
        <v>0</v>
      </c>
      <c r="BR33" s="118">
        <f t="shared" si="619"/>
        <v>0</v>
      </c>
      <c r="BS33" s="118">
        <f t="shared" si="619"/>
        <v>0</v>
      </c>
      <c r="BT33" s="118">
        <f t="shared" si="619"/>
        <v>0</v>
      </c>
      <c r="BU33" s="118">
        <f t="shared" ref="BU33:EE33" si="628">SUM(BU34:BU35)</f>
        <v>0</v>
      </c>
      <c r="BV33" s="118">
        <f t="shared" si="628"/>
        <v>0</v>
      </c>
      <c r="BW33" s="118">
        <f t="shared" si="628"/>
        <v>0</v>
      </c>
      <c r="BX33" s="118">
        <f t="shared" ref="BX33" si="629">SUM(BX34:BX35)</f>
        <v>0</v>
      </c>
      <c r="BY33" s="118">
        <f t="shared" ref="BY33" si="630">SUM(BY34:BY35)</f>
        <v>0</v>
      </c>
      <c r="BZ33" s="118">
        <f t="shared" si="628"/>
        <v>0</v>
      </c>
      <c r="CA33" s="118">
        <f t="shared" si="628"/>
        <v>0</v>
      </c>
      <c r="CB33" s="118">
        <f t="shared" si="628"/>
        <v>148</v>
      </c>
      <c r="CC33" s="118">
        <f t="shared" si="628"/>
        <v>14070832.249599999</v>
      </c>
      <c r="CD33" s="118">
        <f t="shared" si="628"/>
        <v>12.333333333333332</v>
      </c>
      <c r="CE33" s="118">
        <f t="shared" si="628"/>
        <v>1172569.3541333331</v>
      </c>
      <c r="CF33" s="118">
        <f t="shared" si="628"/>
        <v>10</v>
      </c>
      <c r="CG33" s="118">
        <f t="shared" si="628"/>
        <v>899983.28</v>
      </c>
      <c r="CH33" s="118">
        <f t="shared" si="628"/>
        <v>2</v>
      </c>
      <c r="CI33" s="118">
        <f t="shared" si="628"/>
        <v>189504</v>
      </c>
      <c r="CJ33" s="118">
        <f t="shared" ref="CJ33" si="631">SUM(CJ34:CJ35)</f>
        <v>12</v>
      </c>
      <c r="CK33" s="118">
        <f t="shared" ref="CK33" si="632">SUM(CK34:CK35)</f>
        <v>1089487.28</v>
      </c>
      <c r="CL33" s="118">
        <f t="shared" si="628"/>
        <v>-2.333333333333333</v>
      </c>
      <c r="CM33" s="118">
        <f t="shared" si="628"/>
        <v>-272586.07413333323</v>
      </c>
      <c r="CN33" s="118">
        <f t="shared" si="628"/>
        <v>0</v>
      </c>
      <c r="CO33" s="118">
        <f t="shared" si="628"/>
        <v>0</v>
      </c>
      <c r="CP33" s="118">
        <f t="shared" si="628"/>
        <v>0</v>
      </c>
      <c r="CQ33" s="118">
        <f t="shared" si="628"/>
        <v>0</v>
      </c>
      <c r="CR33" s="118">
        <f t="shared" si="628"/>
        <v>0</v>
      </c>
      <c r="CS33" s="118">
        <f t="shared" si="628"/>
        <v>0</v>
      </c>
      <c r="CT33" s="118">
        <f t="shared" si="628"/>
        <v>0</v>
      </c>
      <c r="CU33" s="118">
        <f t="shared" si="628"/>
        <v>0</v>
      </c>
      <c r="CV33" s="118">
        <f t="shared" ref="CV33" si="633">SUM(CV34:CV35)</f>
        <v>0</v>
      </c>
      <c r="CW33" s="118">
        <f t="shared" ref="CW33" si="634">SUM(CW34:CW35)</f>
        <v>0</v>
      </c>
      <c r="CX33" s="118">
        <f t="shared" si="628"/>
        <v>0</v>
      </c>
      <c r="CY33" s="118">
        <f t="shared" si="628"/>
        <v>0</v>
      </c>
      <c r="CZ33" s="118">
        <f t="shared" si="628"/>
        <v>5</v>
      </c>
      <c r="DA33" s="118">
        <f t="shared" si="628"/>
        <v>354918.17600000004</v>
      </c>
      <c r="DB33" s="118">
        <f t="shared" si="628"/>
        <v>0.41666666666666669</v>
      </c>
      <c r="DC33" s="118">
        <f t="shared" si="628"/>
        <v>29576.51466666667</v>
      </c>
      <c r="DD33" s="118">
        <f t="shared" si="628"/>
        <v>0</v>
      </c>
      <c r="DE33" s="118">
        <f t="shared" si="628"/>
        <v>0</v>
      </c>
      <c r="DF33" s="118">
        <f t="shared" si="628"/>
        <v>0</v>
      </c>
      <c r="DG33" s="118">
        <f t="shared" si="628"/>
        <v>0</v>
      </c>
      <c r="DH33" s="118">
        <f t="shared" ref="DH33" si="635">SUM(DH34:DH35)</f>
        <v>0</v>
      </c>
      <c r="DI33" s="118">
        <f t="shared" ref="DI33" si="636">SUM(DI34:DI35)</f>
        <v>0</v>
      </c>
      <c r="DJ33" s="118">
        <f t="shared" si="628"/>
        <v>0</v>
      </c>
      <c r="DK33" s="118">
        <f t="shared" si="628"/>
        <v>0</v>
      </c>
      <c r="DL33" s="118">
        <f t="shared" si="628"/>
        <v>0</v>
      </c>
      <c r="DM33" s="118">
        <f t="shared" si="628"/>
        <v>0</v>
      </c>
      <c r="DN33" s="118">
        <f t="shared" si="628"/>
        <v>0</v>
      </c>
      <c r="DO33" s="118">
        <f t="shared" si="628"/>
        <v>0</v>
      </c>
      <c r="DP33" s="118">
        <f t="shared" si="628"/>
        <v>0</v>
      </c>
      <c r="DQ33" s="118">
        <f t="shared" si="628"/>
        <v>0</v>
      </c>
      <c r="DR33" s="118">
        <f t="shared" si="628"/>
        <v>0</v>
      </c>
      <c r="DS33" s="118">
        <f t="shared" si="628"/>
        <v>0</v>
      </c>
      <c r="DT33" s="118">
        <f t="shared" ref="DT33" si="637">SUM(DT34:DT35)</f>
        <v>0</v>
      </c>
      <c r="DU33" s="118">
        <f t="shared" ref="DU33" si="638">SUM(DU34:DU35)</f>
        <v>0</v>
      </c>
      <c r="DV33" s="118">
        <f t="shared" si="628"/>
        <v>0</v>
      </c>
      <c r="DW33" s="118">
        <f t="shared" si="628"/>
        <v>0</v>
      </c>
      <c r="DX33" s="118">
        <f t="shared" si="628"/>
        <v>0</v>
      </c>
      <c r="DY33" s="118">
        <f t="shared" si="628"/>
        <v>0</v>
      </c>
      <c r="DZ33" s="118">
        <f t="shared" si="628"/>
        <v>0</v>
      </c>
      <c r="EA33" s="118">
        <f t="shared" si="628"/>
        <v>0</v>
      </c>
      <c r="EB33" s="118">
        <f t="shared" si="628"/>
        <v>0</v>
      </c>
      <c r="EC33" s="118">
        <f t="shared" si="628"/>
        <v>0</v>
      </c>
      <c r="ED33" s="118">
        <f t="shared" si="628"/>
        <v>0</v>
      </c>
      <c r="EE33" s="118">
        <f t="shared" si="628"/>
        <v>0</v>
      </c>
      <c r="EF33" s="118">
        <f t="shared" ref="EF33" si="639">SUM(EF34:EF35)</f>
        <v>0</v>
      </c>
      <c r="EG33" s="118">
        <f t="shared" ref="EG33" si="640">SUM(EG34:EG35)</f>
        <v>0</v>
      </c>
      <c r="EH33" s="118">
        <f t="shared" ref="EH33:GQ33" si="641">SUM(EH34:EH35)</f>
        <v>0</v>
      </c>
      <c r="EI33" s="118">
        <f t="shared" si="641"/>
        <v>0</v>
      </c>
      <c r="EJ33" s="118">
        <f t="shared" si="641"/>
        <v>0</v>
      </c>
      <c r="EK33" s="118">
        <f t="shared" si="641"/>
        <v>0</v>
      </c>
      <c r="EL33" s="118">
        <f t="shared" si="641"/>
        <v>0</v>
      </c>
      <c r="EM33" s="118">
        <f t="shared" si="641"/>
        <v>0</v>
      </c>
      <c r="EN33" s="118">
        <f t="shared" si="641"/>
        <v>0</v>
      </c>
      <c r="EO33" s="118">
        <f t="shared" si="641"/>
        <v>0</v>
      </c>
      <c r="EP33" s="118">
        <f t="shared" si="641"/>
        <v>0</v>
      </c>
      <c r="EQ33" s="118">
        <f t="shared" si="641"/>
        <v>0</v>
      </c>
      <c r="ER33" s="118">
        <f t="shared" ref="ER33" si="642">SUM(ER34:ER35)</f>
        <v>0</v>
      </c>
      <c r="ES33" s="118">
        <f t="shared" ref="ES33" si="643">SUM(ES34:ES35)</f>
        <v>0</v>
      </c>
      <c r="ET33" s="118">
        <f t="shared" si="641"/>
        <v>0</v>
      </c>
      <c r="EU33" s="118">
        <f t="shared" si="641"/>
        <v>0</v>
      </c>
      <c r="EV33" s="118">
        <f t="shared" si="641"/>
        <v>0</v>
      </c>
      <c r="EW33" s="118">
        <f t="shared" si="641"/>
        <v>0</v>
      </c>
      <c r="EX33" s="118">
        <f t="shared" si="641"/>
        <v>0</v>
      </c>
      <c r="EY33" s="118">
        <f t="shared" si="641"/>
        <v>0</v>
      </c>
      <c r="EZ33" s="118">
        <f t="shared" si="641"/>
        <v>0</v>
      </c>
      <c r="FA33" s="118">
        <f t="shared" si="641"/>
        <v>0</v>
      </c>
      <c r="FB33" s="118">
        <f t="shared" si="641"/>
        <v>0</v>
      </c>
      <c r="FC33" s="118">
        <f t="shared" si="641"/>
        <v>0</v>
      </c>
      <c r="FD33" s="118">
        <f t="shared" ref="FD33" si="644">SUM(FD34:FD35)</f>
        <v>0</v>
      </c>
      <c r="FE33" s="118">
        <f t="shared" ref="FE33" si="645">SUM(FE34:FE35)</f>
        <v>0</v>
      </c>
      <c r="FF33" s="118">
        <f t="shared" si="641"/>
        <v>0</v>
      </c>
      <c r="FG33" s="118">
        <f t="shared" si="641"/>
        <v>0</v>
      </c>
      <c r="FH33" s="118">
        <f t="shared" si="641"/>
        <v>0</v>
      </c>
      <c r="FI33" s="118">
        <f t="shared" si="641"/>
        <v>0</v>
      </c>
      <c r="FJ33" s="118">
        <f t="shared" si="641"/>
        <v>0</v>
      </c>
      <c r="FK33" s="118">
        <f t="shared" si="641"/>
        <v>0</v>
      </c>
      <c r="FL33" s="118">
        <f t="shared" si="641"/>
        <v>0</v>
      </c>
      <c r="FM33" s="118">
        <f t="shared" si="641"/>
        <v>0</v>
      </c>
      <c r="FN33" s="118">
        <f t="shared" si="641"/>
        <v>0</v>
      </c>
      <c r="FO33" s="118">
        <f t="shared" si="641"/>
        <v>0</v>
      </c>
      <c r="FP33" s="118">
        <f t="shared" ref="FP33" si="646">SUM(FP34:FP35)</f>
        <v>0</v>
      </c>
      <c r="FQ33" s="118">
        <f t="shared" ref="FQ33" si="647">SUM(FQ34:FQ35)</f>
        <v>0</v>
      </c>
      <c r="FR33" s="118">
        <f t="shared" si="641"/>
        <v>0</v>
      </c>
      <c r="FS33" s="118">
        <f t="shared" si="641"/>
        <v>0</v>
      </c>
      <c r="FT33" s="118">
        <f t="shared" si="641"/>
        <v>0</v>
      </c>
      <c r="FU33" s="118">
        <f t="shared" si="641"/>
        <v>0</v>
      </c>
      <c r="FV33" s="118">
        <f t="shared" si="641"/>
        <v>0</v>
      </c>
      <c r="FW33" s="118">
        <f t="shared" si="641"/>
        <v>0</v>
      </c>
      <c r="FX33" s="118">
        <f t="shared" si="641"/>
        <v>0</v>
      </c>
      <c r="FY33" s="118">
        <f t="shared" si="641"/>
        <v>0</v>
      </c>
      <c r="FZ33" s="118">
        <f t="shared" si="641"/>
        <v>0</v>
      </c>
      <c r="GA33" s="118">
        <f t="shared" si="641"/>
        <v>0</v>
      </c>
      <c r="GB33" s="118">
        <f t="shared" ref="GB33" si="648">SUM(GB34:GB35)</f>
        <v>0</v>
      </c>
      <c r="GC33" s="118">
        <f t="shared" ref="GC33" si="649">SUM(GC34:GC35)</f>
        <v>0</v>
      </c>
      <c r="GD33" s="118">
        <f t="shared" si="641"/>
        <v>0</v>
      </c>
      <c r="GE33" s="118">
        <f t="shared" si="641"/>
        <v>0</v>
      </c>
      <c r="GF33" s="118">
        <f t="shared" si="641"/>
        <v>203</v>
      </c>
      <c r="GG33" s="118">
        <f t="shared" si="641"/>
        <v>18450299.417599998</v>
      </c>
      <c r="GH33" s="118">
        <f t="shared" si="641"/>
        <v>16.916666666666664</v>
      </c>
      <c r="GI33" s="118">
        <f t="shared" si="641"/>
        <v>1537524.9514666665</v>
      </c>
      <c r="GJ33" s="118">
        <f t="shared" si="641"/>
        <v>14</v>
      </c>
      <c r="GK33" s="118">
        <f t="shared" si="641"/>
        <v>1183917.8399999999</v>
      </c>
      <c r="GL33" s="118">
        <f t="shared" ref="GL33" si="650">SUM(GL34:GL35)</f>
        <v>2</v>
      </c>
      <c r="GM33" s="118">
        <f t="shared" ref="GM33" si="651">SUM(GM34:GM35)</f>
        <v>189504</v>
      </c>
      <c r="GN33" s="118">
        <f t="shared" ref="GN33" si="652">SUM(GN34:GN35)</f>
        <v>16</v>
      </c>
      <c r="GO33" s="118">
        <f t="shared" ref="GO33" si="653">SUM(GO34:GO35)</f>
        <v>1373421.84</v>
      </c>
      <c r="GP33" s="118">
        <f t="shared" si="641"/>
        <v>-2.9166666666666652</v>
      </c>
      <c r="GQ33" s="118">
        <f t="shared" si="641"/>
        <v>-353607.11146666663</v>
      </c>
      <c r="GR33" s="16"/>
    </row>
    <row r="34" spans="2:200" ht="15.75" x14ac:dyDescent="0.25">
      <c r="B34" s="45"/>
      <c r="C34" s="36"/>
      <c r="D34" s="20"/>
      <c r="E34" s="25" t="s">
        <v>46</v>
      </c>
      <c r="F34" s="25">
        <v>19</v>
      </c>
      <c r="G34" s="26">
        <v>118520.3584</v>
      </c>
      <c r="H34" s="114"/>
      <c r="I34" s="114">
        <v>0</v>
      </c>
      <c r="J34" s="114">
        <f t="shared" si="53"/>
        <v>0</v>
      </c>
      <c r="K34" s="114">
        <f t="shared" si="54"/>
        <v>0</v>
      </c>
      <c r="L34" s="114"/>
      <c r="M34" s="114"/>
      <c r="N34" s="114"/>
      <c r="O34" s="114"/>
      <c r="P34" s="114">
        <f t="shared" ref="P34:P35" si="654">SUM(L34+N34)</f>
        <v>0</v>
      </c>
      <c r="Q34" s="114">
        <f t="shared" ref="Q34:Q35" si="655">SUM(M34+O34)</f>
        <v>0</v>
      </c>
      <c r="R34" s="97">
        <f t="shared" si="35"/>
        <v>0</v>
      </c>
      <c r="S34" s="97">
        <f t="shared" si="36"/>
        <v>0</v>
      </c>
      <c r="T34" s="114"/>
      <c r="U34" s="114">
        <v>0</v>
      </c>
      <c r="V34" s="114">
        <f t="shared" si="55"/>
        <v>0</v>
      </c>
      <c r="W34" s="114">
        <f t="shared" si="56"/>
        <v>0</v>
      </c>
      <c r="X34" s="114"/>
      <c r="Y34" s="114"/>
      <c r="Z34" s="114"/>
      <c r="AA34" s="114"/>
      <c r="AB34" s="114">
        <f t="shared" ref="AB34:AB35" si="656">SUM(X34+Z34)</f>
        <v>0</v>
      </c>
      <c r="AC34" s="114">
        <f t="shared" ref="AC34:AC35" si="657">SUM(Y34+AA34)</f>
        <v>0</v>
      </c>
      <c r="AD34" s="97">
        <f t="shared" ref="AD34:AD35" si="658">SUM(X34-V34)</f>
        <v>0</v>
      </c>
      <c r="AE34" s="97">
        <f t="shared" ref="AE34:AE35" si="659">SUM(Y34-W34)</f>
        <v>0</v>
      </c>
      <c r="AF34" s="114"/>
      <c r="AG34" s="114">
        <v>0</v>
      </c>
      <c r="AH34" s="114">
        <f t="shared" si="57"/>
        <v>0</v>
      </c>
      <c r="AI34" s="114">
        <f t="shared" si="58"/>
        <v>0</v>
      </c>
      <c r="AJ34" s="114"/>
      <c r="AK34" s="114"/>
      <c r="AL34" s="114"/>
      <c r="AM34" s="114"/>
      <c r="AN34" s="114">
        <f t="shared" ref="AN34:AN35" si="660">SUM(AJ34+AL34)</f>
        <v>0</v>
      </c>
      <c r="AO34" s="114">
        <f t="shared" ref="AO34:AO35" si="661">SUM(AK34+AM34)</f>
        <v>0</v>
      </c>
      <c r="AP34" s="97">
        <f t="shared" ref="AP34:AP35" si="662">SUM(AJ34-AH34)</f>
        <v>0</v>
      </c>
      <c r="AQ34" s="97">
        <f t="shared" ref="AQ34:AQ35" si="663">SUM(AK34-AI34)</f>
        <v>0</v>
      </c>
      <c r="AR34" s="114"/>
      <c r="AS34" s="114"/>
      <c r="AT34" s="114">
        <f t="shared" si="59"/>
        <v>0</v>
      </c>
      <c r="AU34" s="114">
        <f t="shared" si="60"/>
        <v>0</v>
      </c>
      <c r="AV34" s="114"/>
      <c r="AW34" s="114"/>
      <c r="AX34" s="114"/>
      <c r="AY34" s="114"/>
      <c r="AZ34" s="114">
        <f t="shared" ref="AZ34:AZ35" si="664">SUM(AV34+AX34)</f>
        <v>0</v>
      </c>
      <c r="BA34" s="114">
        <f t="shared" ref="BA34:BA35" si="665">SUM(AW34+AY34)</f>
        <v>0</v>
      </c>
      <c r="BB34" s="97">
        <f t="shared" ref="BB34:BB35" si="666">SUM(AV34-AT34)</f>
        <v>0</v>
      </c>
      <c r="BC34" s="97">
        <f t="shared" ref="BC34:BC35" si="667">SUM(AW34-AU34)</f>
        <v>0</v>
      </c>
      <c r="BD34" s="114">
        <v>10</v>
      </c>
      <c r="BE34" s="114">
        <v>1185203.584</v>
      </c>
      <c r="BF34" s="114">
        <f t="shared" si="61"/>
        <v>0.83333333333333337</v>
      </c>
      <c r="BG34" s="114">
        <f t="shared" si="62"/>
        <v>98766.965333333341</v>
      </c>
      <c r="BH34" s="114"/>
      <c r="BI34" s="114"/>
      <c r="BJ34" s="114"/>
      <c r="BK34" s="114"/>
      <c r="BL34" s="114">
        <f t="shared" ref="BL34:BL35" si="668">SUM(BH34+BJ34)</f>
        <v>0</v>
      </c>
      <c r="BM34" s="114">
        <f t="shared" ref="BM34:BM35" si="669">SUM(BI34+BK34)</f>
        <v>0</v>
      </c>
      <c r="BN34" s="97">
        <f t="shared" ref="BN34:BN35" si="670">SUM(BH34-BF34)</f>
        <v>-0.83333333333333337</v>
      </c>
      <c r="BO34" s="97">
        <f t="shared" ref="BO34:BO35" si="671">SUM(BI34-BG34)</f>
        <v>-98766.965333333341</v>
      </c>
      <c r="BP34" s="114"/>
      <c r="BQ34" s="114"/>
      <c r="BR34" s="114">
        <f t="shared" si="63"/>
        <v>0</v>
      </c>
      <c r="BS34" s="114">
        <f t="shared" si="64"/>
        <v>0</v>
      </c>
      <c r="BT34" s="114"/>
      <c r="BU34" s="114"/>
      <c r="BV34" s="114"/>
      <c r="BW34" s="114"/>
      <c r="BX34" s="114">
        <f t="shared" ref="BX34:BX35" si="672">SUM(BT34+BV34)</f>
        <v>0</v>
      </c>
      <c r="BY34" s="114">
        <f t="shared" ref="BY34:BY35" si="673">SUM(BU34+BW34)</f>
        <v>0</v>
      </c>
      <c r="BZ34" s="97">
        <f t="shared" ref="BZ34:BZ35" si="674">SUM(BT34-BR34)</f>
        <v>0</v>
      </c>
      <c r="CA34" s="97">
        <f t="shared" ref="CA34:CA35" si="675">SUM(BU34-BS34)</f>
        <v>0</v>
      </c>
      <c r="CB34" s="114">
        <v>75</v>
      </c>
      <c r="CC34" s="114">
        <v>8889026.879999999</v>
      </c>
      <c r="CD34" s="114">
        <f t="shared" si="65"/>
        <v>6.25</v>
      </c>
      <c r="CE34" s="114">
        <f t="shared" si="66"/>
        <v>740752.23999999987</v>
      </c>
      <c r="CF34" s="114">
        <v>4</v>
      </c>
      <c r="CG34" s="114">
        <v>474081.44</v>
      </c>
      <c r="CH34" s="114">
        <v>1</v>
      </c>
      <c r="CI34" s="114">
        <v>118520.36</v>
      </c>
      <c r="CJ34" s="114">
        <f t="shared" ref="CJ34:CJ35" si="676">SUM(CF34+CH34)</f>
        <v>5</v>
      </c>
      <c r="CK34" s="114">
        <f t="shared" ref="CK34:CK35" si="677">SUM(CG34+CI34)</f>
        <v>592601.80000000005</v>
      </c>
      <c r="CL34" s="97">
        <f t="shared" ref="CL34:CL35" si="678">SUM(CF34-CD34)</f>
        <v>-2.25</v>
      </c>
      <c r="CM34" s="97">
        <f t="shared" ref="CM34:CM35" si="679">SUM(CG34-CE34)</f>
        <v>-266670.79999999987</v>
      </c>
      <c r="CN34" s="114"/>
      <c r="CO34" s="114"/>
      <c r="CP34" s="114">
        <f t="shared" si="67"/>
        <v>0</v>
      </c>
      <c r="CQ34" s="114">
        <f t="shared" si="68"/>
        <v>0</v>
      </c>
      <c r="CR34" s="114"/>
      <c r="CS34" s="114"/>
      <c r="CT34" s="114"/>
      <c r="CU34" s="114"/>
      <c r="CV34" s="114">
        <f t="shared" ref="CV34:CV35" si="680">SUM(CR34+CT34)</f>
        <v>0</v>
      </c>
      <c r="CW34" s="114">
        <f t="shared" ref="CW34:CW35" si="681">SUM(CS34+CU34)</f>
        <v>0</v>
      </c>
      <c r="CX34" s="97">
        <f t="shared" ref="CX34:CX35" si="682">SUM(CR34-CP34)</f>
        <v>0</v>
      </c>
      <c r="CY34" s="97">
        <f t="shared" ref="CY34:CY35" si="683">SUM(CS34-CQ34)</f>
        <v>0</v>
      </c>
      <c r="CZ34" s="114"/>
      <c r="DA34" s="114">
        <v>0</v>
      </c>
      <c r="DB34" s="114">
        <f t="shared" si="69"/>
        <v>0</v>
      </c>
      <c r="DC34" s="114">
        <f t="shared" si="70"/>
        <v>0</v>
      </c>
      <c r="DD34" s="114"/>
      <c r="DE34" s="114"/>
      <c r="DF34" s="114"/>
      <c r="DG34" s="114"/>
      <c r="DH34" s="114">
        <f t="shared" ref="DH34:DH35" si="684">SUM(DD34+DF34)</f>
        <v>0</v>
      </c>
      <c r="DI34" s="114">
        <f t="shared" ref="DI34:DI35" si="685">SUM(DE34+DG34)</f>
        <v>0</v>
      </c>
      <c r="DJ34" s="114"/>
      <c r="DK34" s="114"/>
      <c r="DL34" s="114"/>
      <c r="DM34" s="114"/>
      <c r="DN34" s="114">
        <f t="shared" si="71"/>
        <v>0</v>
      </c>
      <c r="DO34" s="114">
        <f t="shared" si="72"/>
        <v>0</v>
      </c>
      <c r="DP34" s="114"/>
      <c r="DQ34" s="114"/>
      <c r="DR34" s="114"/>
      <c r="DS34" s="114"/>
      <c r="DT34" s="114">
        <f t="shared" ref="DT34:DT35" si="686">SUM(DP34+DR34)</f>
        <v>0</v>
      </c>
      <c r="DU34" s="114">
        <f t="shared" ref="DU34:DU35" si="687">SUM(DQ34+DS34)</f>
        <v>0</v>
      </c>
      <c r="DV34" s="114"/>
      <c r="DW34" s="114"/>
      <c r="DX34" s="114"/>
      <c r="DY34" s="114">
        <v>0</v>
      </c>
      <c r="DZ34" s="114">
        <f t="shared" si="73"/>
        <v>0</v>
      </c>
      <c r="EA34" s="114">
        <f t="shared" si="74"/>
        <v>0</v>
      </c>
      <c r="EB34" s="114"/>
      <c r="EC34" s="114"/>
      <c r="ED34" s="114"/>
      <c r="EE34" s="114"/>
      <c r="EF34" s="114">
        <f t="shared" ref="EF34:EF35" si="688">SUM(EB34+ED34)</f>
        <v>0</v>
      </c>
      <c r="EG34" s="114">
        <f t="shared" ref="EG34:EG35" si="689">SUM(EC34+EE34)</f>
        <v>0</v>
      </c>
      <c r="EH34" s="114"/>
      <c r="EI34" s="114"/>
      <c r="EJ34" s="114"/>
      <c r="EK34" s="114">
        <v>0</v>
      </c>
      <c r="EL34" s="114">
        <f t="shared" si="75"/>
        <v>0</v>
      </c>
      <c r="EM34" s="114">
        <f t="shared" si="76"/>
        <v>0</v>
      </c>
      <c r="EN34" s="114"/>
      <c r="EO34" s="114"/>
      <c r="EP34" s="114"/>
      <c r="EQ34" s="114"/>
      <c r="ER34" s="114">
        <f t="shared" ref="ER34:ER35" si="690">SUM(EN34+EP34)</f>
        <v>0</v>
      </c>
      <c r="ES34" s="114">
        <f t="shared" ref="ES34:ES35" si="691">SUM(EO34+EQ34)</f>
        <v>0</v>
      </c>
      <c r="ET34" s="114"/>
      <c r="EU34" s="114"/>
      <c r="EV34" s="114"/>
      <c r="EW34" s="114"/>
      <c r="EX34" s="114">
        <f t="shared" si="77"/>
        <v>0</v>
      </c>
      <c r="EY34" s="114">
        <f t="shared" si="78"/>
        <v>0</v>
      </c>
      <c r="EZ34" s="114"/>
      <c r="FA34" s="114"/>
      <c r="FB34" s="114"/>
      <c r="FC34" s="114"/>
      <c r="FD34" s="114">
        <f t="shared" ref="FD34:FD35" si="692">SUM(EZ34+FB34)</f>
        <v>0</v>
      </c>
      <c r="FE34" s="114">
        <f t="shared" ref="FE34:FE35" si="693">SUM(FA34+FC34)</f>
        <v>0</v>
      </c>
      <c r="FF34" s="114"/>
      <c r="FG34" s="114"/>
      <c r="FH34" s="114"/>
      <c r="FI34" s="114"/>
      <c r="FJ34" s="114">
        <f t="shared" si="79"/>
        <v>0</v>
      </c>
      <c r="FK34" s="114">
        <f t="shared" si="80"/>
        <v>0</v>
      </c>
      <c r="FL34" s="114"/>
      <c r="FM34" s="114"/>
      <c r="FN34" s="114"/>
      <c r="FO34" s="114"/>
      <c r="FP34" s="114">
        <f t="shared" ref="FP34:FP35" si="694">SUM(FL34+FN34)</f>
        <v>0</v>
      </c>
      <c r="FQ34" s="114">
        <f t="shared" ref="FQ34:FQ35" si="695">SUM(FM34+FO34)</f>
        <v>0</v>
      </c>
      <c r="FR34" s="114"/>
      <c r="FS34" s="114"/>
      <c r="FT34" s="114"/>
      <c r="FU34" s="114"/>
      <c r="FV34" s="114">
        <f t="shared" si="81"/>
        <v>0</v>
      </c>
      <c r="FW34" s="114">
        <f t="shared" si="82"/>
        <v>0</v>
      </c>
      <c r="FX34" s="114"/>
      <c r="FY34" s="114"/>
      <c r="FZ34" s="114"/>
      <c r="GA34" s="114"/>
      <c r="GB34" s="114">
        <f t="shared" ref="GB34:GB35" si="696">SUM(FX34+FZ34)</f>
        <v>0</v>
      </c>
      <c r="GC34" s="114">
        <f t="shared" ref="GC34:GC35" si="697">SUM(FY34+GA34)</f>
        <v>0</v>
      </c>
      <c r="GD34" s="114"/>
      <c r="GE34" s="114"/>
      <c r="GF34" s="114">
        <f t="shared" ref="GF34:GK35" si="698">H34+T34+AF34+AR34+BD34+BP34+CB34+CN34+CZ34+DL34+DX34+EJ34+EV34+FH34+FT34</f>
        <v>85</v>
      </c>
      <c r="GG34" s="114">
        <f t="shared" si="698"/>
        <v>10074230.464</v>
      </c>
      <c r="GH34" s="114">
        <f t="shared" si="698"/>
        <v>7.083333333333333</v>
      </c>
      <c r="GI34" s="114">
        <f t="shared" si="698"/>
        <v>839519.20533333323</v>
      </c>
      <c r="GJ34" s="114">
        <f t="shared" si="698"/>
        <v>4</v>
      </c>
      <c r="GK34" s="114">
        <f t="shared" si="698"/>
        <v>474081.44</v>
      </c>
      <c r="GL34" s="114">
        <f t="shared" ref="GL34:GO35" si="699">N34+Z34+AL34+AX34+BJ34+BV34+CH34+CT34+DF34+DR34+ED34+EP34+FB34+FN34+FZ34</f>
        <v>1</v>
      </c>
      <c r="GM34" s="114">
        <f t="shared" si="699"/>
        <v>118520.36</v>
      </c>
      <c r="GN34" s="114">
        <f t="shared" si="699"/>
        <v>5</v>
      </c>
      <c r="GO34" s="114">
        <f t="shared" si="699"/>
        <v>592601.80000000005</v>
      </c>
      <c r="GP34" s="114">
        <f t="shared" ref="GP34:GP35" si="700">SUM(GJ34-GH34)</f>
        <v>-3.083333333333333</v>
      </c>
      <c r="GQ34" s="114">
        <f t="shared" ref="GQ34:GQ35" si="701">SUM(GK34-GI34)</f>
        <v>-365437.76533333323</v>
      </c>
      <c r="GR34" s="16"/>
    </row>
    <row r="35" spans="2:200" x14ac:dyDescent="0.25">
      <c r="B35" s="45"/>
      <c r="C35" s="34"/>
      <c r="D35" s="41"/>
      <c r="E35" s="25" t="s">
        <v>47</v>
      </c>
      <c r="F35" s="25">
        <v>20</v>
      </c>
      <c r="G35" s="26">
        <v>70983.635200000004</v>
      </c>
      <c r="H35" s="114"/>
      <c r="I35" s="114">
        <v>0</v>
      </c>
      <c r="J35" s="114">
        <f t="shared" si="53"/>
        <v>0</v>
      </c>
      <c r="K35" s="114">
        <f t="shared" si="54"/>
        <v>0</v>
      </c>
      <c r="L35" s="114"/>
      <c r="M35" s="114"/>
      <c r="N35" s="114"/>
      <c r="O35" s="114"/>
      <c r="P35" s="114">
        <f t="shared" si="654"/>
        <v>0</v>
      </c>
      <c r="Q35" s="114">
        <f t="shared" si="655"/>
        <v>0</v>
      </c>
      <c r="R35" s="97">
        <f t="shared" si="35"/>
        <v>0</v>
      </c>
      <c r="S35" s="97">
        <f t="shared" si="36"/>
        <v>0</v>
      </c>
      <c r="T35" s="114"/>
      <c r="U35" s="114">
        <v>0</v>
      </c>
      <c r="V35" s="114">
        <f t="shared" si="55"/>
        <v>0</v>
      </c>
      <c r="W35" s="114">
        <f t="shared" si="56"/>
        <v>0</v>
      </c>
      <c r="X35" s="114"/>
      <c r="Y35" s="114"/>
      <c r="Z35" s="114"/>
      <c r="AA35" s="114"/>
      <c r="AB35" s="114">
        <f t="shared" si="656"/>
        <v>0</v>
      </c>
      <c r="AC35" s="114">
        <f t="shared" si="657"/>
        <v>0</v>
      </c>
      <c r="AD35" s="97">
        <f t="shared" si="658"/>
        <v>0</v>
      </c>
      <c r="AE35" s="97">
        <f t="shared" si="659"/>
        <v>0</v>
      </c>
      <c r="AF35" s="114"/>
      <c r="AG35" s="114">
        <v>0</v>
      </c>
      <c r="AH35" s="114">
        <f t="shared" si="57"/>
        <v>0</v>
      </c>
      <c r="AI35" s="114">
        <f t="shared" si="58"/>
        <v>0</v>
      </c>
      <c r="AJ35" s="114"/>
      <c r="AK35" s="114"/>
      <c r="AL35" s="114"/>
      <c r="AM35" s="114"/>
      <c r="AN35" s="114">
        <f t="shared" si="660"/>
        <v>0</v>
      </c>
      <c r="AO35" s="114">
        <f t="shared" si="661"/>
        <v>0</v>
      </c>
      <c r="AP35" s="97">
        <f t="shared" si="662"/>
        <v>0</v>
      </c>
      <c r="AQ35" s="97">
        <f t="shared" si="663"/>
        <v>0</v>
      </c>
      <c r="AR35" s="114"/>
      <c r="AS35" s="114"/>
      <c r="AT35" s="114">
        <f t="shared" si="59"/>
        <v>0</v>
      </c>
      <c r="AU35" s="114">
        <f t="shared" si="60"/>
        <v>0</v>
      </c>
      <c r="AV35" s="114"/>
      <c r="AW35" s="114"/>
      <c r="AX35" s="114"/>
      <c r="AY35" s="114"/>
      <c r="AZ35" s="114">
        <f t="shared" si="664"/>
        <v>0</v>
      </c>
      <c r="BA35" s="114">
        <f t="shared" si="665"/>
        <v>0</v>
      </c>
      <c r="BB35" s="97">
        <f t="shared" si="666"/>
        <v>0</v>
      </c>
      <c r="BC35" s="97">
        <f t="shared" si="667"/>
        <v>0</v>
      </c>
      <c r="BD35" s="114">
        <v>40</v>
      </c>
      <c r="BE35" s="114">
        <v>2839345.4080000003</v>
      </c>
      <c r="BF35" s="114">
        <f t="shared" si="61"/>
        <v>3.3333333333333335</v>
      </c>
      <c r="BG35" s="114">
        <f t="shared" si="62"/>
        <v>236612.11733333336</v>
      </c>
      <c r="BH35" s="114">
        <v>4</v>
      </c>
      <c r="BI35" s="114">
        <v>283934.56</v>
      </c>
      <c r="BJ35" s="114"/>
      <c r="BK35" s="114"/>
      <c r="BL35" s="114">
        <f t="shared" si="668"/>
        <v>4</v>
      </c>
      <c r="BM35" s="114">
        <f t="shared" si="669"/>
        <v>283934.56</v>
      </c>
      <c r="BN35" s="97">
        <f t="shared" si="670"/>
        <v>0.66666666666666652</v>
      </c>
      <c r="BO35" s="97">
        <f t="shared" si="671"/>
        <v>47322.44266666664</v>
      </c>
      <c r="BP35" s="114"/>
      <c r="BQ35" s="114"/>
      <c r="BR35" s="114">
        <f t="shared" si="63"/>
        <v>0</v>
      </c>
      <c r="BS35" s="114">
        <f t="shared" si="64"/>
        <v>0</v>
      </c>
      <c r="BT35" s="114"/>
      <c r="BU35" s="114"/>
      <c r="BV35" s="114"/>
      <c r="BW35" s="114"/>
      <c r="BX35" s="114">
        <f t="shared" si="672"/>
        <v>0</v>
      </c>
      <c r="BY35" s="114">
        <f t="shared" si="673"/>
        <v>0</v>
      </c>
      <c r="BZ35" s="97">
        <f t="shared" si="674"/>
        <v>0</v>
      </c>
      <c r="CA35" s="97">
        <f t="shared" si="675"/>
        <v>0</v>
      </c>
      <c r="CB35" s="114">
        <v>73</v>
      </c>
      <c r="CC35" s="114">
        <v>5181805.3695999999</v>
      </c>
      <c r="CD35" s="114">
        <f t="shared" si="65"/>
        <v>6.083333333333333</v>
      </c>
      <c r="CE35" s="114">
        <f t="shared" si="66"/>
        <v>431817.11413333332</v>
      </c>
      <c r="CF35" s="114">
        <v>6</v>
      </c>
      <c r="CG35" s="114">
        <v>425901.83999999997</v>
      </c>
      <c r="CH35" s="114">
        <v>1</v>
      </c>
      <c r="CI35" s="114">
        <v>70983.64</v>
      </c>
      <c r="CJ35" s="114">
        <f t="shared" si="676"/>
        <v>7</v>
      </c>
      <c r="CK35" s="114">
        <f t="shared" si="677"/>
        <v>496885.48</v>
      </c>
      <c r="CL35" s="97">
        <f t="shared" si="678"/>
        <v>-8.3333333333333037E-2</v>
      </c>
      <c r="CM35" s="97">
        <f t="shared" si="679"/>
        <v>-5915.2741333333543</v>
      </c>
      <c r="CN35" s="114"/>
      <c r="CO35" s="114"/>
      <c r="CP35" s="114">
        <f t="shared" si="67"/>
        <v>0</v>
      </c>
      <c r="CQ35" s="114">
        <f t="shared" si="68"/>
        <v>0</v>
      </c>
      <c r="CR35" s="114"/>
      <c r="CS35" s="114"/>
      <c r="CT35" s="114"/>
      <c r="CU35" s="114"/>
      <c r="CV35" s="114">
        <f t="shared" si="680"/>
        <v>0</v>
      </c>
      <c r="CW35" s="114">
        <f t="shared" si="681"/>
        <v>0</v>
      </c>
      <c r="CX35" s="97">
        <f t="shared" si="682"/>
        <v>0</v>
      </c>
      <c r="CY35" s="97">
        <f t="shared" si="683"/>
        <v>0</v>
      </c>
      <c r="CZ35" s="114">
        <v>5</v>
      </c>
      <c r="DA35" s="114">
        <v>354918.17600000004</v>
      </c>
      <c r="DB35" s="114">
        <f t="shared" si="69"/>
        <v>0.41666666666666669</v>
      </c>
      <c r="DC35" s="114">
        <f t="shared" si="70"/>
        <v>29576.51466666667</v>
      </c>
      <c r="DD35" s="114"/>
      <c r="DE35" s="114"/>
      <c r="DF35" s="114"/>
      <c r="DG35" s="114"/>
      <c r="DH35" s="114">
        <f t="shared" si="684"/>
        <v>0</v>
      </c>
      <c r="DI35" s="114">
        <f t="shared" si="685"/>
        <v>0</v>
      </c>
      <c r="DJ35" s="114"/>
      <c r="DK35" s="114"/>
      <c r="DL35" s="114"/>
      <c r="DM35" s="114"/>
      <c r="DN35" s="114">
        <f t="shared" si="71"/>
        <v>0</v>
      </c>
      <c r="DO35" s="114">
        <f t="shared" si="72"/>
        <v>0</v>
      </c>
      <c r="DP35" s="114"/>
      <c r="DQ35" s="114"/>
      <c r="DR35" s="114"/>
      <c r="DS35" s="114"/>
      <c r="DT35" s="114">
        <f t="shared" si="686"/>
        <v>0</v>
      </c>
      <c r="DU35" s="114">
        <f t="shared" si="687"/>
        <v>0</v>
      </c>
      <c r="DV35" s="114"/>
      <c r="DW35" s="114"/>
      <c r="DX35" s="114"/>
      <c r="DY35" s="114">
        <v>0</v>
      </c>
      <c r="DZ35" s="114">
        <f t="shared" si="73"/>
        <v>0</v>
      </c>
      <c r="EA35" s="114">
        <f t="shared" si="74"/>
        <v>0</v>
      </c>
      <c r="EB35" s="114"/>
      <c r="EC35" s="114"/>
      <c r="ED35" s="114"/>
      <c r="EE35" s="114"/>
      <c r="EF35" s="114">
        <f t="shared" si="688"/>
        <v>0</v>
      </c>
      <c r="EG35" s="114">
        <f t="shared" si="689"/>
        <v>0</v>
      </c>
      <c r="EH35" s="114"/>
      <c r="EI35" s="114"/>
      <c r="EJ35" s="114"/>
      <c r="EK35" s="114">
        <v>0</v>
      </c>
      <c r="EL35" s="114">
        <f t="shared" si="75"/>
        <v>0</v>
      </c>
      <c r="EM35" s="114">
        <f t="shared" si="76"/>
        <v>0</v>
      </c>
      <c r="EN35" s="114"/>
      <c r="EO35" s="114"/>
      <c r="EP35" s="114"/>
      <c r="EQ35" s="114"/>
      <c r="ER35" s="114">
        <f t="shared" si="690"/>
        <v>0</v>
      </c>
      <c r="ES35" s="114">
        <f t="shared" si="691"/>
        <v>0</v>
      </c>
      <c r="ET35" s="114"/>
      <c r="EU35" s="114"/>
      <c r="EV35" s="114"/>
      <c r="EW35" s="114"/>
      <c r="EX35" s="114">
        <f t="shared" si="77"/>
        <v>0</v>
      </c>
      <c r="EY35" s="114">
        <f t="shared" si="78"/>
        <v>0</v>
      </c>
      <c r="EZ35" s="114"/>
      <c r="FA35" s="114"/>
      <c r="FB35" s="114"/>
      <c r="FC35" s="114"/>
      <c r="FD35" s="114">
        <f t="shared" si="692"/>
        <v>0</v>
      </c>
      <c r="FE35" s="114">
        <f t="shared" si="693"/>
        <v>0</v>
      </c>
      <c r="FF35" s="114"/>
      <c r="FG35" s="114"/>
      <c r="FH35" s="114"/>
      <c r="FI35" s="114"/>
      <c r="FJ35" s="114">
        <f t="shared" si="79"/>
        <v>0</v>
      </c>
      <c r="FK35" s="114">
        <f t="shared" si="80"/>
        <v>0</v>
      </c>
      <c r="FL35" s="114"/>
      <c r="FM35" s="114"/>
      <c r="FN35" s="114"/>
      <c r="FO35" s="114"/>
      <c r="FP35" s="114">
        <f t="shared" si="694"/>
        <v>0</v>
      </c>
      <c r="FQ35" s="114">
        <f t="shared" si="695"/>
        <v>0</v>
      </c>
      <c r="FR35" s="114"/>
      <c r="FS35" s="114"/>
      <c r="FT35" s="114"/>
      <c r="FU35" s="114"/>
      <c r="FV35" s="114">
        <f t="shared" si="81"/>
        <v>0</v>
      </c>
      <c r="FW35" s="114">
        <f t="shared" si="82"/>
        <v>0</v>
      </c>
      <c r="FX35" s="114"/>
      <c r="FY35" s="114"/>
      <c r="FZ35" s="114"/>
      <c r="GA35" s="114"/>
      <c r="GB35" s="114">
        <f t="shared" si="696"/>
        <v>0</v>
      </c>
      <c r="GC35" s="114">
        <f t="shared" si="697"/>
        <v>0</v>
      </c>
      <c r="GD35" s="114"/>
      <c r="GE35" s="114"/>
      <c r="GF35" s="114">
        <f t="shared" si="698"/>
        <v>118</v>
      </c>
      <c r="GG35" s="114">
        <f t="shared" si="698"/>
        <v>8376068.9535999997</v>
      </c>
      <c r="GH35" s="114">
        <f t="shared" si="698"/>
        <v>9.8333333333333321</v>
      </c>
      <c r="GI35" s="114">
        <f t="shared" si="698"/>
        <v>698005.7461333333</v>
      </c>
      <c r="GJ35" s="114">
        <f t="shared" si="698"/>
        <v>10</v>
      </c>
      <c r="GK35" s="114">
        <f t="shared" si="698"/>
        <v>709836.39999999991</v>
      </c>
      <c r="GL35" s="114">
        <f t="shared" si="699"/>
        <v>1</v>
      </c>
      <c r="GM35" s="114">
        <f t="shared" si="699"/>
        <v>70983.64</v>
      </c>
      <c r="GN35" s="114">
        <f t="shared" si="699"/>
        <v>11</v>
      </c>
      <c r="GO35" s="114">
        <f t="shared" si="699"/>
        <v>780820.04</v>
      </c>
      <c r="GP35" s="114">
        <f t="shared" si="700"/>
        <v>0.16666666666666785</v>
      </c>
      <c r="GQ35" s="114">
        <f t="shared" si="701"/>
        <v>11830.653866666602</v>
      </c>
      <c r="GR35" s="16"/>
    </row>
    <row r="36" spans="2:200" x14ac:dyDescent="0.25">
      <c r="B36" s="49"/>
      <c r="C36" s="50"/>
      <c r="D36" s="50"/>
      <c r="E36" s="40" t="s">
        <v>48</v>
      </c>
      <c r="F36" s="39"/>
      <c r="G36" s="52"/>
      <c r="H36" s="118">
        <f>SUM(H37)</f>
        <v>0</v>
      </c>
      <c r="I36" s="118">
        <f t="shared" ref="I36:BT36" si="702">SUM(I37)</f>
        <v>0</v>
      </c>
      <c r="J36" s="118">
        <f t="shared" si="702"/>
        <v>0</v>
      </c>
      <c r="K36" s="118">
        <f t="shared" si="702"/>
        <v>0</v>
      </c>
      <c r="L36" s="118">
        <f t="shared" si="702"/>
        <v>0</v>
      </c>
      <c r="M36" s="118">
        <f t="shared" si="702"/>
        <v>0</v>
      </c>
      <c r="N36" s="118">
        <f t="shared" si="702"/>
        <v>0</v>
      </c>
      <c r="O36" s="118">
        <f t="shared" si="702"/>
        <v>0</v>
      </c>
      <c r="P36" s="118">
        <f t="shared" si="702"/>
        <v>0</v>
      </c>
      <c r="Q36" s="118">
        <f t="shared" si="702"/>
        <v>0</v>
      </c>
      <c r="R36" s="118">
        <f t="shared" si="702"/>
        <v>0</v>
      </c>
      <c r="S36" s="118">
        <f t="shared" si="702"/>
        <v>0</v>
      </c>
      <c r="T36" s="118">
        <f t="shared" si="702"/>
        <v>0</v>
      </c>
      <c r="U36" s="118">
        <f t="shared" si="702"/>
        <v>0</v>
      </c>
      <c r="V36" s="118">
        <f t="shared" si="702"/>
        <v>0</v>
      </c>
      <c r="W36" s="118">
        <f t="shared" si="702"/>
        <v>0</v>
      </c>
      <c r="X36" s="118">
        <f t="shared" si="702"/>
        <v>0</v>
      </c>
      <c r="Y36" s="118">
        <f t="shared" si="702"/>
        <v>0</v>
      </c>
      <c r="Z36" s="118">
        <f t="shared" si="702"/>
        <v>0</v>
      </c>
      <c r="AA36" s="118">
        <f t="shared" si="702"/>
        <v>0</v>
      </c>
      <c r="AB36" s="118">
        <f t="shared" ref="AB36" si="703">SUM(AB37)</f>
        <v>0</v>
      </c>
      <c r="AC36" s="118">
        <f t="shared" ref="AC36" si="704">SUM(AC37)</f>
        <v>0</v>
      </c>
      <c r="AD36" s="118">
        <f t="shared" si="702"/>
        <v>0</v>
      </c>
      <c r="AE36" s="118">
        <f t="shared" si="702"/>
        <v>0</v>
      </c>
      <c r="AF36" s="118">
        <f t="shared" si="702"/>
        <v>0</v>
      </c>
      <c r="AG36" s="118">
        <f t="shared" si="702"/>
        <v>0</v>
      </c>
      <c r="AH36" s="118">
        <f t="shared" si="702"/>
        <v>0</v>
      </c>
      <c r="AI36" s="118">
        <f t="shared" si="702"/>
        <v>0</v>
      </c>
      <c r="AJ36" s="118">
        <f t="shared" si="702"/>
        <v>0</v>
      </c>
      <c r="AK36" s="118">
        <f t="shared" si="702"/>
        <v>0</v>
      </c>
      <c r="AL36" s="118">
        <f t="shared" si="702"/>
        <v>0</v>
      </c>
      <c r="AM36" s="118">
        <f t="shared" si="702"/>
        <v>0</v>
      </c>
      <c r="AN36" s="118">
        <f t="shared" ref="AN36" si="705">SUM(AN37)</f>
        <v>0</v>
      </c>
      <c r="AO36" s="118">
        <f t="shared" ref="AO36" si="706">SUM(AO37)</f>
        <v>0</v>
      </c>
      <c r="AP36" s="118">
        <f t="shared" si="702"/>
        <v>0</v>
      </c>
      <c r="AQ36" s="118">
        <f t="shared" si="702"/>
        <v>0</v>
      </c>
      <c r="AR36" s="118">
        <f t="shared" si="702"/>
        <v>0</v>
      </c>
      <c r="AS36" s="118">
        <f t="shared" si="702"/>
        <v>0</v>
      </c>
      <c r="AT36" s="118">
        <f t="shared" si="702"/>
        <v>0</v>
      </c>
      <c r="AU36" s="118">
        <f t="shared" si="702"/>
        <v>0</v>
      </c>
      <c r="AV36" s="118">
        <f t="shared" si="702"/>
        <v>0</v>
      </c>
      <c r="AW36" s="118">
        <f t="shared" si="702"/>
        <v>0</v>
      </c>
      <c r="AX36" s="118">
        <f t="shared" si="702"/>
        <v>0</v>
      </c>
      <c r="AY36" s="118">
        <f t="shared" si="702"/>
        <v>0</v>
      </c>
      <c r="AZ36" s="118">
        <f t="shared" ref="AZ36" si="707">SUM(AZ37)</f>
        <v>0</v>
      </c>
      <c r="BA36" s="118">
        <f t="shared" ref="BA36" si="708">SUM(BA37)</f>
        <v>0</v>
      </c>
      <c r="BB36" s="118">
        <f t="shared" si="702"/>
        <v>0</v>
      </c>
      <c r="BC36" s="118">
        <f t="shared" si="702"/>
        <v>0</v>
      </c>
      <c r="BD36" s="118">
        <f t="shared" si="702"/>
        <v>0</v>
      </c>
      <c r="BE36" s="118">
        <f t="shared" si="702"/>
        <v>0</v>
      </c>
      <c r="BF36" s="118">
        <f t="shared" si="702"/>
        <v>0</v>
      </c>
      <c r="BG36" s="118">
        <f t="shared" si="702"/>
        <v>0</v>
      </c>
      <c r="BH36" s="118">
        <f t="shared" si="702"/>
        <v>0</v>
      </c>
      <c r="BI36" s="118">
        <f t="shared" si="702"/>
        <v>0</v>
      </c>
      <c r="BJ36" s="118">
        <f t="shared" si="702"/>
        <v>0</v>
      </c>
      <c r="BK36" s="118">
        <f t="shared" si="702"/>
        <v>0</v>
      </c>
      <c r="BL36" s="118">
        <f t="shared" ref="BL36" si="709">SUM(BL37)</f>
        <v>0</v>
      </c>
      <c r="BM36" s="118">
        <f t="shared" ref="BM36" si="710">SUM(BM37)</f>
        <v>0</v>
      </c>
      <c r="BN36" s="118">
        <f t="shared" si="702"/>
        <v>0</v>
      </c>
      <c r="BO36" s="118">
        <f t="shared" si="702"/>
        <v>0</v>
      </c>
      <c r="BP36" s="118">
        <f t="shared" si="702"/>
        <v>0</v>
      </c>
      <c r="BQ36" s="118">
        <f t="shared" si="702"/>
        <v>0</v>
      </c>
      <c r="BR36" s="118">
        <f t="shared" si="702"/>
        <v>0</v>
      </c>
      <c r="BS36" s="118">
        <f t="shared" si="702"/>
        <v>0</v>
      </c>
      <c r="BT36" s="118">
        <f t="shared" si="702"/>
        <v>0</v>
      </c>
      <c r="BU36" s="118">
        <f t="shared" ref="BU36:EE36" si="711">SUM(BU37)</f>
        <v>0</v>
      </c>
      <c r="BV36" s="118">
        <f t="shared" si="711"/>
        <v>0</v>
      </c>
      <c r="BW36" s="118">
        <f t="shared" si="711"/>
        <v>0</v>
      </c>
      <c r="BX36" s="118">
        <f t="shared" ref="BX36" si="712">SUM(BX37)</f>
        <v>0</v>
      </c>
      <c r="BY36" s="118">
        <f t="shared" ref="BY36" si="713">SUM(BY37)</f>
        <v>0</v>
      </c>
      <c r="BZ36" s="118">
        <f t="shared" si="711"/>
        <v>0</v>
      </c>
      <c r="CA36" s="118">
        <f t="shared" si="711"/>
        <v>0</v>
      </c>
      <c r="CB36" s="118">
        <f t="shared" si="711"/>
        <v>0</v>
      </c>
      <c r="CC36" s="118">
        <f t="shared" si="711"/>
        <v>0</v>
      </c>
      <c r="CD36" s="118">
        <f t="shared" si="711"/>
        <v>0</v>
      </c>
      <c r="CE36" s="118">
        <f t="shared" si="711"/>
        <v>0</v>
      </c>
      <c r="CF36" s="118">
        <f t="shared" si="711"/>
        <v>0</v>
      </c>
      <c r="CG36" s="118">
        <f t="shared" si="711"/>
        <v>0</v>
      </c>
      <c r="CH36" s="118">
        <f t="shared" si="711"/>
        <v>0</v>
      </c>
      <c r="CI36" s="118">
        <f t="shared" si="711"/>
        <v>0</v>
      </c>
      <c r="CJ36" s="118">
        <f t="shared" ref="CJ36" si="714">SUM(CJ37)</f>
        <v>0</v>
      </c>
      <c r="CK36" s="118">
        <f t="shared" ref="CK36" si="715">SUM(CK37)</f>
        <v>0</v>
      </c>
      <c r="CL36" s="118">
        <f t="shared" si="711"/>
        <v>0</v>
      </c>
      <c r="CM36" s="118">
        <f t="shared" si="711"/>
        <v>0</v>
      </c>
      <c r="CN36" s="118">
        <f t="shared" si="711"/>
        <v>808</v>
      </c>
      <c r="CO36" s="118">
        <f t="shared" si="711"/>
        <v>59815540.110399999</v>
      </c>
      <c r="CP36" s="118">
        <f t="shared" si="711"/>
        <v>67.333333333333329</v>
      </c>
      <c r="CQ36" s="118">
        <f t="shared" si="711"/>
        <v>4984628.3425333332</v>
      </c>
      <c r="CR36" s="118">
        <f t="shared" si="711"/>
        <v>57</v>
      </c>
      <c r="CS36" s="118">
        <f t="shared" si="711"/>
        <v>4219660.4099999974</v>
      </c>
      <c r="CT36" s="118">
        <f t="shared" si="711"/>
        <v>21</v>
      </c>
      <c r="CU36" s="118">
        <f t="shared" si="711"/>
        <v>1554611.7299999995</v>
      </c>
      <c r="CV36" s="118">
        <f t="shared" ref="CV36" si="716">SUM(CV37)</f>
        <v>78</v>
      </c>
      <c r="CW36" s="118">
        <f t="shared" ref="CW36" si="717">SUM(CW37)</f>
        <v>5774272.1399999969</v>
      </c>
      <c r="CX36" s="118">
        <f t="shared" si="711"/>
        <v>-10.333333333333329</v>
      </c>
      <c r="CY36" s="118">
        <f t="shared" si="711"/>
        <v>-764967.93253333587</v>
      </c>
      <c r="CZ36" s="118">
        <f t="shared" si="711"/>
        <v>0</v>
      </c>
      <c r="DA36" s="118">
        <f t="shared" si="711"/>
        <v>0</v>
      </c>
      <c r="DB36" s="118">
        <f t="shared" si="711"/>
        <v>0</v>
      </c>
      <c r="DC36" s="118">
        <f t="shared" si="711"/>
        <v>0</v>
      </c>
      <c r="DD36" s="118">
        <f t="shared" si="711"/>
        <v>0</v>
      </c>
      <c r="DE36" s="118">
        <f t="shared" si="711"/>
        <v>0</v>
      </c>
      <c r="DF36" s="118">
        <f t="shared" si="711"/>
        <v>0</v>
      </c>
      <c r="DG36" s="118">
        <f t="shared" si="711"/>
        <v>0</v>
      </c>
      <c r="DH36" s="118">
        <f t="shared" ref="DH36" si="718">SUM(DH37)</f>
        <v>0</v>
      </c>
      <c r="DI36" s="118">
        <f t="shared" ref="DI36" si="719">SUM(DI37)</f>
        <v>0</v>
      </c>
      <c r="DJ36" s="118">
        <f t="shared" si="711"/>
        <v>0</v>
      </c>
      <c r="DK36" s="118">
        <f t="shared" si="711"/>
        <v>0</v>
      </c>
      <c r="DL36" s="118">
        <f t="shared" si="711"/>
        <v>0</v>
      </c>
      <c r="DM36" s="118">
        <f t="shared" si="711"/>
        <v>0</v>
      </c>
      <c r="DN36" s="118">
        <f t="shared" si="711"/>
        <v>0</v>
      </c>
      <c r="DO36" s="118">
        <f t="shared" si="711"/>
        <v>0</v>
      </c>
      <c r="DP36" s="118">
        <f t="shared" si="711"/>
        <v>0</v>
      </c>
      <c r="DQ36" s="118">
        <f t="shared" si="711"/>
        <v>0</v>
      </c>
      <c r="DR36" s="118">
        <f t="shared" si="711"/>
        <v>0</v>
      </c>
      <c r="DS36" s="118">
        <f t="shared" si="711"/>
        <v>0</v>
      </c>
      <c r="DT36" s="118">
        <f t="shared" ref="DT36" si="720">SUM(DT37)</f>
        <v>0</v>
      </c>
      <c r="DU36" s="118">
        <f t="shared" ref="DU36" si="721">SUM(DU37)</f>
        <v>0</v>
      </c>
      <c r="DV36" s="118">
        <f t="shared" si="711"/>
        <v>0</v>
      </c>
      <c r="DW36" s="118">
        <f t="shared" si="711"/>
        <v>0</v>
      </c>
      <c r="DX36" s="118">
        <f t="shared" si="711"/>
        <v>7</v>
      </c>
      <c r="DY36" s="118">
        <f t="shared" si="711"/>
        <v>518203.93659999996</v>
      </c>
      <c r="DZ36" s="118">
        <f t="shared" si="711"/>
        <v>0.58333333333333337</v>
      </c>
      <c r="EA36" s="118">
        <f t="shared" si="711"/>
        <v>43183.661383333332</v>
      </c>
      <c r="EB36" s="118">
        <f t="shared" si="711"/>
        <v>0</v>
      </c>
      <c r="EC36" s="118">
        <f t="shared" si="711"/>
        <v>0</v>
      </c>
      <c r="ED36" s="118">
        <f t="shared" si="711"/>
        <v>0</v>
      </c>
      <c r="EE36" s="118">
        <f t="shared" si="711"/>
        <v>0</v>
      </c>
      <c r="EF36" s="118">
        <f t="shared" ref="EF36" si="722">SUM(EF37)</f>
        <v>0</v>
      </c>
      <c r="EG36" s="118">
        <f t="shared" ref="EG36" si="723">SUM(EG37)</f>
        <v>0</v>
      </c>
      <c r="EH36" s="118">
        <f t="shared" ref="EH36:GQ36" si="724">SUM(EH37)</f>
        <v>0</v>
      </c>
      <c r="EI36" s="118">
        <f t="shared" si="724"/>
        <v>0</v>
      </c>
      <c r="EJ36" s="118">
        <f t="shared" si="724"/>
        <v>0</v>
      </c>
      <c r="EK36" s="118">
        <f t="shared" si="724"/>
        <v>0</v>
      </c>
      <c r="EL36" s="118">
        <f t="shared" si="724"/>
        <v>0</v>
      </c>
      <c r="EM36" s="118">
        <f t="shared" si="724"/>
        <v>0</v>
      </c>
      <c r="EN36" s="118">
        <f t="shared" si="724"/>
        <v>0</v>
      </c>
      <c r="EO36" s="118">
        <f t="shared" si="724"/>
        <v>0</v>
      </c>
      <c r="EP36" s="118">
        <f t="shared" si="724"/>
        <v>0</v>
      </c>
      <c r="EQ36" s="118">
        <f t="shared" si="724"/>
        <v>0</v>
      </c>
      <c r="ER36" s="118">
        <f t="shared" ref="ER36" si="725">SUM(ER37)</f>
        <v>0</v>
      </c>
      <c r="ES36" s="118">
        <f t="shared" ref="ES36" si="726">SUM(ES37)</f>
        <v>0</v>
      </c>
      <c r="ET36" s="118">
        <f t="shared" si="724"/>
        <v>0</v>
      </c>
      <c r="EU36" s="118">
        <f t="shared" si="724"/>
        <v>0</v>
      </c>
      <c r="EV36" s="118">
        <f t="shared" si="724"/>
        <v>0</v>
      </c>
      <c r="EW36" s="118">
        <f t="shared" si="724"/>
        <v>0</v>
      </c>
      <c r="EX36" s="118">
        <f t="shared" si="724"/>
        <v>0</v>
      </c>
      <c r="EY36" s="118">
        <f t="shared" si="724"/>
        <v>0</v>
      </c>
      <c r="EZ36" s="118">
        <f t="shared" si="724"/>
        <v>0</v>
      </c>
      <c r="FA36" s="118">
        <f t="shared" si="724"/>
        <v>0</v>
      </c>
      <c r="FB36" s="118">
        <f t="shared" si="724"/>
        <v>0</v>
      </c>
      <c r="FC36" s="118">
        <f t="shared" si="724"/>
        <v>0</v>
      </c>
      <c r="FD36" s="118">
        <f t="shared" ref="FD36" si="727">SUM(FD37)</f>
        <v>0</v>
      </c>
      <c r="FE36" s="118">
        <f t="shared" ref="FE36" si="728">SUM(FE37)</f>
        <v>0</v>
      </c>
      <c r="FF36" s="118">
        <f t="shared" si="724"/>
        <v>0</v>
      </c>
      <c r="FG36" s="118">
        <f t="shared" si="724"/>
        <v>0</v>
      </c>
      <c r="FH36" s="118">
        <f t="shared" si="724"/>
        <v>0</v>
      </c>
      <c r="FI36" s="118">
        <f t="shared" si="724"/>
        <v>0</v>
      </c>
      <c r="FJ36" s="118">
        <f t="shared" si="724"/>
        <v>0</v>
      </c>
      <c r="FK36" s="118">
        <f t="shared" si="724"/>
        <v>0</v>
      </c>
      <c r="FL36" s="118">
        <f t="shared" si="724"/>
        <v>0</v>
      </c>
      <c r="FM36" s="118">
        <f t="shared" si="724"/>
        <v>0</v>
      </c>
      <c r="FN36" s="118">
        <f t="shared" si="724"/>
        <v>0</v>
      </c>
      <c r="FO36" s="118">
        <f t="shared" si="724"/>
        <v>0</v>
      </c>
      <c r="FP36" s="118">
        <f t="shared" ref="FP36" si="729">SUM(FP37)</f>
        <v>0</v>
      </c>
      <c r="FQ36" s="118">
        <f t="shared" ref="FQ36" si="730">SUM(FQ37)</f>
        <v>0</v>
      </c>
      <c r="FR36" s="118">
        <f t="shared" si="724"/>
        <v>0</v>
      </c>
      <c r="FS36" s="118">
        <f t="shared" si="724"/>
        <v>0</v>
      </c>
      <c r="FT36" s="118">
        <f t="shared" si="724"/>
        <v>0</v>
      </c>
      <c r="FU36" s="118">
        <f t="shared" si="724"/>
        <v>0</v>
      </c>
      <c r="FV36" s="118">
        <f t="shared" si="724"/>
        <v>0</v>
      </c>
      <c r="FW36" s="118">
        <f t="shared" si="724"/>
        <v>0</v>
      </c>
      <c r="FX36" s="118">
        <f t="shared" si="724"/>
        <v>0</v>
      </c>
      <c r="FY36" s="118">
        <f t="shared" si="724"/>
        <v>0</v>
      </c>
      <c r="FZ36" s="118">
        <f t="shared" si="724"/>
        <v>0</v>
      </c>
      <c r="GA36" s="118">
        <f t="shared" si="724"/>
        <v>0</v>
      </c>
      <c r="GB36" s="118">
        <f t="shared" ref="GB36" si="731">SUM(GB37)</f>
        <v>0</v>
      </c>
      <c r="GC36" s="118">
        <f t="shared" ref="GC36" si="732">SUM(GC37)</f>
        <v>0</v>
      </c>
      <c r="GD36" s="118">
        <f t="shared" si="724"/>
        <v>0</v>
      </c>
      <c r="GE36" s="118">
        <f t="shared" si="724"/>
        <v>0</v>
      </c>
      <c r="GF36" s="118">
        <f t="shared" si="724"/>
        <v>815</v>
      </c>
      <c r="GG36" s="118">
        <f t="shared" si="724"/>
        <v>60333744.046999998</v>
      </c>
      <c r="GH36" s="118">
        <f t="shared" si="724"/>
        <v>67.916666666666657</v>
      </c>
      <c r="GI36" s="118">
        <f t="shared" si="724"/>
        <v>5027812.0039166668</v>
      </c>
      <c r="GJ36" s="118">
        <f t="shared" si="724"/>
        <v>57</v>
      </c>
      <c r="GK36" s="118">
        <f t="shared" si="724"/>
        <v>4219660.4099999974</v>
      </c>
      <c r="GL36" s="118">
        <f t="shared" ref="GL36" si="733">SUM(GL37)</f>
        <v>21</v>
      </c>
      <c r="GM36" s="118">
        <f t="shared" ref="GM36" si="734">SUM(GM37)</f>
        <v>1554611.7299999995</v>
      </c>
      <c r="GN36" s="118">
        <f t="shared" ref="GN36" si="735">SUM(GN37)</f>
        <v>78</v>
      </c>
      <c r="GO36" s="118">
        <f t="shared" ref="GO36" si="736">SUM(GO37)</f>
        <v>5774272.1399999969</v>
      </c>
      <c r="GP36" s="118">
        <f t="shared" si="724"/>
        <v>-10.916666666666657</v>
      </c>
      <c r="GQ36" s="118">
        <f t="shared" si="724"/>
        <v>-808151.59391666949</v>
      </c>
      <c r="GR36" s="16"/>
    </row>
    <row r="37" spans="2:200" ht="15.75" x14ac:dyDescent="0.25">
      <c r="B37" s="45"/>
      <c r="C37" s="36"/>
      <c r="D37" s="20"/>
      <c r="E37" s="25" t="s">
        <v>49</v>
      </c>
      <c r="F37" s="25">
        <v>21</v>
      </c>
      <c r="G37" s="26">
        <v>74029.133799999996</v>
      </c>
      <c r="H37" s="114"/>
      <c r="I37" s="114">
        <v>0</v>
      </c>
      <c r="J37" s="114">
        <f t="shared" si="53"/>
        <v>0</v>
      </c>
      <c r="K37" s="114">
        <f t="shared" si="54"/>
        <v>0</v>
      </c>
      <c r="L37" s="114"/>
      <c r="M37" s="114"/>
      <c r="N37" s="114"/>
      <c r="O37" s="114"/>
      <c r="P37" s="114">
        <f>SUM(L37+N37)</f>
        <v>0</v>
      </c>
      <c r="Q37" s="114">
        <f>SUM(M37+O37)</f>
        <v>0</v>
      </c>
      <c r="R37" s="97">
        <f t="shared" si="35"/>
        <v>0</v>
      </c>
      <c r="S37" s="97">
        <f t="shared" si="36"/>
        <v>0</v>
      </c>
      <c r="T37" s="114"/>
      <c r="U37" s="114">
        <v>0</v>
      </c>
      <c r="V37" s="114">
        <f t="shared" si="55"/>
        <v>0</v>
      </c>
      <c r="W37" s="114">
        <f t="shared" si="56"/>
        <v>0</v>
      </c>
      <c r="X37" s="114"/>
      <c r="Y37" s="114"/>
      <c r="Z37" s="114"/>
      <c r="AA37" s="114"/>
      <c r="AB37" s="114">
        <f>SUM(X37+Z37)</f>
        <v>0</v>
      </c>
      <c r="AC37" s="114">
        <f>SUM(Y37+AA37)</f>
        <v>0</v>
      </c>
      <c r="AD37" s="97">
        <f t="shared" ref="AD37" si="737">SUM(X37-V37)</f>
        <v>0</v>
      </c>
      <c r="AE37" s="97">
        <f t="shared" ref="AE37" si="738">SUM(Y37-W37)</f>
        <v>0</v>
      </c>
      <c r="AF37" s="114"/>
      <c r="AG37" s="114">
        <v>0</v>
      </c>
      <c r="AH37" s="114">
        <f t="shared" si="57"/>
        <v>0</v>
      </c>
      <c r="AI37" s="114">
        <f t="shared" si="58"/>
        <v>0</v>
      </c>
      <c r="AJ37" s="114"/>
      <c r="AK37" s="114"/>
      <c r="AL37" s="114"/>
      <c r="AM37" s="114"/>
      <c r="AN37" s="114">
        <f>SUM(AJ37+AL37)</f>
        <v>0</v>
      </c>
      <c r="AO37" s="114">
        <f>SUM(AK37+AM37)</f>
        <v>0</v>
      </c>
      <c r="AP37" s="97">
        <f t="shared" ref="AP37" si="739">SUM(AJ37-AH37)</f>
        <v>0</v>
      </c>
      <c r="AQ37" s="97">
        <f t="shared" ref="AQ37" si="740">SUM(AK37-AI37)</f>
        <v>0</v>
      </c>
      <c r="AR37" s="114"/>
      <c r="AS37" s="114"/>
      <c r="AT37" s="114">
        <f t="shared" si="59"/>
        <v>0</v>
      </c>
      <c r="AU37" s="114">
        <f t="shared" si="60"/>
        <v>0</v>
      </c>
      <c r="AV37" s="114"/>
      <c r="AW37" s="114"/>
      <c r="AX37" s="114"/>
      <c r="AY37" s="114"/>
      <c r="AZ37" s="114">
        <f>SUM(AV37+AX37)</f>
        <v>0</v>
      </c>
      <c r="BA37" s="114">
        <f>SUM(AW37+AY37)</f>
        <v>0</v>
      </c>
      <c r="BB37" s="97">
        <f t="shared" ref="BB37" si="741">SUM(AV37-AT37)</f>
        <v>0</v>
      </c>
      <c r="BC37" s="97">
        <f t="shared" ref="BC37" si="742">SUM(AW37-AU37)</f>
        <v>0</v>
      </c>
      <c r="BD37" s="114"/>
      <c r="BE37" s="114">
        <v>0</v>
      </c>
      <c r="BF37" s="114">
        <f t="shared" si="61"/>
        <v>0</v>
      </c>
      <c r="BG37" s="114">
        <f t="shared" si="62"/>
        <v>0</v>
      </c>
      <c r="BH37" s="114"/>
      <c r="BI37" s="114"/>
      <c r="BJ37" s="114"/>
      <c r="BK37" s="114"/>
      <c r="BL37" s="114">
        <f>SUM(BH37+BJ37)</f>
        <v>0</v>
      </c>
      <c r="BM37" s="114">
        <f>SUM(BI37+BK37)</f>
        <v>0</v>
      </c>
      <c r="BN37" s="97">
        <f t="shared" ref="BN37" si="743">SUM(BH37-BF37)</f>
        <v>0</v>
      </c>
      <c r="BO37" s="97">
        <f t="shared" ref="BO37" si="744">SUM(BI37-BG37)</f>
        <v>0</v>
      </c>
      <c r="BP37" s="114"/>
      <c r="BQ37" s="114"/>
      <c r="BR37" s="114">
        <f t="shared" si="63"/>
        <v>0</v>
      </c>
      <c r="BS37" s="114">
        <f t="shared" si="64"/>
        <v>0</v>
      </c>
      <c r="BT37" s="114"/>
      <c r="BU37" s="114"/>
      <c r="BV37" s="114"/>
      <c r="BW37" s="114"/>
      <c r="BX37" s="114">
        <f>SUM(BT37+BV37)</f>
        <v>0</v>
      </c>
      <c r="BY37" s="114">
        <f>SUM(BU37+BW37)</f>
        <v>0</v>
      </c>
      <c r="BZ37" s="97">
        <f t="shared" ref="BZ37" si="745">SUM(BT37-BR37)</f>
        <v>0</v>
      </c>
      <c r="CA37" s="97">
        <f t="shared" ref="CA37" si="746">SUM(BU37-BS37)</f>
        <v>0</v>
      </c>
      <c r="CB37" s="114"/>
      <c r="CC37" s="114">
        <v>0</v>
      </c>
      <c r="CD37" s="114">
        <f t="shared" si="65"/>
        <v>0</v>
      </c>
      <c r="CE37" s="114">
        <f t="shared" si="66"/>
        <v>0</v>
      </c>
      <c r="CF37" s="114"/>
      <c r="CG37" s="114"/>
      <c r="CH37" s="114"/>
      <c r="CI37" s="114"/>
      <c r="CJ37" s="114">
        <f>SUM(CF37+CH37)</f>
        <v>0</v>
      </c>
      <c r="CK37" s="114">
        <f>SUM(CG37+CI37)</f>
        <v>0</v>
      </c>
      <c r="CL37" s="97">
        <f t="shared" ref="CL37" si="747">SUM(CF37-CD37)</f>
        <v>0</v>
      </c>
      <c r="CM37" s="97">
        <f t="shared" ref="CM37" si="748">SUM(CG37-CE37)</f>
        <v>0</v>
      </c>
      <c r="CN37" s="114">
        <v>808</v>
      </c>
      <c r="CO37" s="114">
        <v>59815540.110399999</v>
      </c>
      <c r="CP37" s="114">
        <f t="shared" si="67"/>
        <v>67.333333333333329</v>
      </c>
      <c r="CQ37" s="114">
        <f t="shared" si="68"/>
        <v>4984628.3425333332</v>
      </c>
      <c r="CR37" s="114">
        <v>57</v>
      </c>
      <c r="CS37" s="114">
        <v>4219660.4099999974</v>
      </c>
      <c r="CT37" s="114">
        <v>21</v>
      </c>
      <c r="CU37" s="114">
        <v>1554611.7299999995</v>
      </c>
      <c r="CV37" s="114">
        <f>SUM(CR37+CT37)</f>
        <v>78</v>
      </c>
      <c r="CW37" s="114">
        <f>SUM(CS37+CU37)</f>
        <v>5774272.1399999969</v>
      </c>
      <c r="CX37" s="97">
        <f t="shared" ref="CX37" si="749">SUM(CR37-CP37)</f>
        <v>-10.333333333333329</v>
      </c>
      <c r="CY37" s="97">
        <f t="shared" ref="CY37" si="750">SUM(CS37-CQ37)</f>
        <v>-764967.93253333587</v>
      </c>
      <c r="CZ37" s="114"/>
      <c r="DA37" s="114"/>
      <c r="DB37" s="114">
        <f t="shared" si="69"/>
        <v>0</v>
      </c>
      <c r="DC37" s="114">
        <f t="shared" si="70"/>
        <v>0</v>
      </c>
      <c r="DD37" s="114"/>
      <c r="DE37" s="114"/>
      <c r="DF37" s="114"/>
      <c r="DG37" s="114"/>
      <c r="DH37" s="114">
        <f>SUM(DD37+DF37)</f>
        <v>0</v>
      </c>
      <c r="DI37" s="114">
        <f>SUM(DE37+DG37)</f>
        <v>0</v>
      </c>
      <c r="DJ37" s="114"/>
      <c r="DK37" s="114"/>
      <c r="DL37" s="114"/>
      <c r="DM37" s="114"/>
      <c r="DN37" s="114">
        <f t="shared" si="71"/>
        <v>0</v>
      </c>
      <c r="DO37" s="114">
        <f t="shared" si="72"/>
        <v>0</v>
      </c>
      <c r="DP37" s="114"/>
      <c r="DQ37" s="114"/>
      <c r="DR37" s="114"/>
      <c r="DS37" s="114"/>
      <c r="DT37" s="114">
        <f>SUM(DP37+DR37)</f>
        <v>0</v>
      </c>
      <c r="DU37" s="114">
        <f>SUM(DQ37+DS37)</f>
        <v>0</v>
      </c>
      <c r="DV37" s="114"/>
      <c r="DW37" s="114"/>
      <c r="DX37" s="114">
        <v>7</v>
      </c>
      <c r="DY37" s="114">
        <v>518203.93659999996</v>
      </c>
      <c r="DZ37" s="114">
        <f t="shared" si="73"/>
        <v>0.58333333333333337</v>
      </c>
      <c r="EA37" s="114">
        <f t="shared" si="74"/>
        <v>43183.661383333332</v>
      </c>
      <c r="EB37" s="114"/>
      <c r="EC37" s="114"/>
      <c r="ED37" s="114"/>
      <c r="EE37" s="114"/>
      <c r="EF37" s="114">
        <f>SUM(EB37+ED37)</f>
        <v>0</v>
      </c>
      <c r="EG37" s="114">
        <f>SUM(EC37+EE37)</f>
        <v>0</v>
      </c>
      <c r="EH37" s="114"/>
      <c r="EI37" s="114"/>
      <c r="EJ37" s="114"/>
      <c r="EK37" s="114">
        <v>0</v>
      </c>
      <c r="EL37" s="114">
        <f t="shared" si="75"/>
        <v>0</v>
      </c>
      <c r="EM37" s="114">
        <f t="shared" si="76"/>
        <v>0</v>
      </c>
      <c r="EN37" s="114"/>
      <c r="EO37" s="114"/>
      <c r="EP37" s="114"/>
      <c r="EQ37" s="114"/>
      <c r="ER37" s="114">
        <f>SUM(EN37+EP37)</f>
        <v>0</v>
      </c>
      <c r="ES37" s="114">
        <f>SUM(EO37+EQ37)</f>
        <v>0</v>
      </c>
      <c r="ET37" s="114"/>
      <c r="EU37" s="114"/>
      <c r="EV37" s="114"/>
      <c r="EW37" s="114"/>
      <c r="EX37" s="114">
        <f t="shared" si="77"/>
        <v>0</v>
      </c>
      <c r="EY37" s="114">
        <f t="shared" si="78"/>
        <v>0</v>
      </c>
      <c r="EZ37" s="114"/>
      <c r="FA37" s="114"/>
      <c r="FB37" s="114"/>
      <c r="FC37" s="114"/>
      <c r="FD37" s="114">
        <f>SUM(EZ37+FB37)</f>
        <v>0</v>
      </c>
      <c r="FE37" s="114">
        <f>SUM(FA37+FC37)</f>
        <v>0</v>
      </c>
      <c r="FF37" s="114"/>
      <c r="FG37" s="114"/>
      <c r="FH37" s="114"/>
      <c r="FI37" s="114"/>
      <c r="FJ37" s="114">
        <f t="shared" si="79"/>
        <v>0</v>
      </c>
      <c r="FK37" s="114">
        <f t="shared" si="80"/>
        <v>0</v>
      </c>
      <c r="FL37" s="114"/>
      <c r="FM37" s="114"/>
      <c r="FN37" s="114"/>
      <c r="FO37" s="114"/>
      <c r="FP37" s="114">
        <f>SUM(FL37+FN37)</f>
        <v>0</v>
      </c>
      <c r="FQ37" s="114">
        <f>SUM(FM37+FO37)</f>
        <v>0</v>
      </c>
      <c r="FR37" s="114"/>
      <c r="FS37" s="114"/>
      <c r="FT37" s="114"/>
      <c r="FU37" s="114"/>
      <c r="FV37" s="114">
        <f t="shared" si="81"/>
        <v>0</v>
      </c>
      <c r="FW37" s="114">
        <f t="shared" si="82"/>
        <v>0</v>
      </c>
      <c r="FX37" s="114"/>
      <c r="FY37" s="114"/>
      <c r="FZ37" s="114"/>
      <c r="GA37" s="114"/>
      <c r="GB37" s="114">
        <f>SUM(FX37+FZ37)</f>
        <v>0</v>
      </c>
      <c r="GC37" s="114">
        <f>SUM(FY37+GA37)</f>
        <v>0</v>
      </c>
      <c r="GD37" s="114"/>
      <c r="GE37" s="114"/>
      <c r="GF37" s="114">
        <f t="shared" ref="GF37:GK37" si="751">H37+T37+AF37+AR37+BD37+BP37+CB37+CN37+CZ37+DL37+DX37+EJ37+EV37+FH37+FT37</f>
        <v>815</v>
      </c>
      <c r="GG37" s="114">
        <f t="shared" si="751"/>
        <v>60333744.046999998</v>
      </c>
      <c r="GH37" s="114">
        <f t="shared" si="751"/>
        <v>67.916666666666657</v>
      </c>
      <c r="GI37" s="114">
        <f t="shared" si="751"/>
        <v>5027812.0039166668</v>
      </c>
      <c r="GJ37" s="114">
        <f t="shared" si="751"/>
        <v>57</v>
      </c>
      <c r="GK37" s="114">
        <f t="shared" si="751"/>
        <v>4219660.4099999974</v>
      </c>
      <c r="GL37" s="114">
        <f t="shared" ref="GL37:GO37" si="752">N37+Z37+AL37+AX37+BJ37+BV37+CH37+CT37+DF37+DR37+ED37+EP37+FB37+FN37+FZ37</f>
        <v>21</v>
      </c>
      <c r="GM37" s="114">
        <f t="shared" si="752"/>
        <v>1554611.7299999995</v>
      </c>
      <c r="GN37" s="114">
        <f t="shared" si="752"/>
        <v>78</v>
      </c>
      <c r="GO37" s="114">
        <f t="shared" si="752"/>
        <v>5774272.1399999969</v>
      </c>
      <c r="GP37" s="114">
        <f>SUM(GJ37-GH37)</f>
        <v>-10.916666666666657</v>
      </c>
      <c r="GQ37" s="114">
        <f>SUM(GK37-GI37)</f>
        <v>-808151.59391666949</v>
      </c>
      <c r="GR37" s="16"/>
    </row>
    <row r="38" spans="2:200" ht="15.75" x14ac:dyDescent="0.25">
      <c r="B38" s="49"/>
      <c r="C38" s="54"/>
      <c r="D38" s="55"/>
      <c r="E38" s="38" t="s">
        <v>50</v>
      </c>
      <c r="F38" s="44"/>
      <c r="G38" s="52"/>
      <c r="H38" s="118">
        <f>SUM(H39:H41)</f>
        <v>12</v>
      </c>
      <c r="I38" s="118">
        <f t="shared" ref="I38:BT38" si="753">SUM(I39:I41)</f>
        <v>1920983.8448999999</v>
      </c>
      <c r="J38" s="118">
        <f t="shared" si="753"/>
        <v>1</v>
      </c>
      <c r="K38" s="118">
        <f t="shared" si="753"/>
        <v>160081.98707499998</v>
      </c>
      <c r="L38" s="118">
        <f t="shared" si="753"/>
        <v>0</v>
      </c>
      <c r="M38" s="118">
        <f t="shared" si="753"/>
        <v>0</v>
      </c>
      <c r="N38" s="118">
        <f t="shared" si="753"/>
        <v>0</v>
      </c>
      <c r="O38" s="118">
        <f t="shared" si="753"/>
        <v>0</v>
      </c>
      <c r="P38" s="118">
        <f t="shared" si="753"/>
        <v>0</v>
      </c>
      <c r="Q38" s="118">
        <f t="shared" si="753"/>
        <v>0</v>
      </c>
      <c r="R38" s="118">
        <f t="shared" si="753"/>
        <v>-1</v>
      </c>
      <c r="S38" s="118">
        <f t="shared" si="753"/>
        <v>-160081.98707499998</v>
      </c>
      <c r="T38" s="118">
        <f t="shared" si="753"/>
        <v>0</v>
      </c>
      <c r="U38" s="118">
        <f t="shared" si="753"/>
        <v>0</v>
      </c>
      <c r="V38" s="118">
        <f t="shared" si="753"/>
        <v>0</v>
      </c>
      <c r="W38" s="118">
        <f t="shared" si="753"/>
        <v>0</v>
      </c>
      <c r="X38" s="118">
        <f t="shared" si="753"/>
        <v>0</v>
      </c>
      <c r="Y38" s="118">
        <f t="shared" si="753"/>
        <v>0</v>
      </c>
      <c r="Z38" s="118">
        <f t="shared" si="753"/>
        <v>0</v>
      </c>
      <c r="AA38" s="118">
        <f t="shared" si="753"/>
        <v>0</v>
      </c>
      <c r="AB38" s="118">
        <f t="shared" ref="AB38" si="754">SUM(AB39:AB41)</f>
        <v>0</v>
      </c>
      <c r="AC38" s="118">
        <f t="shared" ref="AC38" si="755">SUM(AC39:AC41)</f>
        <v>0</v>
      </c>
      <c r="AD38" s="118">
        <f t="shared" si="753"/>
        <v>0</v>
      </c>
      <c r="AE38" s="118">
        <f t="shared" si="753"/>
        <v>0</v>
      </c>
      <c r="AF38" s="118">
        <f t="shared" si="753"/>
        <v>0</v>
      </c>
      <c r="AG38" s="118">
        <f t="shared" si="753"/>
        <v>0</v>
      </c>
      <c r="AH38" s="118">
        <f t="shared" si="753"/>
        <v>0</v>
      </c>
      <c r="AI38" s="118">
        <f t="shared" si="753"/>
        <v>0</v>
      </c>
      <c r="AJ38" s="118">
        <f t="shared" si="753"/>
        <v>0</v>
      </c>
      <c r="AK38" s="118">
        <f t="shared" si="753"/>
        <v>0</v>
      </c>
      <c r="AL38" s="118">
        <f t="shared" si="753"/>
        <v>0</v>
      </c>
      <c r="AM38" s="118">
        <f t="shared" si="753"/>
        <v>0</v>
      </c>
      <c r="AN38" s="118">
        <f t="shared" ref="AN38" si="756">SUM(AN39:AN41)</f>
        <v>0</v>
      </c>
      <c r="AO38" s="118">
        <f t="shared" ref="AO38" si="757">SUM(AO39:AO41)</f>
        <v>0</v>
      </c>
      <c r="AP38" s="118">
        <f t="shared" si="753"/>
        <v>0</v>
      </c>
      <c r="AQ38" s="118">
        <f t="shared" si="753"/>
        <v>0</v>
      </c>
      <c r="AR38" s="118">
        <f t="shared" si="753"/>
        <v>0</v>
      </c>
      <c r="AS38" s="118">
        <f t="shared" si="753"/>
        <v>0</v>
      </c>
      <c r="AT38" s="118">
        <f t="shared" si="753"/>
        <v>0</v>
      </c>
      <c r="AU38" s="118">
        <f t="shared" si="753"/>
        <v>0</v>
      </c>
      <c r="AV38" s="118">
        <f t="shared" si="753"/>
        <v>0</v>
      </c>
      <c r="AW38" s="118">
        <f t="shared" si="753"/>
        <v>0</v>
      </c>
      <c r="AX38" s="118">
        <f t="shared" si="753"/>
        <v>0</v>
      </c>
      <c r="AY38" s="118">
        <f t="shared" si="753"/>
        <v>0</v>
      </c>
      <c r="AZ38" s="118">
        <f t="shared" ref="AZ38" si="758">SUM(AZ39:AZ41)</f>
        <v>0</v>
      </c>
      <c r="BA38" s="118">
        <f t="shared" ref="BA38" si="759">SUM(BA39:BA41)</f>
        <v>0</v>
      </c>
      <c r="BB38" s="118">
        <f t="shared" si="753"/>
        <v>0</v>
      </c>
      <c r="BC38" s="118">
        <f t="shared" si="753"/>
        <v>0</v>
      </c>
      <c r="BD38" s="118">
        <f t="shared" si="753"/>
        <v>150</v>
      </c>
      <c r="BE38" s="118">
        <f t="shared" si="753"/>
        <v>20445080.91</v>
      </c>
      <c r="BF38" s="118">
        <f t="shared" si="753"/>
        <v>12.5</v>
      </c>
      <c r="BG38" s="118">
        <f t="shared" si="753"/>
        <v>1703756.7424999999</v>
      </c>
      <c r="BH38" s="118">
        <f t="shared" si="753"/>
        <v>3</v>
      </c>
      <c r="BI38" s="118">
        <f t="shared" si="753"/>
        <v>408901.62</v>
      </c>
      <c r="BJ38" s="118">
        <f t="shared" si="753"/>
        <v>0</v>
      </c>
      <c r="BK38" s="118">
        <f t="shared" si="753"/>
        <v>0</v>
      </c>
      <c r="BL38" s="118">
        <f t="shared" ref="BL38" si="760">SUM(BL39:BL41)</f>
        <v>3</v>
      </c>
      <c r="BM38" s="118">
        <f t="shared" ref="BM38" si="761">SUM(BM39:BM41)</f>
        <v>408901.62</v>
      </c>
      <c r="BN38" s="118">
        <f t="shared" si="753"/>
        <v>-9.5</v>
      </c>
      <c r="BO38" s="118">
        <f t="shared" si="753"/>
        <v>-1294855.1225000001</v>
      </c>
      <c r="BP38" s="118">
        <f t="shared" si="753"/>
        <v>0</v>
      </c>
      <c r="BQ38" s="118">
        <f t="shared" si="753"/>
        <v>0</v>
      </c>
      <c r="BR38" s="118">
        <f t="shared" si="753"/>
        <v>0</v>
      </c>
      <c r="BS38" s="118">
        <f t="shared" si="753"/>
        <v>0</v>
      </c>
      <c r="BT38" s="118">
        <f t="shared" si="753"/>
        <v>0</v>
      </c>
      <c r="BU38" s="118">
        <f t="shared" ref="BU38:EE38" si="762">SUM(BU39:BU41)</f>
        <v>0</v>
      </c>
      <c r="BV38" s="118">
        <f t="shared" si="762"/>
        <v>0</v>
      </c>
      <c r="BW38" s="118">
        <f t="shared" si="762"/>
        <v>0</v>
      </c>
      <c r="BX38" s="118">
        <f t="shared" ref="BX38" si="763">SUM(BX39:BX41)</f>
        <v>0</v>
      </c>
      <c r="BY38" s="118">
        <f t="shared" ref="BY38" si="764">SUM(BY39:BY41)</f>
        <v>0</v>
      </c>
      <c r="BZ38" s="118">
        <f t="shared" si="762"/>
        <v>0</v>
      </c>
      <c r="CA38" s="118">
        <f t="shared" si="762"/>
        <v>0</v>
      </c>
      <c r="CB38" s="118">
        <f t="shared" si="762"/>
        <v>0</v>
      </c>
      <c r="CC38" s="118">
        <f t="shared" si="762"/>
        <v>0</v>
      </c>
      <c r="CD38" s="118">
        <f t="shared" si="762"/>
        <v>0</v>
      </c>
      <c r="CE38" s="118">
        <f t="shared" si="762"/>
        <v>0</v>
      </c>
      <c r="CF38" s="118">
        <f t="shared" si="762"/>
        <v>0</v>
      </c>
      <c r="CG38" s="118">
        <f t="shared" si="762"/>
        <v>0</v>
      </c>
      <c r="CH38" s="118">
        <f t="shared" si="762"/>
        <v>0</v>
      </c>
      <c r="CI38" s="118">
        <f t="shared" si="762"/>
        <v>0</v>
      </c>
      <c r="CJ38" s="118">
        <f t="shared" ref="CJ38" si="765">SUM(CJ39:CJ41)</f>
        <v>0</v>
      </c>
      <c r="CK38" s="118">
        <f t="shared" ref="CK38" si="766">SUM(CK39:CK41)</f>
        <v>0</v>
      </c>
      <c r="CL38" s="118">
        <f t="shared" si="762"/>
        <v>0</v>
      </c>
      <c r="CM38" s="118">
        <f t="shared" si="762"/>
        <v>0</v>
      </c>
      <c r="CN38" s="118">
        <f t="shared" si="762"/>
        <v>0</v>
      </c>
      <c r="CO38" s="118">
        <f t="shared" si="762"/>
        <v>0</v>
      </c>
      <c r="CP38" s="118">
        <f t="shared" si="762"/>
        <v>0</v>
      </c>
      <c r="CQ38" s="118">
        <f t="shared" si="762"/>
        <v>0</v>
      </c>
      <c r="CR38" s="118">
        <f t="shared" si="762"/>
        <v>0</v>
      </c>
      <c r="CS38" s="118">
        <f t="shared" si="762"/>
        <v>0</v>
      </c>
      <c r="CT38" s="118">
        <f t="shared" si="762"/>
        <v>0</v>
      </c>
      <c r="CU38" s="118">
        <f t="shared" si="762"/>
        <v>0</v>
      </c>
      <c r="CV38" s="118">
        <f t="shared" ref="CV38" si="767">SUM(CV39:CV41)</f>
        <v>0</v>
      </c>
      <c r="CW38" s="118">
        <f t="shared" ref="CW38" si="768">SUM(CW39:CW41)</f>
        <v>0</v>
      </c>
      <c r="CX38" s="118">
        <f t="shared" si="762"/>
        <v>0</v>
      </c>
      <c r="CY38" s="118">
        <f t="shared" si="762"/>
        <v>0</v>
      </c>
      <c r="CZ38" s="118">
        <f t="shared" si="762"/>
        <v>0</v>
      </c>
      <c r="DA38" s="118">
        <f t="shared" si="762"/>
        <v>0</v>
      </c>
      <c r="DB38" s="118">
        <f t="shared" si="762"/>
        <v>0</v>
      </c>
      <c r="DC38" s="118">
        <f t="shared" si="762"/>
        <v>0</v>
      </c>
      <c r="DD38" s="118">
        <f t="shared" si="762"/>
        <v>0</v>
      </c>
      <c r="DE38" s="118">
        <f t="shared" si="762"/>
        <v>0</v>
      </c>
      <c r="DF38" s="118">
        <f t="shared" si="762"/>
        <v>0</v>
      </c>
      <c r="DG38" s="118">
        <f t="shared" si="762"/>
        <v>0</v>
      </c>
      <c r="DH38" s="118">
        <f t="shared" ref="DH38" si="769">SUM(DH39:DH41)</f>
        <v>0</v>
      </c>
      <c r="DI38" s="118">
        <f t="shared" ref="DI38" si="770">SUM(DI39:DI41)</f>
        <v>0</v>
      </c>
      <c r="DJ38" s="118">
        <f t="shared" si="762"/>
        <v>0</v>
      </c>
      <c r="DK38" s="118">
        <f t="shared" si="762"/>
        <v>0</v>
      </c>
      <c r="DL38" s="118">
        <f t="shared" si="762"/>
        <v>0</v>
      </c>
      <c r="DM38" s="118">
        <f t="shared" si="762"/>
        <v>0</v>
      </c>
      <c r="DN38" s="118">
        <f t="shared" si="762"/>
        <v>0</v>
      </c>
      <c r="DO38" s="118">
        <f t="shared" si="762"/>
        <v>0</v>
      </c>
      <c r="DP38" s="118">
        <f t="shared" si="762"/>
        <v>0</v>
      </c>
      <c r="DQ38" s="118">
        <f t="shared" si="762"/>
        <v>0</v>
      </c>
      <c r="DR38" s="118">
        <f t="shared" si="762"/>
        <v>0</v>
      </c>
      <c r="DS38" s="118">
        <f t="shared" si="762"/>
        <v>0</v>
      </c>
      <c r="DT38" s="118">
        <f t="shared" ref="DT38" si="771">SUM(DT39:DT41)</f>
        <v>0</v>
      </c>
      <c r="DU38" s="118">
        <f t="shared" ref="DU38" si="772">SUM(DU39:DU41)</f>
        <v>0</v>
      </c>
      <c r="DV38" s="118">
        <f t="shared" si="762"/>
        <v>0</v>
      </c>
      <c r="DW38" s="118">
        <f t="shared" si="762"/>
        <v>0</v>
      </c>
      <c r="DX38" s="118">
        <f t="shared" si="762"/>
        <v>0</v>
      </c>
      <c r="DY38" s="118">
        <f t="shared" si="762"/>
        <v>0</v>
      </c>
      <c r="DZ38" s="118">
        <f t="shared" si="762"/>
        <v>0</v>
      </c>
      <c r="EA38" s="118">
        <f t="shared" si="762"/>
        <v>0</v>
      </c>
      <c r="EB38" s="118">
        <f t="shared" si="762"/>
        <v>0</v>
      </c>
      <c r="EC38" s="118">
        <f t="shared" si="762"/>
        <v>0</v>
      </c>
      <c r="ED38" s="118">
        <f t="shared" si="762"/>
        <v>0</v>
      </c>
      <c r="EE38" s="118">
        <f t="shared" si="762"/>
        <v>0</v>
      </c>
      <c r="EF38" s="118">
        <f t="shared" ref="EF38" si="773">SUM(EF39:EF41)</f>
        <v>0</v>
      </c>
      <c r="EG38" s="118">
        <f t="shared" ref="EG38" si="774">SUM(EG39:EG41)</f>
        <v>0</v>
      </c>
      <c r="EH38" s="118">
        <f t="shared" ref="EH38:GQ38" si="775">SUM(EH39:EH41)</f>
        <v>0</v>
      </c>
      <c r="EI38" s="118">
        <f t="shared" si="775"/>
        <v>0</v>
      </c>
      <c r="EJ38" s="118">
        <f t="shared" si="775"/>
        <v>0</v>
      </c>
      <c r="EK38" s="118">
        <f t="shared" si="775"/>
        <v>0</v>
      </c>
      <c r="EL38" s="118">
        <f t="shared" si="775"/>
        <v>0</v>
      </c>
      <c r="EM38" s="118">
        <f t="shared" si="775"/>
        <v>0</v>
      </c>
      <c r="EN38" s="118">
        <f t="shared" si="775"/>
        <v>0</v>
      </c>
      <c r="EO38" s="118">
        <f t="shared" si="775"/>
        <v>0</v>
      </c>
      <c r="EP38" s="118">
        <f t="shared" si="775"/>
        <v>0</v>
      </c>
      <c r="EQ38" s="118">
        <f t="shared" si="775"/>
        <v>0</v>
      </c>
      <c r="ER38" s="118">
        <f t="shared" ref="ER38" si="776">SUM(ER39:ER41)</f>
        <v>0</v>
      </c>
      <c r="ES38" s="118">
        <f t="shared" ref="ES38" si="777">SUM(ES39:ES41)</f>
        <v>0</v>
      </c>
      <c r="ET38" s="118">
        <f t="shared" si="775"/>
        <v>0</v>
      </c>
      <c r="EU38" s="118">
        <f t="shared" si="775"/>
        <v>0</v>
      </c>
      <c r="EV38" s="118">
        <f t="shared" si="775"/>
        <v>0</v>
      </c>
      <c r="EW38" s="118">
        <f t="shared" si="775"/>
        <v>0</v>
      </c>
      <c r="EX38" s="118">
        <f t="shared" si="775"/>
        <v>0</v>
      </c>
      <c r="EY38" s="118">
        <f t="shared" si="775"/>
        <v>0</v>
      </c>
      <c r="EZ38" s="118">
        <f t="shared" si="775"/>
        <v>0</v>
      </c>
      <c r="FA38" s="118">
        <f t="shared" si="775"/>
        <v>0</v>
      </c>
      <c r="FB38" s="118">
        <f t="shared" si="775"/>
        <v>0</v>
      </c>
      <c r="FC38" s="118">
        <f t="shared" si="775"/>
        <v>0</v>
      </c>
      <c r="FD38" s="118">
        <f t="shared" ref="FD38" si="778">SUM(FD39:FD41)</f>
        <v>0</v>
      </c>
      <c r="FE38" s="118">
        <f t="shared" ref="FE38" si="779">SUM(FE39:FE41)</f>
        <v>0</v>
      </c>
      <c r="FF38" s="118">
        <f t="shared" si="775"/>
        <v>0</v>
      </c>
      <c r="FG38" s="118">
        <f t="shared" si="775"/>
        <v>0</v>
      </c>
      <c r="FH38" s="118">
        <f t="shared" si="775"/>
        <v>0</v>
      </c>
      <c r="FI38" s="118">
        <f t="shared" si="775"/>
        <v>0</v>
      </c>
      <c r="FJ38" s="118">
        <f t="shared" si="775"/>
        <v>0</v>
      </c>
      <c r="FK38" s="118">
        <f t="shared" si="775"/>
        <v>0</v>
      </c>
      <c r="FL38" s="118">
        <f t="shared" si="775"/>
        <v>0</v>
      </c>
      <c r="FM38" s="118">
        <f t="shared" si="775"/>
        <v>0</v>
      </c>
      <c r="FN38" s="118">
        <f t="shared" si="775"/>
        <v>0</v>
      </c>
      <c r="FO38" s="118">
        <f t="shared" si="775"/>
        <v>0</v>
      </c>
      <c r="FP38" s="118">
        <f t="shared" ref="FP38" si="780">SUM(FP39:FP41)</f>
        <v>0</v>
      </c>
      <c r="FQ38" s="118">
        <f t="shared" ref="FQ38" si="781">SUM(FQ39:FQ41)</f>
        <v>0</v>
      </c>
      <c r="FR38" s="118">
        <f t="shared" si="775"/>
        <v>0</v>
      </c>
      <c r="FS38" s="118">
        <f t="shared" si="775"/>
        <v>0</v>
      </c>
      <c r="FT38" s="118">
        <f t="shared" si="775"/>
        <v>0</v>
      </c>
      <c r="FU38" s="118">
        <f t="shared" si="775"/>
        <v>0</v>
      </c>
      <c r="FV38" s="118">
        <f t="shared" si="775"/>
        <v>0</v>
      </c>
      <c r="FW38" s="118">
        <f t="shared" si="775"/>
        <v>0</v>
      </c>
      <c r="FX38" s="118">
        <f t="shared" si="775"/>
        <v>0</v>
      </c>
      <c r="FY38" s="118">
        <f t="shared" si="775"/>
        <v>0</v>
      </c>
      <c r="FZ38" s="118">
        <f t="shared" si="775"/>
        <v>0</v>
      </c>
      <c r="GA38" s="118">
        <f t="shared" si="775"/>
        <v>0</v>
      </c>
      <c r="GB38" s="118">
        <f t="shared" ref="GB38" si="782">SUM(GB39:GB41)</f>
        <v>0</v>
      </c>
      <c r="GC38" s="118">
        <f t="shared" ref="GC38" si="783">SUM(GC39:GC41)</f>
        <v>0</v>
      </c>
      <c r="GD38" s="118">
        <f t="shared" si="775"/>
        <v>0</v>
      </c>
      <c r="GE38" s="118">
        <f t="shared" si="775"/>
        <v>0</v>
      </c>
      <c r="GF38" s="118">
        <f t="shared" si="775"/>
        <v>162</v>
      </c>
      <c r="GG38" s="118">
        <f t="shared" si="775"/>
        <v>22366064.754900001</v>
      </c>
      <c r="GH38" s="118">
        <f t="shared" si="775"/>
        <v>13.5</v>
      </c>
      <c r="GI38" s="118">
        <f t="shared" si="775"/>
        <v>1863838.729575</v>
      </c>
      <c r="GJ38" s="118">
        <f t="shared" si="775"/>
        <v>3</v>
      </c>
      <c r="GK38" s="118">
        <f t="shared" si="775"/>
        <v>408901.62</v>
      </c>
      <c r="GL38" s="118">
        <f t="shared" ref="GL38" si="784">SUM(GL39:GL41)</f>
        <v>0</v>
      </c>
      <c r="GM38" s="118">
        <f t="shared" ref="GM38" si="785">SUM(GM39:GM41)</f>
        <v>0</v>
      </c>
      <c r="GN38" s="118">
        <f t="shared" ref="GN38" si="786">SUM(GN39:GN41)</f>
        <v>3</v>
      </c>
      <c r="GO38" s="118">
        <f t="shared" ref="GO38" si="787">SUM(GO39:GO41)</f>
        <v>408901.62</v>
      </c>
      <c r="GP38" s="118">
        <f t="shared" si="775"/>
        <v>-10.5</v>
      </c>
      <c r="GQ38" s="118">
        <f t="shared" si="775"/>
        <v>-1454937.1095750001</v>
      </c>
      <c r="GR38" s="16"/>
    </row>
    <row r="39" spans="2:200" ht="15.75" x14ac:dyDescent="0.25">
      <c r="B39" s="45"/>
      <c r="C39" s="36"/>
      <c r="D39" s="20"/>
      <c r="E39" s="25" t="s">
        <v>51</v>
      </c>
      <c r="F39" s="25">
        <v>23</v>
      </c>
      <c r="G39" s="26">
        <v>85275.142599999992</v>
      </c>
      <c r="H39" s="114">
        <v>1</v>
      </c>
      <c r="I39" s="114">
        <v>85275.142599999992</v>
      </c>
      <c r="J39" s="114">
        <f t="shared" si="53"/>
        <v>8.3333333333333329E-2</v>
      </c>
      <c r="K39" s="114">
        <f t="shared" si="54"/>
        <v>7106.2618833333327</v>
      </c>
      <c r="L39" s="114"/>
      <c r="M39" s="114"/>
      <c r="N39" s="114"/>
      <c r="O39" s="114"/>
      <c r="P39" s="114">
        <f t="shared" ref="P39:P41" si="788">SUM(L39+N39)</f>
        <v>0</v>
      </c>
      <c r="Q39" s="114">
        <f t="shared" ref="Q39:Q41" si="789">SUM(M39+O39)</f>
        <v>0</v>
      </c>
      <c r="R39" s="97">
        <f t="shared" si="35"/>
        <v>-8.3333333333333329E-2</v>
      </c>
      <c r="S39" s="97">
        <f t="shared" si="36"/>
        <v>-7106.2618833333327</v>
      </c>
      <c r="T39" s="114"/>
      <c r="U39" s="114">
        <v>0</v>
      </c>
      <c r="V39" s="114">
        <f t="shared" si="55"/>
        <v>0</v>
      </c>
      <c r="W39" s="114">
        <f t="shared" si="56"/>
        <v>0</v>
      </c>
      <c r="X39" s="114"/>
      <c r="Y39" s="114"/>
      <c r="Z39" s="114"/>
      <c r="AA39" s="114"/>
      <c r="AB39" s="114">
        <f t="shared" ref="AB39:AB41" si="790">SUM(X39+Z39)</f>
        <v>0</v>
      </c>
      <c r="AC39" s="114">
        <f t="shared" ref="AC39:AC41" si="791">SUM(Y39+AA39)</f>
        <v>0</v>
      </c>
      <c r="AD39" s="97">
        <f t="shared" ref="AD39:AD41" si="792">SUM(X39-V39)</f>
        <v>0</v>
      </c>
      <c r="AE39" s="97">
        <f t="shared" ref="AE39:AE41" si="793">SUM(Y39-W39)</f>
        <v>0</v>
      </c>
      <c r="AF39" s="114"/>
      <c r="AG39" s="114">
        <v>0</v>
      </c>
      <c r="AH39" s="114">
        <f t="shared" si="57"/>
        <v>0</v>
      </c>
      <c r="AI39" s="114">
        <f t="shared" si="58"/>
        <v>0</v>
      </c>
      <c r="AJ39" s="114"/>
      <c r="AK39" s="114"/>
      <c r="AL39" s="114"/>
      <c r="AM39" s="114"/>
      <c r="AN39" s="114">
        <f t="shared" ref="AN39:AN41" si="794">SUM(AJ39+AL39)</f>
        <v>0</v>
      </c>
      <c r="AO39" s="114">
        <f t="shared" ref="AO39:AO41" si="795">SUM(AK39+AM39)</f>
        <v>0</v>
      </c>
      <c r="AP39" s="97">
        <f t="shared" ref="AP39:AP41" si="796">SUM(AJ39-AH39)</f>
        <v>0</v>
      </c>
      <c r="AQ39" s="97">
        <f t="shared" ref="AQ39:AQ41" si="797">SUM(AK39-AI39)</f>
        <v>0</v>
      </c>
      <c r="AR39" s="114"/>
      <c r="AS39" s="114"/>
      <c r="AT39" s="114">
        <f t="shared" si="59"/>
        <v>0</v>
      </c>
      <c r="AU39" s="114">
        <f t="shared" si="60"/>
        <v>0</v>
      </c>
      <c r="AV39" s="114"/>
      <c r="AW39" s="114"/>
      <c r="AX39" s="114"/>
      <c r="AY39" s="114"/>
      <c r="AZ39" s="114">
        <f t="shared" ref="AZ39:AZ41" si="798">SUM(AV39+AX39)</f>
        <v>0</v>
      </c>
      <c r="BA39" s="114">
        <f t="shared" ref="BA39:BA41" si="799">SUM(AW39+AY39)</f>
        <v>0</v>
      </c>
      <c r="BB39" s="97">
        <f t="shared" ref="BB39:BB41" si="800">SUM(AV39-AT39)</f>
        <v>0</v>
      </c>
      <c r="BC39" s="97">
        <f t="shared" ref="BC39:BC41" si="801">SUM(AW39-AU39)</f>
        <v>0</v>
      </c>
      <c r="BD39" s="114"/>
      <c r="BE39" s="114">
        <v>0</v>
      </c>
      <c r="BF39" s="114">
        <f t="shared" si="61"/>
        <v>0</v>
      </c>
      <c r="BG39" s="114">
        <f t="shared" si="62"/>
        <v>0</v>
      </c>
      <c r="BH39" s="114"/>
      <c r="BI39" s="114"/>
      <c r="BJ39" s="114"/>
      <c r="BK39" s="114"/>
      <c r="BL39" s="114">
        <f t="shared" ref="BL39:BL41" si="802">SUM(BH39+BJ39)</f>
        <v>0</v>
      </c>
      <c r="BM39" s="114">
        <f t="shared" ref="BM39:BM41" si="803">SUM(BI39+BK39)</f>
        <v>0</v>
      </c>
      <c r="BN39" s="97">
        <f t="shared" ref="BN39:BN41" si="804">SUM(BH39-BF39)</f>
        <v>0</v>
      </c>
      <c r="BO39" s="97">
        <f t="shared" ref="BO39:BO41" si="805">SUM(BI39-BG39)</f>
        <v>0</v>
      </c>
      <c r="BP39" s="114"/>
      <c r="BQ39" s="114"/>
      <c r="BR39" s="114">
        <f t="shared" si="63"/>
        <v>0</v>
      </c>
      <c r="BS39" s="114">
        <f t="shared" si="64"/>
        <v>0</v>
      </c>
      <c r="BT39" s="114"/>
      <c r="BU39" s="114"/>
      <c r="BV39" s="114"/>
      <c r="BW39" s="114"/>
      <c r="BX39" s="114">
        <f t="shared" ref="BX39:BX41" si="806">SUM(BT39+BV39)</f>
        <v>0</v>
      </c>
      <c r="BY39" s="114">
        <f t="shared" ref="BY39:BY41" si="807">SUM(BU39+BW39)</f>
        <v>0</v>
      </c>
      <c r="BZ39" s="97">
        <f t="shared" ref="BZ39:BZ41" si="808">SUM(BT39-BR39)</f>
        <v>0</v>
      </c>
      <c r="CA39" s="97">
        <f t="shared" ref="CA39:CA41" si="809">SUM(BU39-BS39)</f>
        <v>0</v>
      </c>
      <c r="CB39" s="114"/>
      <c r="CC39" s="114">
        <v>0</v>
      </c>
      <c r="CD39" s="114">
        <f t="shared" si="65"/>
        <v>0</v>
      </c>
      <c r="CE39" s="114">
        <f t="shared" si="66"/>
        <v>0</v>
      </c>
      <c r="CF39" s="114"/>
      <c r="CG39" s="114"/>
      <c r="CH39" s="114"/>
      <c r="CI39" s="114"/>
      <c r="CJ39" s="114">
        <f t="shared" ref="CJ39:CJ41" si="810">SUM(CF39+CH39)</f>
        <v>0</v>
      </c>
      <c r="CK39" s="114">
        <f t="shared" ref="CK39:CK41" si="811">SUM(CG39+CI39)</f>
        <v>0</v>
      </c>
      <c r="CL39" s="97">
        <f t="shared" ref="CL39:CL41" si="812">SUM(CF39-CD39)</f>
        <v>0</v>
      </c>
      <c r="CM39" s="97">
        <f t="shared" ref="CM39:CM41" si="813">SUM(CG39-CE39)</f>
        <v>0</v>
      </c>
      <c r="CN39" s="114"/>
      <c r="CO39" s="114"/>
      <c r="CP39" s="114">
        <f t="shared" si="67"/>
        <v>0</v>
      </c>
      <c r="CQ39" s="114">
        <f t="shared" si="68"/>
        <v>0</v>
      </c>
      <c r="CR39" s="114"/>
      <c r="CS39" s="114"/>
      <c r="CT39" s="114"/>
      <c r="CU39" s="114"/>
      <c r="CV39" s="114">
        <f t="shared" ref="CV39:CV41" si="814">SUM(CR39+CT39)</f>
        <v>0</v>
      </c>
      <c r="CW39" s="114">
        <f t="shared" ref="CW39:CW41" si="815">SUM(CS39+CU39)</f>
        <v>0</v>
      </c>
      <c r="CX39" s="97">
        <f t="shared" ref="CX39:CX41" si="816">SUM(CR39-CP39)</f>
        <v>0</v>
      </c>
      <c r="CY39" s="97">
        <f t="shared" ref="CY39:CY41" si="817">SUM(CS39-CQ39)</f>
        <v>0</v>
      </c>
      <c r="CZ39" s="114"/>
      <c r="DA39" s="114"/>
      <c r="DB39" s="114">
        <f t="shared" si="69"/>
        <v>0</v>
      </c>
      <c r="DC39" s="114">
        <f t="shared" si="70"/>
        <v>0</v>
      </c>
      <c r="DD39" s="114"/>
      <c r="DE39" s="114"/>
      <c r="DF39" s="114"/>
      <c r="DG39" s="114"/>
      <c r="DH39" s="114">
        <f t="shared" ref="DH39:DH41" si="818">SUM(DD39+DF39)</f>
        <v>0</v>
      </c>
      <c r="DI39" s="114">
        <f t="shared" ref="DI39:DI41" si="819">SUM(DE39+DG39)</f>
        <v>0</v>
      </c>
      <c r="DJ39" s="114"/>
      <c r="DK39" s="114"/>
      <c r="DL39" s="114"/>
      <c r="DM39" s="114"/>
      <c r="DN39" s="114">
        <f t="shared" si="71"/>
        <v>0</v>
      </c>
      <c r="DO39" s="114">
        <f t="shared" si="72"/>
        <v>0</v>
      </c>
      <c r="DP39" s="114"/>
      <c r="DQ39" s="114"/>
      <c r="DR39" s="114"/>
      <c r="DS39" s="114"/>
      <c r="DT39" s="114">
        <f t="shared" ref="DT39:DT41" si="820">SUM(DP39+DR39)</f>
        <v>0</v>
      </c>
      <c r="DU39" s="114">
        <f t="shared" ref="DU39:DU41" si="821">SUM(DQ39+DS39)</f>
        <v>0</v>
      </c>
      <c r="DV39" s="114"/>
      <c r="DW39" s="114"/>
      <c r="DX39" s="114"/>
      <c r="DY39" s="114">
        <v>0</v>
      </c>
      <c r="DZ39" s="114">
        <f t="shared" si="73"/>
        <v>0</v>
      </c>
      <c r="EA39" s="114">
        <f t="shared" si="74"/>
        <v>0</v>
      </c>
      <c r="EB39" s="114"/>
      <c r="EC39" s="114"/>
      <c r="ED39" s="114"/>
      <c r="EE39" s="114"/>
      <c r="EF39" s="114">
        <f t="shared" ref="EF39:EF41" si="822">SUM(EB39+ED39)</f>
        <v>0</v>
      </c>
      <c r="EG39" s="114">
        <f t="shared" ref="EG39:EG41" si="823">SUM(EC39+EE39)</f>
        <v>0</v>
      </c>
      <c r="EH39" s="114"/>
      <c r="EI39" s="114"/>
      <c r="EJ39" s="114"/>
      <c r="EK39" s="114">
        <v>0</v>
      </c>
      <c r="EL39" s="114">
        <f t="shared" si="75"/>
        <v>0</v>
      </c>
      <c r="EM39" s="114">
        <f t="shared" si="76"/>
        <v>0</v>
      </c>
      <c r="EN39" s="114"/>
      <c r="EO39" s="114"/>
      <c r="EP39" s="114"/>
      <c r="EQ39" s="114"/>
      <c r="ER39" s="114">
        <f t="shared" ref="ER39:ER41" si="824">SUM(EN39+EP39)</f>
        <v>0</v>
      </c>
      <c r="ES39" s="114">
        <f t="shared" ref="ES39:ES41" si="825">SUM(EO39+EQ39)</f>
        <v>0</v>
      </c>
      <c r="ET39" s="114"/>
      <c r="EU39" s="114"/>
      <c r="EV39" s="114"/>
      <c r="EW39" s="114"/>
      <c r="EX39" s="114">
        <f t="shared" si="77"/>
        <v>0</v>
      </c>
      <c r="EY39" s="114">
        <f t="shared" si="78"/>
        <v>0</v>
      </c>
      <c r="EZ39" s="114"/>
      <c r="FA39" s="114"/>
      <c r="FB39" s="114"/>
      <c r="FC39" s="114"/>
      <c r="FD39" s="114">
        <f t="shared" ref="FD39:FD41" si="826">SUM(EZ39+FB39)</f>
        <v>0</v>
      </c>
      <c r="FE39" s="114">
        <f t="shared" ref="FE39:FE41" si="827">SUM(FA39+FC39)</f>
        <v>0</v>
      </c>
      <c r="FF39" s="114"/>
      <c r="FG39" s="114"/>
      <c r="FH39" s="114"/>
      <c r="FI39" s="114"/>
      <c r="FJ39" s="114">
        <f t="shared" si="79"/>
        <v>0</v>
      </c>
      <c r="FK39" s="114">
        <f t="shared" si="80"/>
        <v>0</v>
      </c>
      <c r="FL39" s="114"/>
      <c r="FM39" s="114"/>
      <c r="FN39" s="114"/>
      <c r="FO39" s="114"/>
      <c r="FP39" s="114">
        <f t="shared" ref="FP39:FP41" si="828">SUM(FL39+FN39)</f>
        <v>0</v>
      </c>
      <c r="FQ39" s="114">
        <f t="shared" ref="FQ39:FQ41" si="829">SUM(FM39+FO39)</f>
        <v>0</v>
      </c>
      <c r="FR39" s="114"/>
      <c r="FS39" s="114"/>
      <c r="FT39" s="114"/>
      <c r="FU39" s="114"/>
      <c r="FV39" s="114">
        <f t="shared" si="81"/>
        <v>0</v>
      </c>
      <c r="FW39" s="114">
        <f t="shared" si="82"/>
        <v>0</v>
      </c>
      <c r="FX39" s="114"/>
      <c r="FY39" s="114"/>
      <c r="FZ39" s="114"/>
      <c r="GA39" s="114"/>
      <c r="GB39" s="114">
        <f t="shared" ref="GB39:GB41" si="830">SUM(FX39+FZ39)</f>
        <v>0</v>
      </c>
      <c r="GC39" s="114">
        <f t="shared" ref="GC39:GC41" si="831">SUM(FY39+GA39)</f>
        <v>0</v>
      </c>
      <c r="GD39" s="114"/>
      <c r="GE39" s="114"/>
      <c r="GF39" s="114">
        <f t="shared" ref="GF39:GK41" si="832">H39+T39+AF39+AR39+BD39+BP39+CB39+CN39+CZ39+DL39+DX39+EJ39+EV39+FH39+FT39</f>
        <v>1</v>
      </c>
      <c r="GG39" s="114">
        <f t="shared" si="832"/>
        <v>85275.142599999992</v>
      </c>
      <c r="GH39" s="114">
        <f t="shared" si="832"/>
        <v>8.3333333333333329E-2</v>
      </c>
      <c r="GI39" s="114">
        <f t="shared" si="832"/>
        <v>7106.2618833333327</v>
      </c>
      <c r="GJ39" s="114">
        <f t="shared" si="832"/>
        <v>0</v>
      </c>
      <c r="GK39" s="114">
        <f t="shared" si="832"/>
        <v>0</v>
      </c>
      <c r="GL39" s="114">
        <f t="shared" ref="GL39:GO41" si="833">N39+Z39+AL39+AX39+BJ39+BV39+CH39+CT39+DF39+DR39+ED39+EP39+FB39+FN39+FZ39</f>
        <v>0</v>
      </c>
      <c r="GM39" s="114">
        <f t="shared" si="833"/>
        <v>0</v>
      </c>
      <c r="GN39" s="114">
        <f t="shared" si="833"/>
        <v>0</v>
      </c>
      <c r="GO39" s="114">
        <f t="shared" si="833"/>
        <v>0</v>
      </c>
      <c r="GP39" s="114">
        <f t="shared" ref="GP39:GP41" si="834">SUM(GJ39-GH39)</f>
        <v>-8.3333333333333329E-2</v>
      </c>
      <c r="GQ39" s="114">
        <f t="shared" ref="GQ39:GQ41" si="835">SUM(GK39-GI39)</f>
        <v>-7106.2618833333327</v>
      </c>
      <c r="GR39" s="16"/>
    </row>
    <row r="40" spans="2:200" x14ac:dyDescent="0.25">
      <c r="B40" s="45"/>
      <c r="C40" s="34"/>
      <c r="D40" s="41"/>
      <c r="E40" s="25" t="s">
        <v>52</v>
      </c>
      <c r="F40" s="25">
        <v>24</v>
      </c>
      <c r="G40" s="26">
        <v>166882.60930000001</v>
      </c>
      <c r="H40" s="114">
        <v>11</v>
      </c>
      <c r="I40" s="114">
        <v>1835708.7023</v>
      </c>
      <c r="J40" s="114">
        <f t="shared" si="53"/>
        <v>0.91666666666666663</v>
      </c>
      <c r="K40" s="114">
        <f t="shared" si="54"/>
        <v>152975.72519166666</v>
      </c>
      <c r="L40" s="114"/>
      <c r="M40" s="114"/>
      <c r="N40" s="114"/>
      <c r="O40" s="114"/>
      <c r="P40" s="114">
        <f t="shared" si="788"/>
        <v>0</v>
      </c>
      <c r="Q40" s="114">
        <f t="shared" si="789"/>
        <v>0</v>
      </c>
      <c r="R40" s="97">
        <f t="shared" si="35"/>
        <v>-0.91666666666666663</v>
      </c>
      <c r="S40" s="97">
        <f t="shared" si="36"/>
        <v>-152975.72519166666</v>
      </c>
      <c r="T40" s="114"/>
      <c r="U40" s="114">
        <v>0</v>
      </c>
      <c r="V40" s="114">
        <f t="shared" si="55"/>
        <v>0</v>
      </c>
      <c r="W40" s="114">
        <f t="shared" si="56"/>
        <v>0</v>
      </c>
      <c r="X40" s="114"/>
      <c r="Y40" s="114"/>
      <c r="Z40" s="114"/>
      <c r="AA40" s="114"/>
      <c r="AB40" s="114">
        <f t="shared" si="790"/>
        <v>0</v>
      </c>
      <c r="AC40" s="114">
        <f t="shared" si="791"/>
        <v>0</v>
      </c>
      <c r="AD40" s="97">
        <f t="shared" si="792"/>
        <v>0</v>
      </c>
      <c r="AE40" s="97">
        <f t="shared" si="793"/>
        <v>0</v>
      </c>
      <c r="AF40" s="114"/>
      <c r="AG40" s="114">
        <v>0</v>
      </c>
      <c r="AH40" s="114">
        <f t="shared" si="57"/>
        <v>0</v>
      </c>
      <c r="AI40" s="114">
        <f t="shared" si="58"/>
        <v>0</v>
      </c>
      <c r="AJ40" s="114"/>
      <c r="AK40" s="114"/>
      <c r="AL40" s="114"/>
      <c r="AM40" s="114"/>
      <c r="AN40" s="114">
        <f t="shared" si="794"/>
        <v>0</v>
      </c>
      <c r="AO40" s="114">
        <f t="shared" si="795"/>
        <v>0</v>
      </c>
      <c r="AP40" s="97">
        <f t="shared" si="796"/>
        <v>0</v>
      </c>
      <c r="AQ40" s="97">
        <f t="shared" si="797"/>
        <v>0</v>
      </c>
      <c r="AR40" s="114"/>
      <c r="AS40" s="114"/>
      <c r="AT40" s="114">
        <f t="shared" si="59"/>
        <v>0</v>
      </c>
      <c r="AU40" s="114">
        <f t="shared" si="60"/>
        <v>0</v>
      </c>
      <c r="AV40" s="114"/>
      <c r="AW40" s="114"/>
      <c r="AX40" s="114"/>
      <c r="AY40" s="114"/>
      <c r="AZ40" s="114">
        <f t="shared" si="798"/>
        <v>0</v>
      </c>
      <c r="BA40" s="114">
        <f t="shared" si="799"/>
        <v>0</v>
      </c>
      <c r="BB40" s="97">
        <f t="shared" si="800"/>
        <v>0</v>
      </c>
      <c r="BC40" s="97">
        <f t="shared" si="801"/>
        <v>0</v>
      </c>
      <c r="BD40" s="114"/>
      <c r="BE40" s="114">
        <v>0</v>
      </c>
      <c r="BF40" s="114">
        <f t="shared" si="61"/>
        <v>0</v>
      </c>
      <c r="BG40" s="114">
        <f t="shared" si="62"/>
        <v>0</v>
      </c>
      <c r="BH40" s="114"/>
      <c r="BI40" s="114"/>
      <c r="BJ40" s="114"/>
      <c r="BK40" s="114"/>
      <c r="BL40" s="114">
        <f t="shared" si="802"/>
        <v>0</v>
      </c>
      <c r="BM40" s="114">
        <f t="shared" si="803"/>
        <v>0</v>
      </c>
      <c r="BN40" s="97">
        <f t="shared" si="804"/>
        <v>0</v>
      </c>
      <c r="BO40" s="97">
        <f t="shared" si="805"/>
        <v>0</v>
      </c>
      <c r="BP40" s="114"/>
      <c r="BQ40" s="114"/>
      <c r="BR40" s="114">
        <f t="shared" si="63"/>
        <v>0</v>
      </c>
      <c r="BS40" s="114">
        <f t="shared" si="64"/>
        <v>0</v>
      </c>
      <c r="BT40" s="114"/>
      <c r="BU40" s="114"/>
      <c r="BV40" s="114"/>
      <c r="BW40" s="114"/>
      <c r="BX40" s="114">
        <f t="shared" si="806"/>
        <v>0</v>
      </c>
      <c r="BY40" s="114">
        <f t="shared" si="807"/>
        <v>0</v>
      </c>
      <c r="BZ40" s="97">
        <f t="shared" si="808"/>
        <v>0</v>
      </c>
      <c r="CA40" s="97">
        <f t="shared" si="809"/>
        <v>0</v>
      </c>
      <c r="CB40" s="114"/>
      <c r="CC40" s="114">
        <v>0</v>
      </c>
      <c r="CD40" s="114">
        <f t="shared" si="65"/>
        <v>0</v>
      </c>
      <c r="CE40" s="114">
        <f t="shared" si="66"/>
        <v>0</v>
      </c>
      <c r="CF40" s="114"/>
      <c r="CG40" s="114"/>
      <c r="CH40" s="114"/>
      <c r="CI40" s="114"/>
      <c r="CJ40" s="114">
        <f t="shared" si="810"/>
        <v>0</v>
      </c>
      <c r="CK40" s="114">
        <f t="shared" si="811"/>
        <v>0</v>
      </c>
      <c r="CL40" s="97">
        <f t="shared" si="812"/>
        <v>0</v>
      </c>
      <c r="CM40" s="97">
        <f t="shared" si="813"/>
        <v>0</v>
      </c>
      <c r="CN40" s="114"/>
      <c r="CO40" s="114"/>
      <c r="CP40" s="114">
        <f t="shared" si="67"/>
        <v>0</v>
      </c>
      <c r="CQ40" s="114">
        <f t="shared" si="68"/>
        <v>0</v>
      </c>
      <c r="CR40" s="114"/>
      <c r="CS40" s="114"/>
      <c r="CT40" s="114"/>
      <c r="CU40" s="114"/>
      <c r="CV40" s="114">
        <f t="shared" si="814"/>
        <v>0</v>
      </c>
      <c r="CW40" s="114">
        <f t="shared" si="815"/>
        <v>0</v>
      </c>
      <c r="CX40" s="97">
        <f t="shared" si="816"/>
        <v>0</v>
      </c>
      <c r="CY40" s="97">
        <f t="shared" si="817"/>
        <v>0</v>
      </c>
      <c r="CZ40" s="114"/>
      <c r="DA40" s="114"/>
      <c r="DB40" s="114">
        <f t="shared" si="69"/>
        <v>0</v>
      </c>
      <c r="DC40" s="114">
        <f t="shared" si="70"/>
        <v>0</v>
      </c>
      <c r="DD40" s="114"/>
      <c r="DE40" s="114"/>
      <c r="DF40" s="114"/>
      <c r="DG40" s="114"/>
      <c r="DH40" s="114">
        <f t="shared" si="818"/>
        <v>0</v>
      </c>
      <c r="DI40" s="114">
        <f t="shared" si="819"/>
        <v>0</v>
      </c>
      <c r="DJ40" s="114"/>
      <c r="DK40" s="114"/>
      <c r="DL40" s="114"/>
      <c r="DM40" s="114"/>
      <c r="DN40" s="114">
        <f t="shared" si="71"/>
        <v>0</v>
      </c>
      <c r="DO40" s="114">
        <f t="shared" si="72"/>
        <v>0</v>
      </c>
      <c r="DP40" s="114"/>
      <c r="DQ40" s="114"/>
      <c r="DR40" s="114"/>
      <c r="DS40" s="114"/>
      <c r="DT40" s="114">
        <f t="shared" si="820"/>
        <v>0</v>
      </c>
      <c r="DU40" s="114">
        <f t="shared" si="821"/>
        <v>0</v>
      </c>
      <c r="DV40" s="114"/>
      <c r="DW40" s="114"/>
      <c r="DX40" s="114"/>
      <c r="DY40" s="114">
        <v>0</v>
      </c>
      <c r="DZ40" s="114">
        <f t="shared" si="73"/>
        <v>0</v>
      </c>
      <c r="EA40" s="114">
        <f t="shared" si="74"/>
        <v>0</v>
      </c>
      <c r="EB40" s="114"/>
      <c r="EC40" s="114"/>
      <c r="ED40" s="114"/>
      <c r="EE40" s="114"/>
      <c r="EF40" s="114">
        <f t="shared" si="822"/>
        <v>0</v>
      </c>
      <c r="EG40" s="114">
        <f t="shared" si="823"/>
        <v>0</v>
      </c>
      <c r="EH40" s="114"/>
      <c r="EI40" s="114"/>
      <c r="EJ40" s="114"/>
      <c r="EK40" s="114">
        <v>0</v>
      </c>
      <c r="EL40" s="114">
        <f t="shared" si="75"/>
        <v>0</v>
      </c>
      <c r="EM40" s="114">
        <f t="shared" si="76"/>
        <v>0</v>
      </c>
      <c r="EN40" s="114"/>
      <c r="EO40" s="114"/>
      <c r="EP40" s="114"/>
      <c r="EQ40" s="114"/>
      <c r="ER40" s="114">
        <f t="shared" si="824"/>
        <v>0</v>
      </c>
      <c r="ES40" s="114">
        <f t="shared" si="825"/>
        <v>0</v>
      </c>
      <c r="ET40" s="114"/>
      <c r="EU40" s="114"/>
      <c r="EV40" s="114"/>
      <c r="EW40" s="114"/>
      <c r="EX40" s="114">
        <f t="shared" si="77"/>
        <v>0</v>
      </c>
      <c r="EY40" s="114">
        <f t="shared" si="78"/>
        <v>0</v>
      </c>
      <c r="EZ40" s="114"/>
      <c r="FA40" s="114"/>
      <c r="FB40" s="114"/>
      <c r="FC40" s="114"/>
      <c r="FD40" s="114">
        <f t="shared" si="826"/>
        <v>0</v>
      </c>
      <c r="FE40" s="114">
        <f t="shared" si="827"/>
        <v>0</v>
      </c>
      <c r="FF40" s="114"/>
      <c r="FG40" s="114"/>
      <c r="FH40" s="114"/>
      <c r="FI40" s="114"/>
      <c r="FJ40" s="114">
        <f t="shared" si="79"/>
        <v>0</v>
      </c>
      <c r="FK40" s="114">
        <f t="shared" si="80"/>
        <v>0</v>
      </c>
      <c r="FL40" s="114"/>
      <c r="FM40" s="114"/>
      <c r="FN40" s="114"/>
      <c r="FO40" s="114"/>
      <c r="FP40" s="114">
        <f t="shared" si="828"/>
        <v>0</v>
      </c>
      <c r="FQ40" s="114">
        <f t="shared" si="829"/>
        <v>0</v>
      </c>
      <c r="FR40" s="114"/>
      <c r="FS40" s="114"/>
      <c r="FT40" s="114"/>
      <c r="FU40" s="114"/>
      <c r="FV40" s="114">
        <f t="shared" si="81"/>
        <v>0</v>
      </c>
      <c r="FW40" s="114">
        <f t="shared" si="82"/>
        <v>0</v>
      </c>
      <c r="FX40" s="114"/>
      <c r="FY40" s="114"/>
      <c r="FZ40" s="114"/>
      <c r="GA40" s="114"/>
      <c r="GB40" s="114">
        <f t="shared" si="830"/>
        <v>0</v>
      </c>
      <c r="GC40" s="114">
        <f t="shared" si="831"/>
        <v>0</v>
      </c>
      <c r="GD40" s="114"/>
      <c r="GE40" s="114"/>
      <c r="GF40" s="114">
        <f t="shared" si="832"/>
        <v>11</v>
      </c>
      <c r="GG40" s="114">
        <f t="shared" si="832"/>
        <v>1835708.7023</v>
      </c>
      <c r="GH40" s="114">
        <f t="shared" si="832"/>
        <v>0.91666666666666663</v>
      </c>
      <c r="GI40" s="114">
        <f t="shared" si="832"/>
        <v>152975.72519166666</v>
      </c>
      <c r="GJ40" s="114">
        <f t="shared" si="832"/>
        <v>0</v>
      </c>
      <c r="GK40" s="114">
        <f t="shared" si="832"/>
        <v>0</v>
      </c>
      <c r="GL40" s="114">
        <f t="shared" si="833"/>
        <v>0</v>
      </c>
      <c r="GM40" s="114">
        <f t="shared" si="833"/>
        <v>0</v>
      </c>
      <c r="GN40" s="114">
        <f t="shared" si="833"/>
        <v>0</v>
      </c>
      <c r="GO40" s="114">
        <f t="shared" si="833"/>
        <v>0</v>
      </c>
      <c r="GP40" s="114">
        <f t="shared" si="834"/>
        <v>-0.91666666666666663</v>
      </c>
      <c r="GQ40" s="114">
        <f t="shared" si="835"/>
        <v>-152975.72519166666</v>
      </c>
      <c r="GR40" s="16"/>
    </row>
    <row r="41" spans="2:200" ht="15.75" x14ac:dyDescent="0.25">
      <c r="B41" s="45"/>
      <c r="C41" s="36"/>
      <c r="D41" s="20"/>
      <c r="E41" s="25" t="s">
        <v>54</v>
      </c>
      <c r="F41" s="25">
        <v>26</v>
      </c>
      <c r="G41" s="26">
        <v>136300.53940000001</v>
      </c>
      <c r="H41" s="114"/>
      <c r="I41" s="114">
        <v>0</v>
      </c>
      <c r="J41" s="114">
        <f t="shared" si="53"/>
        <v>0</v>
      </c>
      <c r="K41" s="114">
        <f t="shared" si="54"/>
        <v>0</v>
      </c>
      <c r="L41" s="114"/>
      <c r="M41" s="114"/>
      <c r="N41" s="114"/>
      <c r="O41" s="114"/>
      <c r="P41" s="114">
        <f t="shared" si="788"/>
        <v>0</v>
      </c>
      <c r="Q41" s="114">
        <f t="shared" si="789"/>
        <v>0</v>
      </c>
      <c r="R41" s="97">
        <f t="shared" si="35"/>
        <v>0</v>
      </c>
      <c r="S41" s="97">
        <f t="shared" si="36"/>
        <v>0</v>
      </c>
      <c r="T41" s="114"/>
      <c r="U41" s="114">
        <v>0</v>
      </c>
      <c r="V41" s="114">
        <f t="shared" si="55"/>
        <v>0</v>
      </c>
      <c r="W41" s="114">
        <f t="shared" si="56"/>
        <v>0</v>
      </c>
      <c r="X41" s="114"/>
      <c r="Y41" s="114"/>
      <c r="Z41" s="114"/>
      <c r="AA41" s="114"/>
      <c r="AB41" s="114">
        <f t="shared" si="790"/>
        <v>0</v>
      </c>
      <c r="AC41" s="114">
        <f t="shared" si="791"/>
        <v>0</v>
      </c>
      <c r="AD41" s="97">
        <f t="shared" si="792"/>
        <v>0</v>
      </c>
      <c r="AE41" s="97">
        <f t="shared" si="793"/>
        <v>0</v>
      </c>
      <c r="AF41" s="114"/>
      <c r="AG41" s="114">
        <v>0</v>
      </c>
      <c r="AH41" s="114">
        <f t="shared" si="57"/>
        <v>0</v>
      </c>
      <c r="AI41" s="114">
        <f t="shared" si="58"/>
        <v>0</v>
      </c>
      <c r="AJ41" s="114"/>
      <c r="AK41" s="114"/>
      <c r="AL41" s="114"/>
      <c r="AM41" s="114"/>
      <c r="AN41" s="114">
        <f t="shared" si="794"/>
        <v>0</v>
      </c>
      <c r="AO41" s="114">
        <f t="shared" si="795"/>
        <v>0</v>
      </c>
      <c r="AP41" s="97">
        <f t="shared" si="796"/>
        <v>0</v>
      </c>
      <c r="AQ41" s="97">
        <f t="shared" si="797"/>
        <v>0</v>
      </c>
      <c r="AR41" s="114"/>
      <c r="AS41" s="114"/>
      <c r="AT41" s="114">
        <f t="shared" si="59"/>
        <v>0</v>
      </c>
      <c r="AU41" s="114">
        <f t="shared" si="60"/>
        <v>0</v>
      </c>
      <c r="AV41" s="114"/>
      <c r="AW41" s="114"/>
      <c r="AX41" s="114"/>
      <c r="AY41" s="114"/>
      <c r="AZ41" s="114">
        <f t="shared" si="798"/>
        <v>0</v>
      </c>
      <c r="BA41" s="114">
        <f t="shared" si="799"/>
        <v>0</v>
      </c>
      <c r="BB41" s="97">
        <f t="shared" si="800"/>
        <v>0</v>
      </c>
      <c r="BC41" s="97">
        <f t="shared" si="801"/>
        <v>0</v>
      </c>
      <c r="BD41" s="114">
        <v>150</v>
      </c>
      <c r="BE41" s="114">
        <v>20445080.91</v>
      </c>
      <c r="BF41" s="114">
        <f t="shared" si="61"/>
        <v>12.5</v>
      </c>
      <c r="BG41" s="114">
        <f t="shared" si="62"/>
        <v>1703756.7424999999</v>
      </c>
      <c r="BH41" s="115">
        <v>3</v>
      </c>
      <c r="BI41" s="116">
        <v>408901.62</v>
      </c>
      <c r="BJ41" s="114"/>
      <c r="BK41" s="114"/>
      <c r="BL41" s="114">
        <f t="shared" si="802"/>
        <v>3</v>
      </c>
      <c r="BM41" s="114">
        <f t="shared" si="803"/>
        <v>408901.62</v>
      </c>
      <c r="BN41" s="97">
        <f t="shared" si="804"/>
        <v>-9.5</v>
      </c>
      <c r="BO41" s="97">
        <f t="shared" si="805"/>
        <v>-1294855.1225000001</v>
      </c>
      <c r="BP41" s="114"/>
      <c r="BQ41" s="114"/>
      <c r="BR41" s="114">
        <f t="shared" si="63"/>
        <v>0</v>
      </c>
      <c r="BS41" s="114">
        <f t="shared" si="64"/>
        <v>0</v>
      </c>
      <c r="BT41" s="114"/>
      <c r="BU41" s="114"/>
      <c r="BV41" s="114"/>
      <c r="BW41" s="114"/>
      <c r="BX41" s="114">
        <f t="shared" si="806"/>
        <v>0</v>
      </c>
      <c r="BY41" s="114">
        <f t="shared" si="807"/>
        <v>0</v>
      </c>
      <c r="BZ41" s="97">
        <f t="shared" si="808"/>
        <v>0</v>
      </c>
      <c r="CA41" s="97">
        <f t="shared" si="809"/>
        <v>0</v>
      </c>
      <c r="CB41" s="114"/>
      <c r="CC41" s="114">
        <v>0</v>
      </c>
      <c r="CD41" s="114">
        <f t="shared" si="65"/>
        <v>0</v>
      </c>
      <c r="CE41" s="114">
        <f t="shared" si="66"/>
        <v>0</v>
      </c>
      <c r="CF41" s="114"/>
      <c r="CG41" s="114"/>
      <c r="CH41" s="114"/>
      <c r="CI41" s="114"/>
      <c r="CJ41" s="114">
        <f t="shared" si="810"/>
        <v>0</v>
      </c>
      <c r="CK41" s="114">
        <f t="shared" si="811"/>
        <v>0</v>
      </c>
      <c r="CL41" s="97">
        <f t="shared" si="812"/>
        <v>0</v>
      </c>
      <c r="CM41" s="97">
        <f t="shared" si="813"/>
        <v>0</v>
      </c>
      <c r="CN41" s="114"/>
      <c r="CO41" s="114"/>
      <c r="CP41" s="114">
        <f t="shared" si="67"/>
        <v>0</v>
      </c>
      <c r="CQ41" s="114">
        <f t="shared" si="68"/>
        <v>0</v>
      </c>
      <c r="CR41" s="114"/>
      <c r="CS41" s="114"/>
      <c r="CT41" s="114"/>
      <c r="CU41" s="114"/>
      <c r="CV41" s="114">
        <f t="shared" si="814"/>
        <v>0</v>
      </c>
      <c r="CW41" s="114">
        <f t="shared" si="815"/>
        <v>0</v>
      </c>
      <c r="CX41" s="97">
        <f t="shared" si="816"/>
        <v>0</v>
      </c>
      <c r="CY41" s="97">
        <f t="shared" si="817"/>
        <v>0</v>
      </c>
      <c r="CZ41" s="114"/>
      <c r="DA41" s="114"/>
      <c r="DB41" s="114">
        <f t="shared" si="69"/>
        <v>0</v>
      </c>
      <c r="DC41" s="114">
        <f t="shared" si="70"/>
        <v>0</v>
      </c>
      <c r="DD41" s="114"/>
      <c r="DE41" s="114"/>
      <c r="DF41" s="114"/>
      <c r="DG41" s="114"/>
      <c r="DH41" s="114">
        <f t="shared" si="818"/>
        <v>0</v>
      </c>
      <c r="DI41" s="114">
        <f t="shared" si="819"/>
        <v>0</v>
      </c>
      <c r="DJ41" s="114"/>
      <c r="DK41" s="114"/>
      <c r="DL41" s="114"/>
      <c r="DM41" s="114"/>
      <c r="DN41" s="114">
        <f t="shared" si="71"/>
        <v>0</v>
      </c>
      <c r="DO41" s="114">
        <f t="shared" si="72"/>
        <v>0</v>
      </c>
      <c r="DP41" s="114"/>
      <c r="DQ41" s="114"/>
      <c r="DR41" s="114"/>
      <c r="DS41" s="114"/>
      <c r="DT41" s="114">
        <f t="shared" si="820"/>
        <v>0</v>
      </c>
      <c r="DU41" s="114">
        <f t="shared" si="821"/>
        <v>0</v>
      </c>
      <c r="DV41" s="114"/>
      <c r="DW41" s="114"/>
      <c r="DX41" s="114"/>
      <c r="DY41" s="114">
        <v>0</v>
      </c>
      <c r="DZ41" s="114">
        <f t="shared" si="73"/>
        <v>0</v>
      </c>
      <c r="EA41" s="114">
        <f t="shared" si="74"/>
        <v>0</v>
      </c>
      <c r="EB41" s="114"/>
      <c r="EC41" s="114"/>
      <c r="ED41" s="114"/>
      <c r="EE41" s="114"/>
      <c r="EF41" s="114">
        <f t="shared" si="822"/>
        <v>0</v>
      </c>
      <c r="EG41" s="114">
        <f t="shared" si="823"/>
        <v>0</v>
      </c>
      <c r="EH41" s="114"/>
      <c r="EI41" s="114"/>
      <c r="EJ41" s="114"/>
      <c r="EK41" s="114">
        <v>0</v>
      </c>
      <c r="EL41" s="114">
        <f t="shared" si="75"/>
        <v>0</v>
      </c>
      <c r="EM41" s="114">
        <f t="shared" si="76"/>
        <v>0</v>
      </c>
      <c r="EN41" s="114"/>
      <c r="EO41" s="114"/>
      <c r="EP41" s="114"/>
      <c r="EQ41" s="114"/>
      <c r="ER41" s="114">
        <f t="shared" si="824"/>
        <v>0</v>
      </c>
      <c r="ES41" s="114">
        <f t="shared" si="825"/>
        <v>0</v>
      </c>
      <c r="ET41" s="114"/>
      <c r="EU41" s="114"/>
      <c r="EV41" s="114"/>
      <c r="EW41" s="114"/>
      <c r="EX41" s="114">
        <f t="shared" si="77"/>
        <v>0</v>
      </c>
      <c r="EY41" s="114">
        <f t="shared" si="78"/>
        <v>0</v>
      </c>
      <c r="EZ41" s="114"/>
      <c r="FA41" s="114"/>
      <c r="FB41" s="114"/>
      <c r="FC41" s="114"/>
      <c r="FD41" s="114">
        <f t="shared" si="826"/>
        <v>0</v>
      </c>
      <c r="FE41" s="114">
        <f t="shared" si="827"/>
        <v>0</v>
      </c>
      <c r="FF41" s="114"/>
      <c r="FG41" s="114"/>
      <c r="FH41" s="114"/>
      <c r="FI41" s="114"/>
      <c r="FJ41" s="114">
        <f t="shared" si="79"/>
        <v>0</v>
      </c>
      <c r="FK41" s="114">
        <f t="shared" si="80"/>
        <v>0</v>
      </c>
      <c r="FL41" s="114"/>
      <c r="FM41" s="114"/>
      <c r="FN41" s="114"/>
      <c r="FO41" s="114"/>
      <c r="FP41" s="114">
        <f t="shared" si="828"/>
        <v>0</v>
      </c>
      <c r="FQ41" s="114">
        <f t="shared" si="829"/>
        <v>0</v>
      </c>
      <c r="FR41" s="114"/>
      <c r="FS41" s="114"/>
      <c r="FT41" s="114"/>
      <c r="FU41" s="114"/>
      <c r="FV41" s="114">
        <f t="shared" si="81"/>
        <v>0</v>
      </c>
      <c r="FW41" s="114">
        <f t="shared" si="82"/>
        <v>0</v>
      </c>
      <c r="FX41" s="114"/>
      <c r="FY41" s="114"/>
      <c r="FZ41" s="114"/>
      <c r="GA41" s="114"/>
      <c r="GB41" s="114">
        <f t="shared" si="830"/>
        <v>0</v>
      </c>
      <c r="GC41" s="114">
        <f t="shared" si="831"/>
        <v>0</v>
      </c>
      <c r="GD41" s="114"/>
      <c r="GE41" s="114"/>
      <c r="GF41" s="114">
        <f t="shared" si="832"/>
        <v>150</v>
      </c>
      <c r="GG41" s="114">
        <f t="shared" si="832"/>
        <v>20445080.91</v>
      </c>
      <c r="GH41" s="114">
        <f t="shared" si="832"/>
        <v>12.5</v>
      </c>
      <c r="GI41" s="114">
        <f t="shared" si="832"/>
        <v>1703756.7424999999</v>
      </c>
      <c r="GJ41" s="114">
        <f t="shared" si="832"/>
        <v>3</v>
      </c>
      <c r="GK41" s="114">
        <f t="shared" si="832"/>
        <v>408901.62</v>
      </c>
      <c r="GL41" s="114">
        <f t="shared" si="833"/>
        <v>0</v>
      </c>
      <c r="GM41" s="114">
        <f t="shared" si="833"/>
        <v>0</v>
      </c>
      <c r="GN41" s="114">
        <f t="shared" si="833"/>
        <v>3</v>
      </c>
      <c r="GO41" s="114">
        <f t="shared" si="833"/>
        <v>408901.62</v>
      </c>
      <c r="GP41" s="114">
        <f t="shared" si="834"/>
        <v>-9.5</v>
      </c>
      <c r="GQ41" s="114">
        <f t="shared" si="835"/>
        <v>-1294855.1225000001</v>
      </c>
      <c r="GR41" s="16"/>
    </row>
    <row r="42" spans="2:200" ht="15.75" x14ac:dyDescent="0.25">
      <c r="B42" s="49"/>
      <c r="C42" s="54"/>
      <c r="D42" s="55"/>
      <c r="E42" s="39" t="s">
        <v>55</v>
      </c>
      <c r="F42" s="39"/>
      <c r="G42" s="52"/>
      <c r="H42" s="118">
        <f>SUM(H43:H47)</f>
        <v>0</v>
      </c>
      <c r="I42" s="118">
        <f t="shared" ref="I42:BT42" si="836">SUM(I43:I47)</f>
        <v>0</v>
      </c>
      <c r="J42" s="118">
        <f t="shared" si="836"/>
        <v>0</v>
      </c>
      <c r="K42" s="118">
        <f t="shared" si="836"/>
        <v>0</v>
      </c>
      <c r="L42" s="118">
        <f t="shared" si="836"/>
        <v>0</v>
      </c>
      <c r="M42" s="118">
        <f t="shared" si="836"/>
        <v>0</v>
      </c>
      <c r="N42" s="118">
        <f t="shared" si="836"/>
        <v>0</v>
      </c>
      <c r="O42" s="118">
        <f t="shared" si="836"/>
        <v>0</v>
      </c>
      <c r="P42" s="118">
        <f t="shared" si="836"/>
        <v>0</v>
      </c>
      <c r="Q42" s="118">
        <f t="shared" si="836"/>
        <v>0</v>
      </c>
      <c r="R42" s="118">
        <f t="shared" si="836"/>
        <v>0</v>
      </c>
      <c r="S42" s="118">
        <f t="shared" si="836"/>
        <v>0</v>
      </c>
      <c r="T42" s="118">
        <f t="shared" si="836"/>
        <v>965</v>
      </c>
      <c r="U42" s="118">
        <f t="shared" si="836"/>
        <v>194667592.30200002</v>
      </c>
      <c r="V42" s="118">
        <f t="shared" si="836"/>
        <v>80.416666666666657</v>
      </c>
      <c r="W42" s="118">
        <f t="shared" si="836"/>
        <v>16222299.3585</v>
      </c>
      <c r="X42" s="118">
        <f t="shared" si="836"/>
        <v>79</v>
      </c>
      <c r="Y42" s="118">
        <f t="shared" si="836"/>
        <v>16002819.960000005</v>
      </c>
      <c r="Z42" s="118">
        <f t="shared" si="836"/>
        <v>2</v>
      </c>
      <c r="AA42" s="118">
        <f t="shared" si="836"/>
        <v>396280.33</v>
      </c>
      <c r="AB42" s="118">
        <f t="shared" ref="AB42" si="837">SUM(AB43:AB47)</f>
        <v>81</v>
      </c>
      <c r="AC42" s="118">
        <f t="shared" ref="AC42" si="838">SUM(AC43:AC47)</f>
        <v>16399100.290000007</v>
      </c>
      <c r="AD42" s="118">
        <f t="shared" si="836"/>
        <v>-1.4166666666666643</v>
      </c>
      <c r="AE42" s="118">
        <f t="shared" si="836"/>
        <v>-219479.39849999454</v>
      </c>
      <c r="AF42" s="118">
        <f t="shared" si="836"/>
        <v>0</v>
      </c>
      <c r="AG42" s="118">
        <f t="shared" si="836"/>
        <v>0</v>
      </c>
      <c r="AH42" s="118">
        <f t="shared" si="836"/>
        <v>0</v>
      </c>
      <c r="AI42" s="118">
        <f t="shared" si="836"/>
        <v>0</v>
      </c>
      <c r="AJ42" s="118">
        <f t="shared" si="836"/>
        <v>0</v>
      </c>
      <c r="AK42" s="118">
        <f t="shared" si="836"/>
        <v>0</v>
      </c>
      <c r="AL42" s="118">
        <f t="shared" si="836"/>
        <v>0</v>
      </c>
      <c r="AM42" s="118">
        <f t="shared" si="836"/>
        <v>0</v>
      </c>
      <c r="AN42" s="118">
        <f t="shared" ref="AN42" si="839">SUM(AN43:AN47)</f>
        <v>0</v>
      </c>
      <c r="AO42" s="118">
        <f t="shared" ref="AO42" si="840">SUM(AO43:AO47)</f>
        <v>0</v>
      </c>
      <c r="AP42" s="118">
        <f t="shared" si="836"/>
        <v>0</v>
      </c>
      <c r="AQ42" s="118">
        <f t="shared" si="836"/>
        <v>0</v>
      </c>
      <c r="AR42" s="118">
        <f t="shared" si="836"/>
        <v>0</v>
      </c>
      <c r="AS42" s="118">
        <f t="shared" si="836"/>
        <v>0</v>
      </c>
      <c r="AT42" s="118">
        <f t="shared" si="836"/>
        <v>0</v>
      </c>
      <c r="AU42" s="118">
        <f t="shared" si="836"/>
        <v>0</v>
      </c>
      <c r="AV42" s="118">
        <f t="shared" si="836"/>
        <v>0</v>
      </c>
      <c r="AW42" s="118">
        <f t="shared" si="836"/>
        <v>0</v>
      </c>
      <c r="AX42" s="118">
        <f t="shared" si="836"/>
        <v>0</v>
      </c>
      <c r="AY42" s="118">
        <f t="shared" si="836"/>
        <v>0</v>
      </c>
      <c r="AZ42" s="118">
        <f t="shared" ref="AZ42" si="841">SUM(AZ43:AZ47)</f>
        <v>0</v>
      </c>
      <c r="BA42" s="118">
        <f t="shared" ref="BA42" si="842">SUM(BA43:BA47)</f>
        <v>0</v>
      </c>
      <c r="BB42" s="118">
        <f t="shared" si="836"/>
        <v>0</v>
      </c>
      <c r="BC42" s="118">
        <f t="shared" si="836"/>
        <v>0</v>
      </c>
      <c r="BD42" s="118">
        <f t="shared" si="836"/>
        <v>380</v>
      </c>
      <c r="BE42" s="118">
        <f t="shared" si="836"/>
        <v>78860166.011999995</v>
      </c>
      <c r="BF42" s="118">
        <f t="shared" si="836"/>
        <v>31.666666666666668</v>
      </c>
      <c r="BG42" s="118">
        <f t="shared" si="836"/>
        <v>6571680.5010000002</v>
      </c>
      <c r="BH42" s="118">
        <f t="shared" si="836"/>
        <v>24</v>
      </c>
      <c r="BI42" s="118">
        <f t="shared" si="836"/>
        <v>3732690.060000001</v>
      </c>
      <c r="BJ42" s="118">
        <f t="shared" si="836"/>
        <v>0</v>
      </c>
      <c r="BK42" s="118">
        <f t="shared" si="836"/>
        <v>0</v>
      </c>
      <c r="BL42" s="118">
        <f t="shared" ref="BL42" si="843">SUM(BL43:BL47)</f>
        <v>24</v>
      </c>
      <c r="BM42" s="118">
        <f t="shared" ref="BM42" si="844">SUM(BM43:BM47)</f>
        <v>3732690.060000001</v>
      </c>
      <c r="BN42" s="118">
        <f t="shared" si="836"/>
        <v>-7.6666666666666679</v>
      </c>
      <c r="BO42" s="118">
        <f t="shared" si="836"/>
        <v>-2838990.4409999996</v>
      </c>
      <c r="BP42" s="118">
        <f t="shared" si="836"/>
        <v>288</v>
      </c>
      <c r="BQ42" s="118">
        <f t="shared" si="836"/>
        <v>63371167.989800006</v>
      </c>
      <c r="BR42" s="118">
        <f t="shared" si="836"/>
        <v>24</v>
      </c>
      <c r="BS42" s="118">
        <f t="shared" si="836"/>
        <v>5280930.6658166666</v>
      </c>
      <c r="BT42" s="118">
        <f t="shared" si="836"/>
        <v>10</v>
      </c>
      <c r="BU42" s="118">
        <f t="shared" ref="BU42:EE42" si="845">SUM(BU43:BU47)</f>
        <v>1507444.62</v>
      </c>
      <c r="BV42" s="118">
        <f t="shared" si="845"/>
        <v>2</v>
      </c>
      <c r="BW42" s="118">
        <f t="shared" si="845"/>
        <v>294012.94</v>
      </c>
      <c r="BX42" s="118">
        <f t="shared" ref="BX42" si="846">SUM(BX43:BX47)</f>
        <v>12</v>
      </c>
      <c r="BY42" s="118">
        <f t="shared" ref="BY42" si="847">SUM(BY43:BY47)</f>
        <v>1801457.56</v>
      </c>
      <c r="BZ42" s="118">
        <f t="shared" si="845"/>
        <v>-14</v>
      </c>
      <c r="CA42" s="118">
        <f t="shared" si="845"/>
        <v>-3773486.0458166669</v>
      </c>
      <c r="CB42" s="118">
        <f t="shared" si="845"/>
        <v>0</v>
      </c>
      <c r="CC42" s="118">
        <f t="shared" si="845"/>
        <v>0</v>
      </c>
      <c r="CD42" s="118">
        <f t="shared" si="845"/>
        <v>0</v>
      </c>
      <c r="CE42" s="118">
        <f t="shared" si="845"/>
        <v>0</v>
      </c>
      <c r="CF42" s="118">
        <f t="shared" si="845"/>
        <v>0</v>
      </c>
      <c r="CG42" s="118">
        <f t="shared" si="845"/>
        <v>0</v>
      </c>
      <c r="CH42" s="118">
        <f t="shared" si="845"/>
        <v>0</v>
      </c>
      <c r="CI42" s="118">
        <f t="shared" si="845"/>
        <v>0</v>
      </c>
      <c r="CJ42" s="118">
        <f t="shared" ref="CJ42" si="848">SUM(CJ43:CJ47)</f>
        <v>0</v>
      </c>
      <c r="CK42" s="118">
        <f t="shared" ref="CK42" si="849">SUM(CK43:CK47)</f>
        <v>0</v>
      </c>
      <c r="CL42" s="118">
        <f t="shared" si="845"/>
        <v>0</v>
      </c>
      <c r="CM42" s="118">
        <f t="shared" si="845"/>
        <v>0</v>
      </c>
      <c r="CN42" s="118">
        <f t="shared" si="845"/>
        <v>0</v>
      </c>
      <c r="CO42" s="118">
        <f t="shared" si="845"/>
        <v>0</v>
      </c>
      <c r="CP42" s="118">
        <f t="shared" si="845"/>
        <v>0</v>
      </c>
      <c r="CQ42" s="118">
        <f t="shared" si="845"/>
        <v>0</v>
      </c>
      <c r="CR42" s="118">
        <f t="shared" si="845"/>
        <v>0</v>
      </c>
      <c r="CS42" s="118">
        <f t="shared" si="845"/>
        <v>0</v>
      </c>
      <c r="CT42" s="118">
        <f t="shared" si="845"/>
        <v>0</v>
      </c>
      <c r="CU42" s="118">
        <f t="shared" si="845"/>
        <v>0</v>
      </c>
      <c r="CV42" s="118">
        <f t="shared" ref="CV42" si="850">SUM(CV43:CV47)</f>
        <v>0</v>
      </c>
      <c r="CW42" s="118">
        <f t="shared" ref="CW42" si="851">SUM(CW43:CW47)</f>
        <v>0</v>
      </c>
      <c r="CX42" s="118">
        <f t="shared" si="845"/>
        <v>0</v>
      </c>
      <c r="CY42" s="118">
        <f t="shared" si="845"/>
        <v>0</v>
      </c>
      <c r="CZ42" s="118">
        <f t="shared" si="845"/>
        <v>0</v>
      </c>
      <c r="DA42" s="118">
        <f t="shared" si="845"/>
        <v>0</v>
      </c>
      <c r="DB42" s="118">
        <f t="shared" si="845"/>
        <v>0</v>
      </c>
      <c r="DC42" s="118">
        <f t="shared" si="845"/>
        <v>0</v>
      </c>
      <c r="DD42" s="118">
        <f t="shared" si="845"/>
        <v>0</v>
      </c>
      <c r="DE42" s="118">
        <f t="shared" si="845"/>
        <v>0</v>
      </c>
      <c r="DF42" s="118">
        <f t="shared" si="845"/>
        <v>0</v>
      </c>
      <c r="DG42" s="118">
        <f t="shared" si="845"/>
        <v>0</v>
      </c>
      <c r="DH42" s="118">
        <f t="shared" ref="DH42" si="852">SUM(DH43:DH47)</f>
        <v>0</v>
      </c>
      <c r="DI42" s="118">
        <f t="shared" ref="DI42" si="853">SUM(DI43:DI47)</f>
        <v>0</v>
      </c>
      <c r="DJ42" s="118">
        <f t="shared" si="845"/>
        <v>0</v>
      </c>
      <c r="DK42" s="118">
        <f t="shared" si="845"/>
        <v>0</v>
      </c>
      <c r="DL42" s="118">
        <f t="shared" si="845"/>
        <v>0</v>
      </c>
      <c r="DM42" s="118">
        <f t="shared" si="845"/>
        <v>0</v>
      </c>
      <c r="DN42" s="118">
        <f t="shared" si="845"/>
        <v>0</v>
      </c>
      <c r="DO42" s="118">
        <f t="shared" si="845"/>
        <v>0</v>
      </c>
      <c r="DP42" s="118">
        <f t="shared" si="845"/>
        <v>0</v>
      </c>
      <c r="DQ42" s="118">
        <f t="shared" si="845"/>
        <v>0</v>
      </c>
      <c r="DR42" s="118">
        <f t="shared" si="845"/>
        <v>0</v>
      </c>
      <c r="DS42" s="118">
        <f t="shared" si="845"/>
        <v>0</v>
      </c>
      <c r="DT42" s="118">
        <f t="shared" ref="DT42" si="854">SUM(DT43:DT47)</f>
        <v>0</v>
      </c>
      <c r="DU42" s="118">
        <f t="shared" ref="DU42" si="855">SUM(DU43:DU47)</f>
        <v>0</v>
      </c>
      <c r="DV42" s="118">
        <f t="shared" si="845"/>
        <v>0</v>
      </c>
      <c r="DW42" s="118">
        <f t="shared" si="845"/>
        <v>0</v>
      </c>
      <c r="DX42" s="118">
        <f t="shared" si="845"/>
        <v>0</v>
      </c>
      <c r="DY42" s="118">
        <f t="shared" si="845"/>
        <v>0</v>
      </c>
      <c r="DZ42" s="118">
        <f t="shared" si="845"/>
        <v>0</v>
      </c>
      <c r="EA42" s="118">
        <f t="shared" si="845"/>
        <v>0</v>
      </c>
      <c r="EB42" s="118">
        <f t="shared" si="845"/>
        <v>0</v>
      </c>
      <c r="EC42" s="118">
        <f t="shared" si="845"/>
        <v>0</v>
      </c>
      <c r="ED42" s="118">
        <f t="shared" si="845"/>
        <v>0</v>
      </c>
      <c r="EE42" s="118">
        <f t="shared" si="845"/>
        <v>0</v>
      </c>
      <c r="EF42" s="118">
        <f t="shared" ref="EF42" si="856">SUM(EF43:EF47)</f>
        <v>0</v>
      </c>
      <c r="EG42" s="118">
        <f t="shared" ref="EG42" si="857">SUM(EG43:EG47)</f>
        <v>0</v>
      </c>
      <c r="EH42" s="118">
        <f t="shared" ref="EH42:GQ42" si="858">SUM(EH43:EH47)</f>
        <v>0</v>
      </c>
      <c r="EI42" s="118">
        <f t="shared" si="858"/>
        <v>0</v>
      </c>
      <c r="EJ42" s="118">
        <f t="shared" si="858"/>
        <v>241</v>
      </c>
      <c r="EK42" s="118">
        <f t="shared" si="858"/>
        <v>45712020.202799998</v>
      </c>
      <c r="EL42" s="118">
        <f t="shared" si="858"/>
        <v>20.083333333333336</v>
      </c>
      <c r="EM42" s="118">
        <f t="shared" si="858"/>
        <v>3809335.0169000002</v>
      </c>
      <c r="EN42" s="118">
        <f t="shared" si="858"/>
        <v>8</v>
      </c>
      <c r="EO42" s="118">
        <f t="shared" si="858"/>
        <v>1539713.7000000002</v>
      </c>
      <c r="EP42" s="118">
        <f t="shared" si="858"/>
        <v>0</v>
      </c>
      <c r="EQ42" s="118">
        <f t="shared" si="858"/>
        <v>0</v>
      </c>
      <c r="ER42" s="118">
        <f t="shared" ref="ER42" si="859">SUM(ER43:ER47)</f>
        <v>8</v>
      </c>
      <c r="ES42" s="118">
        <f t="shared" ref="ES42" si="860">SUM(ES43:ES47)</f>
        <v>1539713.7000000002</v>
      </c>
      <c r="ET42" s="118">
        <f t="shared" si="858"/>
        <v>0</v>
      </c>
      <c r="EU42" s="118">
        <f t="shared" si="858"/>
        <v>0</v>
      </c>
      <c r="EV42" s="118">
        <f t="shared" si="858"/>
        <v>0</v>
      </c>
      <c r="EW42" s="118">
        <f t="shared" si="858"/>
        <v>0</v>
      </c>
      <c r="EX42" s="118">
        <f t="shared" si="858"/>
        <v>0</v>
      </c>
      <c r="EY42" s="118">
        <f t="shared" si="858"/>
        <v>0</v>
      </c>
      <c r="EZ42" s="118">
        <f t="shared" si="858"/>
        <v>0</v>
      </c>
      <c r="FA42" s="118">
        <f t="shared" si="858"/>
        <v>0</v>
      </c>
      <c r="FB42" s="118">
        <f t="shared" si="858"/>
        <v>0</v>
      </c>
      <c r="FC42" s="118">
        <f t="shared" si="858"/>
        <v>0</v>
      </c>
      <c r="FD42" s="118">
        <f t="shared" ref="FD42" si="861">SUM(FD43:FD47)</f>
        <v>0</v>
      </c>
      <c r="FE42" s="118">
        <f t="shared" ref="FE42" si="862">SUM(FE43:FE47)</f>
        <v>0</v>
      </c>
      <c r="FF42" s="118">
        <f t="shared" si="858"/>
        <v>0</v>
      </c>
      <c r="FG42" s="118">
        <f t="shared" si="858"/>
        <v>0</v>
      </c>
      <c r="FH42" s="118">
        <f t="shared" si="858"/>
        <v>0</v>
      </c>
      <c r="FI42" s="118">
        <f t="shared" si="858"/>
        <v>0</v>
      </c>
      <c r="FJ42" s="118">
        <f t="shared" si="858"/>
        <v>0</v>
      </c>
      <c r="FK42" s="118">
        <f t="shared" si="858"/>
        <v>0</v>
      </c>
      <c r="FL42" s="118">
        <f t="shared" si="858"/>
        <v>0</v>
      </c>
      <c r="FM42" s="118">
        <f t="shared" si="858"/>
        <v>0</v>
      </c>
      <c r="FN42" s="118">
        <f t="shared" si="858"/>
        <v>0</v>
      </c>
      <c r="FO42" s="118">
        <f t="shared" si="858"/>
        <v>0</v>
      </c>
      <c r="FP42" s="118">
        <f t="shared" ref="FP42" si="863">SUM(FP43:FP47)</f>
        <v>0</v>
      </c>
      <c r="FQ42" s="118">
        <f t="shared" ref="FQ42" si="864">SUM(FQ43:FQ47)</f>
        <v>0</v>
      </c>
      <c r="FR42" s="118">
        <f t="shared" si="858"/>
        <v>0</v>
      </c>
      <c r="FS42" s="118">
        <f t="shared" si="858"/>
        <v>0</v>
      </c>
      <c r="FT42" s="118">
        <f t="shared" si="858"/>
        <v>0</v>
      </c>
      <c r="FU42" s="118">
        <f t="shared" si="858"/>
        <v>0</v>
      </c>
      <c r="FV42" s="118">
        <f t="shared" si="858"/>
        <v>0</v>
      </c>
      <c r="FW42" s="118">
        <f t="shared" si="858"/>
        <v>0</v>
      </c>
      <c r="FX42" s="118">
        <f t="shared" si="858"/>
        <v>0</v>
      </c>
      <c r="FY42" s="118">
        <f t="shared" si="858"/>
        <v>0</v>
      </c>
      <c r="FZ42" s="118">
        <f t="shared" si="858"/>
        <v>0</v>
      </c>
      <c r="GA42" s="118">
        <f t="shared" si="858"/>
        <v>0</v>
      </c>
      <c r="GB42" s="118">
        <f t="shared" ref="GB42" si="865">SUM(GB43:GB47)</f>
        <v>0</v>
      </c>
      <c r="GC42" s="118">
        <f t="shared" ref="GC42" si="866">SUM(GC43:GC47)</f>
        <v>0</v>
      </c>
      <c r="GD42" s="118">
        <f t="shared" si="858"/>
        <v>0</v>
      </c>
      <c r="GE42" s="118">
        <f t="shared" si="858"/>
        <v>0</v>
      </c>
      <c r="GF42" s="118">
        <f t="shared" si="858"/>
        <v>1874</v>
      </c>
      <c r="GG42" s="118">
        <f t="shared" si="858"/>
        <v>382610946.50659996</v>
      </c>
      <c r="GH42" s="118">
        <f t="shared" si="858"/>
        <v>156.16666666666666</v>
      </c>
      <c r="GI42" s="118">
        <f t="shared" si="858"/>
        <v>31884245.542216666</v>
      </c>
      <c r="GJ42" s="118">
        <f t="shared" si="858"/>
        <v>121</v>
      </c>
      <c r="GK42" s="118">
        <f t="shared" si="858"/>
        <v>22782668.340000011</v>
      </c>
      <c r="GL42" s="118">
        <f t="shared" ref="GL42" si="867">SUM(GL43:GL47)</f>
        <v>4</v>
      </c>
      <c r="GM42" s="118">
        <f t="shared" ref="GM42" si="868">SUM(GM43:GM47)</f>
        <v>690293.27</v>
      </c>
      <c r="GN42" s="118">
        <f t="shared" ref="GN42" si="869">SUM(GN43:GN47)</f>
        <v>125</v>
      </c>
      <c r="GO42" s="118">
        <f t="shared" ref="GO42" si="870">SUM(GO43:GO47)</f>
        <v>23472961.610000007</v>
      </c>
      <c r="GP42" s="118">
        <f t="shared" si="858"/>
        <v>-35.166666666666664</v>
      </c>
      <c r="GQ42" s="118">
        <f t="shared" si="858"/>
        <v>-9101577.2022166625</v>
      </c>
      <c r="GR42" s="16"/>
    </row>
    <row r="43" spans="2:200" ht="15.75" customHeight="1" x14ac:dyDescent="0.25">
      <c r="B43" s="45"/>
      <c r="C43" s="36"/>
      <c r="D43" s="20"/>
      <c r="E43" s="25" t="s">
        <v>56</v>
      </c>
      <c r="F43" s="25">
        <v>27</v>
      </c>
      <c r="G43" s="26">
        <v>209492.0724</v>
      </c>
      <c r="H43" s="114"/>
      <c r="I43" s="114">
        <v>0</v>
      </c>
      <c r="J43" s="114">
        <f t="shared" si="53"/>
        <v>0</v>
      </c>
      <c r="K43" s="114">
        <f t="shared" si="54"/>
        <v>0</v>
      </c>
      <c r="L43" s="114"/>
      <c r="M43" s="114"/>
      <c r="N43" s="114"/>
      <c r="O43" s="114"/>
      <c r="P43" s="114">
        <f t="shared" ref="P43:P47" si="871">SUM(L43+N43)</f>
        <v>0</v>
      </c>
      <c r="Q43" s="114">
        <f t="shared" ref="Q43:Q47" si="872">SUM(M43+O43)</f>
        <v>0</v>
      </c>
      <c r="R43" s="97">
        <f t="shared" si="35"/>
        <v>0</v>
      </c>
      <c r="S43" s="97">
        <f t="shared" si="36"/>
        <v>0</v>
      </c>
      <c r="T43" s="114">
        <v>635</v>
      </c>
      <c r="U43" s="114">
        <v>133027465.97400001</v>
      </c>
      <c r="V43" s="114">
        <f t="shared" si="55"/>
        <v>52.916666666666664</v>
      </c>
      <c r="W43" s="114">
        <f t="shared" si="56"/>
        <v>11085622.1645</v>
      </c>
      <c r="X43" s="114">
        <v>55</v>
      </c>
      <c r="Y43" s="114">
        <v>11519901.720000008</v>
      </c>
      <c r="Z43" s="114">
        <v>1</v>
      </c>
      <c r="AA43" s="114">
        <v>209492.07</v>
      </c>
      <c r="AB43" s="114">
        <f t="shared" ref="AB43:AB47" si="873">SUM(X43+Z43)</f>
        <v>56</v>
      </c>
      <c r="AC43" s="114">
        <f t="shared" ref="AC43:AC47" si="874">SUM(Y43+AA43)</f>
        <v>11729393.790000008</v>
      </c>
      <c r="AD43" s="97">
        <f t="shared" ref="AD43:AD47" si="875">SUM(X43-V43)</f>
        <v>2.0833333333333357</v>
      </c>
      <c r="AE43" s="97">
        <f t="shared" ref="AE43:AE47" si="876">SUM(Y43-W43)</f>
        <v>434279.55550000817</v>
      </c>
      <c r="AF43" s="114"/>
      <c r="AG43" s="114">
        <v>0</v>
      </c>
      <c r="AH43" s="114">
        <f t="shared" si="57"/>
        <v>0</v>
      </c>
      <c r="AI43" s="114">
        <f t="shared" si="58"/>
        <v>0</v>
      </c>
      <c r="AJ43" s="114"/>
      <c r="AK43" s="114"/>
      <c r="AL43" s="114"/>
      <c r="AM43" s="114"/>
      <c r="AN43" s="114">
        <f t="shared" ref="AN43:AN47" si="877">SUM(AJ43+AL43)</f>
        <v>0</v>
      </c>
      <c r="AO43" s="114">
        <f t="shared" ref="AO43:AO47" si="878">SUM(AK43+AM43)</f>
        <v>0</v>
      </c>
      <c r="AP43" s="97">
        <f t="shared" ref="AP43:AP47" si="879">SUM(AJ43-AH43)</f>
        <v>0</v>
      </c>
      <c r="AQ43" s="97">
        <f t="shared" ref="AQ43:AQ47" si="880">SUM(AK43-AI43)</f>
        <v>0</v>
      </c>
      <c r="AR43" s="114"/>
      <c r="AS43" s="114"/>
      <c r="AT43" s="114">
        <f t="shared" si="59"/>
        <v>0</v>
      </c>
      <c r="AU43" s="114">
        <f t="shared" si="60"/>
        <v>0</v>
      </c>
      <c r="AV43" s="114"/>
      <c r="AW43" s="114"/>
      <c r="AX43" s="114"/>
      <c r="AY43" s="114"/>
      <c r="AZ43" s="114">
        <f t="shared" ref="AZ43:AZ47" si="881">SUM(AV43+AX43)</f>
        <v>0</v>
      </c>
      <c r="BA43" s="114">
        <f t="shared" ref="BA43:BA47" si="882">SUM(AW43+AY43)</f>
        <v>0</v>
      </c>
      <c r="BB43" s="97">
        <f t="shared" ref="BB43:BB47" si="883">SUM(AV43-AT43)</f>
        <v>0</v>
      </c>
      <c r="BC43" s="97">
        <f t="shared" ref="BC43:BC47" si="884">SUM(AW43-AU43)</f>
        <v>0</v>
      </c>
      <c r="BD43" s="114">
        <v>30</v>
      </c>
      <c r="BE43" s="114">
        <v>6284762.1720000003</v>
      </c>
      <c r="BF43" s="114">
        <f t="shared" si="61"/>
        <v>2.5</v>
      </c>
      <c r="BG43" s="114">
        <f t="shared" si="62"/>
        <v>523730.18100000004</v>
      </c>
      <c r="BH43" s="114">
        <v>2</v>
      </c>
      <c r="BI43" s="114">
        <v>418984.14</v>
      </c>
      <c r="BJ43" s="114"/>
      <c r="BK43" s="114"/>
      <c r="BL43" s="114">
        <f t="shared" ref="BL43:BL47" si="885">SUM(BH43+BJ43)</f>
        <v>2</v>
      </c>
      <c r="BM43" s="114">
        <f t="shared" ref="BM43:BM47" si="886">SUM(BI43+BK43)</f>
        <v>418984.14</v>
      </c>
      <c r="BN43" s="97">
        <f t="shared" ref="BN43:BN47" si="887">SUM(BH43-BF43)</f>
        <v>-0.5</v>
      </c>
      <c r="BO43" s="97">
        <f t="shared" ref="BO43:BO47" si="888">SUM(BI43-BG43)</f>
        <v>-104746.04100000003</v>
      </c>
      <c r="BP43" s="114">
        <v>1</v>
      </c>
      <c r="BQ43" s="114">
        <v>209492.0724</v>
      </c>
      <c r="BR43" s="114">
        <f t="shared" si="63"/>
        <v>8.3333333333333329E-2</v>
      </c>
      <c r="BS43" s="114">
        <f t="shared" si="64"/>
        <v>17457.672699999999</v>
      </c>
      <c r="BT43" s="114"/>
      <c r="BU43" s="114"/>
      <c r="BV43" s="114"/>
      <c r="BW43" s="114"/>
      <c r="BX43" s="114">
        <f t="shared" ref="BX43:BX47" si="889">SUM(BT43+BV43)</f>
        <v>0</v>
      </c>
      <c r="BY43" s="114">
        <f t="shared" ref="BY43:BY47" si="890">SUM(BU43+BW43)</f>
        <v>0</v>
      </c>
      <c r="BZ43" s="97">
        <f t="shared" ref="BZ43:BZ47" si="891">SUM(BT43-BR43)</f>
        <v>-8.3333333333333329E-2</v>
      </c>
      <c r="CA43" s="97">
        <f t="shared" ref="CA43:CA47" si="892">SUM(BU43-BS43)</f>
        <v>-17457.672699999999</v>
      </c>
      <c r="CB43" s="114"/>
      <c r="CC43" s="114">
        <v>0</v>
      </c>
      <c r="CD43" s="114">
        <f t="shared" si="65"/>
        <v>0</v>
      </c>
      <c r="CE43" s="114">
        <f t="shared" si="66"/>
        <v>0</v>
      </c>
      <c r="CF43" s="114"/>
      <c r="CG43" s="114"/>
      <c r="CH43" s="114"/>
      <c r="CI43" s="114"/>
      <c r="CJ43" s="114">
        <f t="shared" ref="CJ43:CJ47" si="893">SUM(CF43+CH43)</f>
        <v>0</v>
      </c>
      <c r="CK43" s="114">
        <f t="shared" ref="CK43:CK47" si="894">SUM(CG43+CI43)</f>
        <v>0</v>
      </c>
      <c r="CL43" s="97">
        <f t="shared" ref="CL43:CL47" si="895">SUM(CF43-CD43)</f>
        <v>0</v>
      </c>
      <c r="CM43" s="97">
        <f t="shared" ref="CM43:CM47" si="896">SUM(CG43-CE43)</f>
        <v>0</v>
      </c>
      <c r="CN43" s="114"/>
      <c r="CO43" s="114"/>
      <c r="CP43" s="114">
        <f t="shared" si="67"/>
        <v>0</v>
      </c>
      <c r="CQ43" s="114">
        <f t="shared" si="68"/>
        <v>0</v>
      </c>
      <c r="CR43" s="114"/>
      <c r="CS43" s="114"/>
      <c r="CT43" s="114"/>
      <c r="CU43" s="114"/>
      <c r="CV43" s="114">
        <f t="shared" ref="CV43:CV47" si="897">SUM(CR43+CT43)</f>
        <v>0</v>
      </c>
      <c r="CW43" s="114">
        <f t="shared" ref="CW43:CW47" si="898">SUM(CS43+CU43)</f>
        <v>0</v>
      </c>
      <c r="CX43" s="97">
        <f t="shared" ref="CX43:CX47" si="899">SUM(CR43-CP43)</f>
        <v>0</v>
      </c>
      <c r="CY43" s="97">
        <f t="shared" ref="CY43:CY47" si="900">SUM(CS43-CQ43)</f>
        <v>0</v>
      </c>
      <c r="CZ43" s="114"/>
      <c r="DA43" s="114"/>
      <c r="DB43" s="114">
        <f t="shared" si="69"/>
        <v>0</v>
      </c>
      <c r="DC43" s="114">
        <f t="shared" si="70"/>
        <v>0</v>
      </c>
      <c r="DD43" s="114"/>
      <c r="DE43" s="114"/>
      <c r="DF43" s="114"/>
      <c r="DG43" s="114"/>
      <c r="DH43" s="114">
        <f t="shared" ref="DH43:DH47" si="901">SUM(DD43+DF43)</f>
        <v>0</v>
      </c>
      <c r="DI43" s="114">
        <f t="shared" ref="DI43:DI47" si="902">SUM(DE43+DG43)</f>
        <v>0</v>
      </c>
      <c r="DJ43" s="114"/>
      <c r="DK43" s="114"/>
      <c r="DL43" s="114"/>
      <c r="DM43" s="114"/>
      <c r="DN43" s="114">
        <f t="shared" si="71"/>
        <v>0</v>
      </c>
      <c r="DO43" s="114">
        <f t="shared" si="72"/>
        <v>0</v>
      </c>
      <c r="DP43" s="114"/>
      <c r="DQ43" s="114"/>
      <c r="DR43" s="114"/>
      <c r="DS43" s="114"/>
      <c r="DT43" s="114">
        <f t="shared" ref="DT43:DT47" si="903">SUM(DP43+DR43)</f>
        <v>0</v>
      </c>
      <c r="DU43" s="114">
        <f t="shared" ref="DU43:DU47" si="904">SUM(DQ43+DS43)</f>
        <v>0</v>
      </c>
      <c r="DV43" s="114"/>
      <c r="DW43" s="114"/>
      <c r="DX43" s="114"/>
      <c r="DY43" s="114">
        <v>0</v>
      </c>
      <c r="DZ43" s="114">
        <f t="shared" si="73"/>
        <v>0</v>
      </c>
      <c r="EA43" s="114">
        <f t="shared" si="74"/>
        <v>0</v>
      </c>
      <c r="EB43" s="114"/>
      <c r="EC43" s="114"/>
      <c r="ED43" s="114"/>
      <c r="EE43" s="114"/>
      <c r="EF43" s="114">
        <f t="shared" ref="EF43:EF47" si="905">SUM(EB43+ED43)</f>
        <v>0</v>
      </c>
      <c r="EG43" s="114">
        <f t="shared" ref="EG43:EG47" si="906">SUM(EC43+EE43)</f>
        <v>0</v>
      </c>
      <c r="EH43" s="114"/>
      <c r="EI43" s="114"/>
      <c r="EJ43" s="114">
        <v>38</v>
      </c>
      <c r="EK43" s="114">
        <v>7960698.7511999998</v>
      </c>
      <c r="EL43" s="114">
        <f t="shared" si="75"/>
        <v>3.1666666666666665</v>
      </c>
      <c r="EM43" s="114">
        <f t="shared" si="76"/>
        <v>663391.56259999995</v>
      </c>
      <c r="EN43" s="114">
        <v>2</v>
      </c>
      <c r="EO43" s="114">
        <v>418984.14</v>
      </c>
      <c r="EP43" s="114"/>
      <c r="EQ43" s="114"/>
      <c r="ER43" s="114">
        <f t="shared" ref="ER43:ER47" si="907">SUM(EN43+EP43)</f>
        <v>2</v>
      </c>
      <c r="ES43" s="114">
        <f t="shared" ref="ES43:ES47" si="908">SUM(EO43+EQ43)</f>
        <v>418984.14</v>
      </c>
      <c r="ET43" s="114"/>
      <c r="EU43" s="114"/>
      <c r="EV43" s="114"/>
      <c r="EW43" s="114"/>
      <c r="EX43" s="114">
        <f t="shared" si="77"/>
        <v>0</v>
      </c>
      <c r="EY43" s="114">
        <f t="shared" si="78"/>
        <v>0</v>
      </c>
      <c r="EZ43" s="114"/>
      <c r="FA43" s="114"/>
      <c r="FB43" s="114"/>
      <c r="FC43" s="114"/>
      <c r="FD43" s="114">
        <f t="shared" ref="FD43:FD47" si="909">SUM(EZ43+FB43)</f>
        <v>0</v>
      </c>
      <c r="FE43" s="114">
        <f t="shared" ref="FE43:FE47" si="910">SUM(FA43+FC43)</f>
        <v>0</v>
      </c>
      <c r="FF43" s="114"/>
      <c r="FG43" s="114"/>
      <c r="FH43" s="114"/>
      <c r="FI43" s="114"/>
      <c r="FJ43" s="114">
        <f t="shared" si="79"/>
        <v>0</v>
      </c>
      <c r="FK43" s="114">
        <f t="shared" si="80"/>
        <v>0</v>
      </c>
      <c r="FL43" s="114"/>
      <c r="FM43" s="114"/>
      <c r="FN43" s="114"/>
      <c r="FO43" s="114"/>
      <c r="FP43" s="114">
        <f t="shared" ref="FP43:FP47" si="911">SUM(FL43+FN43)</f>
        <v>0</v>
      </c>
      <c r="FQ43" s="114">
        <f t="shared" ref="FQ43:FQ47" si="912">SUM(FM43+FO43)</f>
        <v>0</v>
      </c>
      <c r="FR43" s="114"/>
      <c r="FS43" s="114"/>
      <c r="FT43" s="114"/>
      <c r="FU43" s="114"/>
      <c r="FV43" s="114">
        <f t="shared" si="81"/>
        <v>0</v>
      </c>
      <c r="FW43" s="114">
        <f t="shared" si="82"/>
        <v>0</v>
      </c>
      <c r="FX43" s="114"/>
      <c r="FY43" s="114"/>
      <c r="FZ43" s="114"/>
      <c r="GA43" s="114"/>
      <c r="GB43" s="114">
        <f t="shared" ref="GB43:GB47" si="913">SUM(FX43+FZ43)</f>
        <v>0</v>
      </c>
      <c r="GC43" s="114">
        <f t="shared" ref="GC43:GC47" si="914">SUM(FY43+GA43)</f>
        <v>0</v>
      </c>
      <c r="GD43" s="114"/>
      <c r="GE43" s="114"/>
      <c r="GF43" s="114">
        <f t="shared" ref="GF43:GK47" si="915">H43+T43+AF43+AR43+BD43+BP43+CB43+CN43+CZ43+DL43+DX43+EJ43+EV43+FH43+FT43</f>
        <v>704</v>
      </c>
      <c r="GG43" s="114">
        <f t="shared" si="915"/>
        <v>147482418.96959999</v>
      </c>
      <c r="GH43" s="114">
        <f t="shared" si="915"/>
        <v>58.666666666666664</v>
      </c>
      <c r="GI43" s="114">
        <f t="shared" si="915"/>
        <v>12290201.580800001</v>
      </c>
      <c r="GJ43" s="114">
        <f t="shared" si="915"/>
        <v>59</v>
      </c>
      <c r="GK43" s="114">
        <f t="shared" si="915"/>
        <v>12357870.000000009</v>
      </c>
      <c r="GL43" s="114">
        <f t="shared" ref="GL43:GO47" si="916">N43+Z43+AL43+AX43+BJ43+BV43+CH43+CT43+DF43+DR43+ED43+EP43+FB43+FN43+FZ43</f>
        <v>1</v>
      </c>
      <c r="GM43" s="114">
        <f t="shared" si="916"/>
        <v>209492.07</v>
      </c>
      <c r="GN43" s="114">
        <f t="shared" si="916"/>
        <v>60</v>
      </c>
      <c r="GO43" s="114">
        <f t="shared" si="916"/>
        <v>12567362.07000001</v>
      </c>
      <c r="GP43" s="114">
        <f t="shared" ref="GP43:GP47" si="917">SUM(GJ43-GH43)</f>
        <v>0.3333333333333357</v>
      </c>
      <c r="GQ43" s="114">
        <f t="shared" ref="GQ43:GQ47" si="918">SUM(GK43-GI43)</f>
        <v>67668.419200008735</v>
      </c>
      <c r="GR43" s="16"/>
    </row>
    <row r="44" spans="2:200" x14ac:dyDescent="0.25">
      <c r="B44" s="45"/>
      <c r="C44" s="34"/>
      <c r="D44" s="41"/>
      <c r="E44" s="25" t="s">
        <v>57</v>
      </c>
      <c r="F44" s="25">
        <v>28</v>
      </c>
      <c r="G44" s="26">
        <v>186788.2616</v>
      </c>
      <c r="H44" s="114"/>
      <c r="I44" s="114">
        <v>0</v>
      </c>
      <c r="J44" s="114">
        <f t="shared" si="53"/>
        <v>0</v>
      </c>
      <c r="K44" s="114">
        <f t="shared" si="54"/>
        <v>0</v>
      </c>
      <c r="L44" s="114"/>
      <c r="M44" s="114"/>
      <c r="N44" s="114"/>
      <c r="O44" s="114"/>
      <c r="P44" s="114">
        <f t="shared" si="871"/>
        <v>0</v>
      </c>
      <c r="Q44" s="114">
        <f t="shared" si="872"/>
        <v>0</v>
      </c>
      <c r="R44" s="97">
        <f t="shared" si="35"/>
        <v>0</v>
      </c>
      <c r="S44" s="97">
        <f t="shared" si="36"/>
        <v>0</v>
      </c>
      <c r="T44" s="114">
        <v>330</v>
      </c>
      <c r="U44" s="114">
        <v>61640126.328000002</v>
      </c>
      <c r="V44" s="114">
        <f t="shared" si="55"/>
        <v>27.5</v>
      </c>
      <c r="W44" s="114">
        <f t="shared" si="56"/>
        <v>5136677.1940000001</v>
      </c>
      <c r="X44" s="114">
        <v>24</v>
      </c>
      <c r="Y44" s="114">
        <v>4482918.2399999974</v>
      </c>
      <c r="Z44" s="114">
        <v>1</v>
      </c>
      <c r="AA44" s="114">
        <v>186788.26</v>
      </c>
      <c r="AB44" s="114">
        <f t="shared" si="873"/>
        <v>25</v>
      </c>
      <c r="AC44" s="114">
        <f t="shared" si="874"/>
        <v>4669706.4999999972</v>
      </c>
      <c r="AD44" s="97">
        <f t="shared" si="875"/>
        <v>-3.5</v>
      </c>
      <c r="AE44" s="97">
        <f t="shared" si="876"/>
        <v>-653758.9540000027</v>
      </c>
      <c r="AF44" s="114"/>
      <c r="AG44" s="114">
        <v>0</v>
      </c>
      <c r="AH44" s="114">
        <f t="shared" si="57"/>
        <v>0</v>
      </c>
      <c r="AI44" s="114">
        <f t="shared" si="58"/>
        <v>0</v>
      </c>
      <c r="AJ44" s="114"/>
      <c r="AK44" s="114"/>
      <c r="AL44" s="114"/>
      <c r="AM44" s="114"/>
      <c r="AN44" s="114">
        <f t="shared" si="877"/>
        <v>0</v>
      </c>
      <c r="AO44" s="114">
        <f t="shared" si="878"/>
        <v>0</v>
      </c>
      <c r="AP44" s="97">
        <f t="shared" si="879"/>
        <v>0</v>
      </c>
      <c r="AQ44" s="97">
        <f t="shared" si="880"/>
        <v>0</v>
      </c>
      <c r="AR44" s="114"/>
      <c r="AS44" s="114"/>
      <c r="AT44" s="114">
        <f t="shared" si="59"/>
        <v>0</v>
      </c>
      <c r="AU44" s="114">
        <f t="shared" si="60"/>
        <v>0</v>
      </c>
      <c r="AV44" s="114"/>
      <c r="AW44" s="114"/>
      <c r="AX44" s="114"/>
      <c r="AY44" s="114"/>
      <c r="AZ44" s="114">
        <f t="shared" si="881"/>
        <v>0</v>
      </c>
      <c r="BA44" s="114">
        <f t="shared" si="882"/>
        <v>0</v>
      </c>
      <c r="BB44" s="97">
        <f t="shared" si="883"/>
        <v>0</v>
      </c>
      <c r="BC44" s="97">
        <f t="shared" si="884"/>
        <v>0</v>
      </c>
      <c r="BD44" s="114">
        <v>50</v>
      </c>
      <c r="BE44" s="114">
        <v>9339413.0800000001</v>
      </c>
      <c r="BF44" s="114">
        <f t="shared" si="61"/>
        <v>4.166666666666667</v>
      </c>
      <c r="BG44" s="114">
        <f t="shared" si="62"/>
        <v>778284.42333333334</v>
      </c>
      <c r="BH44" s="114">
        <v>2</v>
      </c>
      <c r="BI44" s="114">
        <v>373576.52</v>
      </c>
      <c r="BJ44" s="114"/>
      <c r="BK44" s="114"/>
      <c r="BL44" s="114">
        <f t="shared" si="885"/>
        <v>2</v>
      </c>
      <c r="BM44" s="114">
        <f t="shared" si="886"/>
        <v>373576.52</v>
      </c>
      <c r="BN44" s="97">
        <f t="shared" si="887"/>
        <v>-2.166666666666667</v>
      </c>
      <c r="BO44" s="97">
        <f t="shared" si="888"/>
        <v>-404707.90333333332</v>
      </c>
      <c r="BP44" s="114">
        <v>5</v>
      </c>
      <c r="BQ44" s="114">
        <v>933941.30799999996</v>
      </c>
      <c r="BR44" s="114">
        <f t="shared" si="63"/>
        <v>0.41666666666666669</v>
      </c>
      <c r="BS44" s="114">
        <f t="shared" si="64"/>
        <v>77828.442333333325</v>
      </c>
      <c r="BT44" s="114">
        <v>1</v>
      </c>
      <c r="BU44" s="114">
        <v>184386.39</v>
      </c>
      <c r="BV44" s="114"/>
      <c r="BW44" s="114"/>
      <c r="BX44" s="114">
        <f t="shared" si="889"/>
        <v>1</v>
      </c>
      <c r="BY44" s="114">
        <f t="shared" si="890"/>
        <v>184386.39</v>
      </c>
      <c r="BZ44" s="97">
        <f t="shared" si="891"/>
        <v>0.58333333333333326</v>
      </c>
      <c r="CA44" s="97">
        <f t="shared" si="892"/>
        <v>106557.94766666669</v>
      </c>
      <c r="CB44" s="114"/>
      <c r="CC44" s="114">
        <v>0</v>
      </c>
      <c r="CD44" s="114">
        <f t="shared" si="65"/>
        <v>0</v>
      </c>
      <c r="CE44" s="114">
        <f t="shared" si="66"/>
        <v>0</v>
      </c>
      <c r="CF44" s="114"/>
      <c r="CG44" s="114"/>
      <c r="CH44" s="114"/>
      <c r="CI44" s="114"/>
      <c r="CJ44" s="114">
        <f t="shared" si="893"/>
        <v>0</v>
      </c>
      <c r="CK44" s="114">
        <f t="shared" si="894"/>
        <v>0</v>
      </c>
      <c r="CL44" s="97">
        <f t="shared" si="895"/>
        <v>0</v>
      </c>
      <c r="CM44" s="97">
        <f t="shared" si="896"/>
        <v>0</v>
      </c>
      <c r="CN44" s="114"/>
      <c r="CO44" s="114"/>
      <c r="CP44" s="114">
        <f t="shared" si="67"/>
        <v>0</v>
      </c>
      <c r="CQ44" s="114">
        <f t="shared" si="68"/>
        <v>0</v>
      </c>
      <c r="CR44" s="114"/>
      <c r="CS44" s="114"/>
      <c r="CT44" s="114"/>
      <c r="CU44" s="114"/>
      <c r="CV44" s="114">
        <f t="shared" si="897"/>
        <v>0</v>
      </c>
      <c r="CW44" s="114">
        <f t="shared" si="898"/>
        <v>0</v>
      </c>
      <c r="CX44" s="97">
        <f t="shared" si="899"/>
        <v>0</v>
      </c>
      <c r="CY44" s="97">
        <f t="shared" si="900"/>
        <v>0</v>
      </c>
      <c r="CZ44" s="114"/>
      <c r="DA44" s="114"/>
      <c r="DB44" s="114">
        <f t="shared" si="69"/>
        <v>0</v>
      </c>
      <c r="DC44" s="114">
        <f t="shared" si="70"/>
        <v>0</v>
      </c>
      <c r="DD44" s="114"/>
      <c r="DE44" s="114"/>
      <c r="DF44" s="114"/>
      <c r="DG44" s="114"/>
      <c r="DH44" s="114">
        <f t="shared" si="901"/>
        <v>0</v>
      </c>
      <c r="DI44" s="114">
        <f t="shared" si="902"/>
        <v>0</v>
      </c>
      <c r="DJ44" s="114"/>
      <c r="DK44" s="114"/>
      <c r="DL44" s="114"/>
      <c r="DM44" s="114"/>
      <c r="DN44" s="114">
        <f t="shared" si="71"/>
        <v>0</v>
      </c>
      <c r="DO44" s="114">
        <f t="shared" si="72"/>
        <v>0</v>
      </c>
      <c r="DP44" s="114"/>
      <c r="DQ44" s="114"/>
      <c r="DR44" s="114"/>
      <c r="DS44" s="114"/>
      <c r="DT44" s="114">
        <f t="shared" si="903"/>
        <v>0</v>
      </c>
      <c r="DU44" s="114">
        <f t="shared" si="904"/>
        <v>0</v>
      </c>
      <c r="DV44" s="114"/>
      <c r="DW44" s="114"/>
      <c r="DX44" s="114"/>
      <c r="DY44" s="114">
        <v>0</v>
      </c>
      <c r="DZ44" s="114">
        <f t="shared" si="73"/>
        <v>0</v>
      </c>
      <c r="EA44" s="114">
        <f t="shared" si="74"/>
        <v>0</v>
      </c>
      <c r="EB44" s="114"/>
      <c r="EC44" s="114"/>
      <c r="ED44" s="114"/>
      <c r="EE44" s="114"/>
      <c r="EF44" s="114">
        <f t="shared" si="905"/>
        <v>0</v>
      </c>
      <c r="EG44" s="114">
        <f t="shared" si="906"/>
        <v>0</v>
      </c>
      <c r="EH44" s="114"/>
      <c r="EI44" s="114"/>
      <c r="EJ44" s="114">
        <v>194</v>
      </c>
      <c r="EK44" s="114">
        <v>36236922.750399999</v>
      </c>
      <c r="EL44" s="114">
        <f t="shared" si="75"/>
        <v>16.166666666666668</v>
      </c>
      <c r="EM44" s="114">
        <f t="shared" si="76"/>
        <v>3019743.5625333334</v>
      </c>
      <c r="EN44" s="114">
        <v>6</v>
      </c>
      <c r="EO44" s="114">
        <v>1120729.56</v>
      </c>
      <c r="EP44" s="114"/>
      <c r="EQ44" s="114"/>
      <c r="ER44" s="114">
        <f t="shared" si="907"/>
        <v>6</v>
      </c>
      <c r="ES44" s="114">
        <f t="shared" si="908"/>
        <v>1120729.56</v>
      </c>
      <c r="ET44" s="114"/>
      <c r="EU44" s="114"/>
      <c r="EV44" s="114"/>
      <c r="EW44" s="114"/>
      <c r="EX44" s="114">
        <f t="shared" si="77"/>
        <v>0</v>
      </c>
      <c r="EY44" s="114">
        <f t="shared" si="78"/>
        <v>0</v>
      </c>
      <c r="EZ44" s="114"/>
      <c r="FA44" s="114"/>
      <c r="FB44" s="114"/>
      <c r="FC44" s="114"/>
      <c r="FD44" s="114">
        <f t="shared" si="909"/>
        <v>0</v>
      </c>
      <c r="FE44" s="114">
        <f t="shared" si="910"/>
        <v>0</v>
      </c>
      <c r="FF44" s="114"/>
      <c r="FG44" s="114"/>
      <c r="FH44" s="114"/>
      <c r="FI44" s="114"/>
      <c r="FJ44" s="114">
        <f t="shared" si="79"/>
        <v>0</v>
      </c>
      <c r="FK44" s="114">
        <f t="shared" si="80"/>
        <v>0</v>
      </c>
      <c r="FL44" s="114"/>
      <c r="FM44" s="114"/>
      <c r="FN44" s="114"/>
      <c r="FO44" s="114"/>
      <c r="FP44" s="114">
        <f t="shared" si="911"/>
        <v>0</v>
      </c>
      <c r="FQ44" s="114">
        <f t="shared" si="912"/>
        <v>0</v>
      </c>
      <c r="FR44" s="114"/>
      <c r="FS44" s="114"/>
      <c r="FT44" s="114"/>
      <c r="FU44" s="114"/>
      <c r="FV44" s="114">
        <f t="shared" si="81"/>
        <v>0</v>
      </c>
      <c r="FW44" s="114">
        <f t="shared" si="82"/>
        <v>0</v>
      </c>
      <c r="FX44" s="114"/>
      <c r="FY44" s="114"/>
      <c r="FZ44" s="114"/>
      <c r="GA44" s="114"/>
      <c r="GB44" s="114">
        <f t="shared" si="913"/>
        <v>0</v>
      </c>
      <c r="GC44" s="114">
        <f t="shared" si="914"/>
        <v>0</v>
      </c>
      <c r="GD44" s="114"/>
      <c r="GE44" s="114"/>
      <c r="GF44" s="114">
        <f t="shared" si="915"/>
        <v>579</v>
      </c>
      <c r="GG44" s="114">
        <f t="shared" si="915"/>
        <v>108150403.4664</v>
      </c>
      <c r="GH44" s="114">
        <f t="shared" si="915"/>
        <v>48.25</v>
      </c>
      <c r="GI44" s="114">
        <f t="shared" si="915"/>
        <v>9012533.622200001</v>
      </c>
      <c r="GJ44" s="114">
        <f t="shared" si="915"/>
        <v>33</v>
      </c>
      <c r="GK44" s="114">
        <f t="shared" si="915"/>
        <v>6161610.7099999972</v>
      </c>
      <c r="GL44" s="114">
        <f t="shared" si="916"/>
        <v>1</v>
      </c>
      <c r="GM44" s="114">
        <f t="shared" si="916"/>
        <v>186788.26</v>
      </c>
      <c r="GN44" s="114">
        <f t="shared" si="916"/>
        <v>34</v>
      </c>
      <c r="GO44" s="114">
        <f t="shared" si="916"/>
        <v>6348398.9699999969</v>
      </c>
      <c r="GP44" s="114">
        <f t="shared" si="917"/>
        <v>-15.25</v>
      </c>
      <c r="GQ44" s="114">
        <f t="shared" si="918"/>
        <v>-2850922.9122000039</v>
      </c>
      <c r="GR44" s="16"/>
    </row>
    <row r="45" spans="2:200" x14ac:dyDescent="0.25">
      <c r="B45" s="45"/>
      <c r="C45" s="34"/>
      <c r="D45" s="41"/>
      <c r="E45" s="25" t="s">
        <v>58</v>
      </c>
      <c r="F45" s="25">
        <v>29</v>
      </c>
      <c r="G45" s="26">
        <v>147006.4656</v>
      </c>
      <c r="H45" s="114"/>
      <c r="I45" s="114">
        <v>0</v>
      </c>
      <c r="J45" s="114">
        <f t="shared" si="53"/>
        <v>0</v>
      </c>
      <c r="K45" s="114">
        <f t="shared" si="54"/>
        <v>0</v>
      </c>
      <c r="L45" s="114"/>
      <c r="M45" s="114"/>
      <c r="N45" s="114"/>
      <c r="O45" s="114"/>
      <c r="P45" s="114">
        <f t="shared" si="871"/>
        <v>0</v>
      </c>
      <c r="Q45" s="114">
        <f t="shared" si="872"/>
        <v>0</v>
      </c>
      <c r="R45" s="97">
        <f t="shared" si="35"/>
        <v>0</v>
      </c>
      <c r="S45" s="97">
        <f t="shared" si="36"/>
        <v>0</v>
      </c>
      <c r="T45" s="114"/>
      <c r="U45" s="114">
        <v>0</v>
      </c>
      <c r="V45" s="114">
        <f t="shared" si="55"/>
        <v>0</v>
      </c>
      <c r="W45" s="114">
        <f t="shared" si="56"/>
        <v>0</v>
      </c>
      <c r="X45" s="114"/>
      <c r="Y45" s="114"/>
      <c r="Z45" s="114"/>
      <c r="AA45" s="114"/>
      <c r="AB45" s="114">
        <f t="shared" si="873"/>
        <v>0</v>
      </c>
      <c r="AC45" s="114">
        <f t="shared" si="874"/>
        <v>0</v>
      </c>
      <c r="AD45" s="97">
        <f t="shared" si="875"/>
        <v>0</v>
      </c>
      <c r="AE45" s="97">
        <f t="shared" si="876"/>
        <v>0</v>
      </c>
      <c r="AF45" s="114"/>
      <c r="AG45" s="114">
        <v>0</v>
      </c>
      <c r="AH45" s="114">
        <f t="shared" si="57"/>
        <v>0</v>
      </c>
      <c r="AI45" s="114">
        <f t="shared" si="58"/>
        <v>0</v>
      </c>
      <c r="AJ45" s="114"/>
      <c r="AK45" s="114"/>
      <c r="AL45" s="114"/>
      <c r="AM45" s="114"/>
      <c r="AN45" s="114">
        <f t="shared" si="877"/>
        <v>0</v>
      </c>
      <c r="AO45" s="114">
        <f t="shared" si="878"/>
        <v>0</v>
      </c>
      <c r="AP45" s="97">
        <f t="shared" si="879"/>
        <v>0</v>
      </c>
      <c r="AQ45" s="97">
        <f t="shared" si="880"/>
        <v>0</v>
      </c>
      <c r="AR45" s="114"/>
      <c r="AS45" s="114"/>
      <c r="AT45" s="114">
        <f t="shared" si="59"/>
        <v>0</v>
      </c>
      <c r="AU45" s="114">
        <f t="shared" si="60"/>
        <v>0</v>
      </c>
      <c r="AV45" s="114"/>
      <c r="AW45" s="114"/>
      <c r="AX45" s="114"/>
      <c r="AY45" s="114"/>
      <c r="AZ45" s="114">
        <f t="shared" si="881"/>
        <v>0</v>
      </c>
      <c r="BA45" s="114">
        <f t="shared" si="882"/>
        <v>0</v>
      </c>
      <c r="BB45" s="97">
        <f t="shared" si="883"/>
        <v>0</v>
      </c>
      <c r="BC45" s="97">
        <f t="shared" si="884"/>
        <v>0</v>
      </c>
      <c r="BD45" s="114">
        <v>100</v>
      </c>
      <c r="BE45" s="114">
        <v>14700646.559999999</v>
      </c>
      <c r="BF45" s="114">
        <f t="shared" si="61"/>
        <v>8.3333333333333339</v>
      </c>
      <c r="BG45" s="114">
        <f t="shared" si="62"/>
        <v>1225053.8799999999</v>
      </c>
      <c r="BH45" s="114">
        <v>20</v>
      </c>
      <c r="BI45" s="114">
        <v>2940129.4000000008</v>
      </c>
      <c r="BJ45" s="114"/>
      <c r="BK45" s="114"/>
      <c r="BL45" s="114">
        <f t="shared" si="885"/>
        <v>20</v>
      </c>
      <c r="BM45" s="114">
        <f t="shared" si="886"/>
        <v>2940129.4000000008</v>
      </c>
      <c r="BN45" s="97">
        <f t="shared" si="887"/>
        <v>11.666666666666666</v>
      </c>
      <c r="BO45" s="97">
        <f t="shared" si="888"/>
        <v>1715075.5200000009</v>
      </c>
      <c r="BP45" s="114">
        <v>65</v>
      </c>
      <c r="BQ45" s="114">
        <v>9555420.2640000004</v>
      </c>
      <c r="BR45" s="114">
        <f t="shared" si="63"/>
        <v>5.416666666666667</v>
      </c>
      <c r="BS45" s="114">
        <f t="shared" si="64"/>
        <v>796285.022</v>
      </c>
      <c r="BT45" s="114">
        <v>9</v>
      </c>
      <c r="BU45" s="114">
        <v>1323058.23</v>
      </c>
      <c r="BV45" s="114">
        <v>2</v>
      </c>
      <c r="BW45" s="114">
        <v>294012.94</v>
      </c>
      <c r="BX45" s="114">
        <f t="shared" si="889"/>
        <v>11</v>
      </c>
      <c r="BY45" s="114">
        <f t="shared" si="890"/>
        <v>1617071.17</v>
      </c>
      <c r="BZ45" s="97">
        <f t="shared" si="891"/>
        <v>3.583333333333333</v>
      </c>
      <c r="CA45" s="97">
        <f t="shared" si="892"/>
        <v>526773.20799999998</v>
      </c>
      <c r="CB45" s="114"/>
      <c r="CC45" s="114"/>
      <c r="CD45" s="114">
        <f t="shared" si="65"/>
        <v>0</v>
      </c>
      <c r="CE45" s="114">
        <f t="shared" si="66"/>
        <v>0</v>
      </c>
      <c r="CF45" s="114"/>
      <c r="CG45" s="114"/>
      <c r="CH45" s="114"/>
      <c r="CI45" s="114"/>
      <c r="CJ45" s="114">
        <f t="shared" si="893"/>
        <v>0</v>
      </c>
      <c r="CK45" s="114">
        <f t="shared" si="894"/>
        <v>0</v>
      </c>
      <c r="CL45" s="97">
        <f t="shared" si="895"/>
        <v>0</v>
      </c>
      <c r="CM45" s="97">
        <f t="shared" si="896"/>
        <v>0</v>
      </c>
      <c r="CN45" s="114"/>
      <c r="CO45" s="114"/>
      <c r="CP45" s="114">
        <f t="shared" si="67"/>
        <v>0</v>
      </c>
      <c r="CQ45" s="114">
        <f t="shared" si="68"/>
        <v>0</v>
      </c>
      <c r="CR45" s="114"/>
      <c r="CS45" s="114"/>
      <c r="CT45" s="114"/>
      <c r="CU45" s="114"/>
      <c r="CV45" s="114">
        <f t="shared" si="897"/>
        <v>0</v>
      </c>
      <c r="CW45" s="114">
        <f t="shared" si="898"/>
        <v>0</v>
      </c>
      <c r="CX45" s="97">
        <f t="shared" si="899"/>
        <v>0</v>
      </c>
      <c r="CY45" s="97">
        <f t="shared" si="900"/>
        <v>0</v>
      </c>
      <c r="CZ45" s="114"/>
      <c r="DA45" s="114"/>
      <c r="DB45" s="114">
        <f t="shared" si="69"/>
        <v>0</v>
      </c>
      <c r="DC45" s="114">
        <f t="shared" si="70"/>
        <v>0</v>
      </c>
      <c r="DD45" s="114"/>
      <c r="DE45" s="114"/>
      <c r="DF45" s="114"/>
      <c r="DG45" s="114"/>
      <c r="DH45" s="114">
        <f t="shared" si="901"/>
        <v>0</v>
      </c>
      <c r="DI45" s="114">
        <f t="shared" si="902"/>
        <v>0</v>
      </c>
      <c r="DJ45" s="114"/>
      <c r="DK45" s="114"/>
      <c r="DL45" s="114"/>
      <c r="DM45" s="114"/>
      <c r="DN45" s="114">
        <f t="shared" si="71"/>
        <v>0</v>
      </c>
      <c r="DO45" s="114">
        <f t="shared" si="72"/>
        <v>0</v>
      </c>
      <c r="DP45" s="114"/>
      <c r="DQ45" s="114"/>
      <c r="DR45" s="114"/>
      <c r="DS45" s="114"/>
      <c r="DT45" s="114">
        <f t="shared" si="903"/>
        <v>0</v>
      </c>
      <c r="DU45" s="114">
        <f t="shared" si="904"/>
        <v>0</v>
      </c>
      <c r="DV45" s="114"/>
      <c r="DW45" s="114"/>
      <c r="DX45" s="114"/>
      <c r="DY45" s="114">
        <v>0</v>
      </c>
      <c r="DZ45" s="114">
        <f t="shared" si="73"/>
        <v>0</v>
      </c>
      <c r="EA45" s="114">
        <f t="shared" si="74"/>
        <v>0</v>
      </c>
      <c r="EB45" s="114"/>
      <c r="EC45" s="114"/>
      <c r="ED45" s="114"/>
      <c r="EE45" s="114"/>
      <c r="EF45" s="114">
        <f t="shared" si="905"/>
        <v>0</v>
      </c>
      <c r="EG45" s="114">
        <f t="shared" si="906"/>
        <v>0</v>
      </c>
      <c r="EH45" s="114"/>
      <c r="EI45" s="114"/>
      <c r="EJ45" s="114">
        <v>7</v>
      </c>
      <c r="EK45" s="114">
        <v>1029045.2592</v>
      </c>
      <c r="EL45" s="114">
        <f t="shared" si="75"/>
        <v>0.58333333333333337</v>
      </c>
      <c r="EM45" s="114">
        <f t="shared" si="76"/>
        <v>85753.771599999993</v>
      </c>
      <c r="EN45" s="114"/>
      <c r="EO45" s="114"/>
      <c r="EP45" s="114"/>
      <c r="EQ45" s="114"/>
      <c r="ER45" s="114">
        <f t="shared" si="907"/>
        <v>0</v>
      </c>
      <c r="ES45" s="114">
        <f t="shared" si="908"/>
        <v>0</v>
      </c>
      <c r="ET45" s="114"/>
      <c r="EU45" s="114"/>
      <c r="EV45" s="114"/>
      <c r="EW45" s="114"/>
      <c r="EX45" s="114">
        <f t="shared" si="77"/>
        <v>0</v>
      </c>
      <c r="EY45" s="114">
        <f t="shared" si="78"/>
        <v>0</v>
      </c>
      <c r="EZ45" s="114"/>
      <c r="FA45" s="114"/>
      <c r="FB45" s="114"/>
      <c r="FC45" s="114"/>
      <c r="FD45" s="114">
        <f t="shared" si="909"/>
        <v>0</v>
      </c>
      <c r="FE45" s="114">
        <f t="shared" si="910"/>
        <v>0</v>
      </c>
      <c r="FF45" s="114"/>
      <c r="FG45" s="114"/>
      <c r="FH45" s="114"/>
      <c r="FI45" s="114"/>
      <c r="FJ45" s="114">
        <f t="shared" si="79"/>
        <v>0</v>
      </c>
      <c r="FK45" s="114">
        <f t="shared" si="80"/>
        <v>0</v>
      </c>
      <c r="FL45" s="114"/>
      <c r="FM45" s="114"/>
      <c r="FN45" s="114"/>
      <c r="FO45" s="114"/>
      <c r="FP45" s="114">
        <f t="shared" si="911"/>
        <v>0</v>
      </c>
      <c r="FQ45" s="114">
        <f t="shared" si="912"/>
        <v>0</v>
      </c>
      <c r="FR45" s="114"/>
      <c r="FS45" s="114"/>
      <c r="FT45" s="114"/>
      <c r="FU45" s="114"/>
      <c r="FV45" s="114">
        <f t="shared" si="81"/>
        <v>0</v>
      </c>
      <c r="FW45" s="114">
        <f t="shared" si="82"/>
        <v>0</v>
      </c>
      <c r="FX45" s="114"/>
      <c r="FY45" s="114"/>
      <c r="FZ45" s="114"/>
      <c r="GA45" s="114"/>
      <c r="GB45" s="114">
        <f t="shared" si="913"/>
        <v>0</v>
      </c>
      <c r="GC45" s="114">
        <f t="shared" si="914"/>
        <v>0</v>
      </c>
      <c r="GD45" s="114"/>
      <c r="GE45" s="114"/>
      <c r="GF45" s="114">
        <f t="shared" si="915"/>
        <v>172</v>
      </c>
      <c r="GG45" s="114">
        <f t="shared" si="915"/>
        <v>25285112.0832</v>
      </c>
      <c r="GH45" s="114">
        <f t="shared" si="915"/>
        <v>14.333333333333334</v>
      </c>
      <c r="GI45" s="114">
        <f t="shared" si="915"/>
        <v>2107092.6735999999</v>
      </c>
      <c r="GJ45" s="114">
        <f t="shared" si="915"/>
        <v>29</v>
      </c>
      <c r="GK45" s="114">
        <f t="shared" si="915"/>
        <v>4263187.6300000008</v>
      </c>
      <c r="GL45" s="114">
        <f t="shared" si="916"/>
        <v>2</v>
      </c>
      <c r="GM45" s="114">
        <f t="shared" si="916"/>
        <v>294012.94</v>
      </c>
      <c r="GN45" s="114">
        <f t="shared" si="916"/>
        <v>31</v>
      </c>
      <c r="GO45" s="114">
        <f t="shared" si="916"/>
        <v>4557200.57</v>
      </c>
      <c r="GP45" s="114">
        <f t="shared" si="917"/>
        <v>14.666666666666666</v>
      </c>
      <c r="GQ45" s="114">
        <f t="shared" si="918"/>
        <v>2156094.956400001</v>
      </c>
      <c r="GR45" s="16"/>
    </row>
    <row r="46" spans="2:200" x14ac:dyDescent="0.25">
      <c r="B46" s="45"/>
      <c r="C46" s="34"/>
      <c r="D46" s="41"/>
      <c r="E46" s="25" t="s">
        <v>59</v>
      </c>
      <c r="F46" s="25">
        <v>30</v>
      </c>
      <c r="G46" s="26">
        <v>254142.60940000002</v>
      </c>
      <c r="H46" s="114"/>
      <c r="I46" s="114">
        <v>0</v>
      </c>
      <c r="J46" s="114">
        <f t="shared" si="53"/>
        <v>0</v>
      </c>
      <c r="K46" s="114">
        <f t="shared" si="54"/>
        <v>0</v>
      </c>
      <c r="L46" s="114"/>
      <c r="M46" s="114"/>
      <c r="N46" s="114"/>
      <c r="O46" s="114"/>
      <c r="P46" s="114">
        <f t="shared" si="871"/>
        <v>0</v>
      </c>
      <c r="Q46" s="114">
        <f t="shared" si="872"/>
        <v>0</v>
      </c>
      <c r="R46" s="97">
        <f t="shared" si="35"/>
        <v>0</v>
      </c>
      <c r="S46" s="97">
        <f t="shared" si="36"/>
        <v>0</v>
      </c>
      <c r="T46" s="114"/>
      <c r="U46" s="114">
        <v>0</v>
      </c>
      <c r="V46" s="114">
        <f t="shared" si="55"/>
        <v>0</v>
      </c>
      <c r="W46" s="114">
        <f t="shared" si="56"/>
        <v>0</v>
      </c>
      <c r="X46" s="114"/>
      <c r="Y46" s="114"/>
      <c r="Z46" s="114"/>
      <c r="AA46" s="114"/>
      <c r="AB46" s="114">
        <f t="shared" si="873"/>
        <v>0</v>
      </c>
      <c r="AC46" s="114">
        <f t="shared" si="874"/>
        <v>0</v>
      </c>
      <c r="AD46" s="97">
        <f t="shared" si="875"/>
        <v>0</v>
      </c>
      <c r="AE46" s="97">
        <f t="shared" si="876"/>
        <v>0</v>
      </c>
      <c r="AF46" s="114"/>
      <c r="AG46" s="114">
        <v>0</v>
      </c>
      <c r="AH46" s="114">
        <f t="shared" si="57"/>
        <v>0</v>
      </c>
      <c r="AI46" s="114">
        <f t="shared" si="58"/>
        <v>0</v>
      </c>
      <c r="AJ46" s="114"/>
      <c r="AK46" s="114"/>
      <c r="AL46" s="114"/>
      <c r="AM46" s="114"/>
      <c r="AN46" s="114">
        <f t="shared" si="877"/>
        <v>0</v>
      </c>
      <c r="AO46" s="114">
        <f t="shared" si="878"/>
        <v>0</v>
      </c>
      <c r="AP46" s="97">
        <f t="shared" si="879"/>
        <v>0</v>
      </c>
      <c r="AQ46" s="97">
        <f t="shared" si="880"/>
        <v>0</v>
      </c>
      <c r="AR46" s="114"/>
      <c r="AS46" s="114"/>
      <c r="AT46" s="114">
        <f t="shared" si="59"/>
        <v>0</v>
      </c>
      <c r="AU46" s="114">
        <f t="shared" si="60"/>
        <v>0</v>
      </c>
      <c r="AV46" s="114"/>
      <c r="AW46" s="114"/>
      <c r="AX46" s="114"/>
      <c r="AY46" s="114"/>
      <c r="AZ46" s="114">
        <f t="shared" si="881"/>
        <v>0</v>
      </c>
      <c r="BA46" s="114">
        <f t="shared" si="882"/>
        <v>0</v>
      </c>
      <c r="BB46" s="97">
        <f t="shared" si="883"/>
        <v>0</v>
      </c>
      <c r="BC46" s="97">
        <f t="shared" si="884"/>
        <v>0</v>
      </c>
      <c r="BD46" s="114"/>
      <c r="BE46" s="114">
        <v>0</v>
      </c>
      <c r="BF46" s="114">
        <f t="shared" si="61"/>
        <v>0</v>
      </c>
      <c r="BG46" s="114">
        <f t="shared" si="62"/>
        <v>0</v>
      </c>
      <c r="BH46" s="114"/>
      <c r="BI46" s="114"/>
      <c r="BJ46" s="114"/>
      <c r="BK46" s="114"/>
      <c r="BL46" s="114">
        <f t="shared" si="885"/>
        <v>0</v>
      </c>
      <c r="BM46" s="114">
        <f t="shared" si="886"/>
        <v>0</v>
      </c>
      <c r="BN46" s="97">
        <f t="shared" si="887"/>
        <v>0</v>
      </c>
      <c r="BO46" s="97">
        <f t="shared" si="888"/>
        <v>0</v>
      </c>
      <c r="BP46" s="114">
        <v>1</v>
      </c>
      <c r="BQ46" s="114">
        <v>254142.60940000002</v>
      </c>
      <c r="BR46" s="114">
        <f t="shared" si="63"/>
        <v>8.3333333333333329E-2</v>
      </c>
      <c r="BS46" s="114">
        <f t="shared" si="64"/>
        <v>21178.550783333336</v>
      </c>
      <c r="BT46" s="114"/>
      <c r="BU46" s="114"/>
      <c r="BV46" s="114"/>
      <c r="BW46" s="114"/>
      <c r="BX46" s="114">
        <f t="shared" si="889"/>
        <v>0</v>
      </c>
      <c r="BY46" s="114">
        <f t="shared" si="890"/>
        <v>0</v>
      </c>
      <c r="BZ46" s="97">
        <f t="shared" si="891"/>
        <v>-8.3333333333333329E-2</v>
      </c>
      <c r="CA46" s="97">
        <f t="shared" si="892"/>
        <v>-21178.550783333336</v>
      </c>
      <c r="CB46" s="114"/>
      <c r="CC46" s="114"/>
      <c r="CD46" s="114">
        <f t="shared" si="65"/>
        <v>0</v>
      </c>
      <c r="CE46" s="114">
        <f t="shared" si="66"/>
        <v>0</v>
      </c>
      <c r="CF46" s="114"/>
      <c r="CG46" s="114"/>
      <c r="CH46" s="114"/>
      <c r="CI46" s="114"/>
      <c r="CJ46" s="114">
        <f t="shared" si="893"/>
        <v>0</v>
      </c>
      <c r="CK46" s="114">
        <f t="shared" si="894"/>
        <v>0</v>
      </c>
      <c r="CL46" s="97">
        <f t="shared" si="895"/>
        <v>0</v>
      </c>
      <c r="CM46" s="97">
        <f t="shared" si="896"/>
        <v>0</v>
      </c>
      <c r="CN46" s="114"/>
      <c r="CO46" s="114"/>
      <c r="CP46" s="114">
        <f t="shared" si="67"/>
        <v>0</v>
      </c>
      <c r="CQ46" s="114">
        <f t="shared" si="68"/>
        <v>0</v>
      </c>
      <c r="CR46" s="114"/>
      <c r="CS46" s="114"/>
      <c r="CT46" s="114"/>
      <c r="CU46" s="114"/>
      <c r="CV46" s="114">
        <f t="shared" si="897"/>
        <v>0</v>
      </c>
      <c r="CW46" s="114">
        <f t="shared" si="898"/>
        <v>0</v>
      </c>
      <c r="CX46" s="97">
        <f t="shared" si="899"/>
        <v>0</v>
      </c>
      <c r="CY46" s="97">
        <f t="shared" si="900"/>
        <v>0</v>
      </c>
      <c r="CZ46" s="114"/>
      <c r="DA46" s="114"/>
      <c r="DB46" s="114">
        <f t="shared" si="69"/>
        <v>0</v>
      </c>
      <c r="DC46" s="114">
        <f t="shared" si="70"/>
        <v>0</v>
      </c>
      <c r="DD46" s="114"/>
      <c r="DE46" s="114"/>
      <c r="DF46" s="114"/>
      <c r="DG46" s="114"/>
      <c r="DH46" s="114">
        <f t="shared" si="901"/>
        <v>0</v>
      </c>
      <c r="DI46" s="114">
        <f t="shared" si="902"/>
        <v>0</v>
      </c>
      <c r="DJ46" s="114"/>
      <c r="DK46" s="114"/>
      <c r="DL46" s="114"/>
      <c r="DM46" s="114"/>
      <c r="DN46" s="114">
        <f t="shared" si="71"/>
        <v>0</v>
      </c>
      <c r="DO46" s="114">
        <f t="shared" si="72"/>
        <v>0</v>
      </c>
      <c r="DP46" s="114"/>
      <c r="DQ46" s="114"/>
      <c r="DR46" s="114"/>
      <c r="DS46" s="114"/>
      <c r="DT46" s="114">
        <f t="shared" si="903"/>
        <v>0</v>
      </c>
      <c r="DU46" s="114">
        <f t="shared" si="904"/>
        <v>0</v>
      </c>
      <c r="DV46" s="114"/>
      <c r="DW46" s="114"/>
      <c r="DX46" s="114"/>
      <c r="DY46" s="114">
        <v>0</v>
      </c>
      <c r="DZ46" s="114">
        <f t="shared" si="73"/>
        <v>0</v>
      </c>
      <c r="EA46" s="114">
        <f t="shared" si="74"/>
        <v>0</v>
      </c>
      <c r="EB46" s="114"/>
      <c r="EC46" s="114"/>
      <c r="ED46" s="114"/>
      <c r="EE46" s="114"/>
      <c r="EF46" s="114">
        <f t="shared" si="905"/>
        <v>0</v>
      </c>
      <c r="EG46" s="114">
        <f t="shared" si="906"/>
        <v>0</v>
      </c>
      <c r="EH46" s="114"/>
      <c r="EI46" s="114"/>
      <c r="EJ46" s="114"/>
      <c r="EK46" s="114">
        <v>0</v>
      </c>
      <c r="EL46" s="114">
        <f t="shared" si="75"/>
        <v>0</v>
      </c>
      <c r="EM46" s="114">
        <f t="shared" si="76"/>
        <v>0</v>
      </c>
      <c r="EN46" s="114"/>
      <c r="EO46" s="114"/>
      <c r="EP46" s="114"/>
      <c r="EQ46" s="114"/>
      <c r="ER46" s="114">
        <f t="shared" si="907"/>
        <v>0</v>
      </c>
      <c r="ES46" s="114">
        <f t="shared" si="908"/>
        <v>0</v>
      </c>
      <c r="ET46" s="114"/>
      <c r="EU46" s="114"/>
      <c r="EV46" s="114"/>
      <c r="EW46" s="114"/>
      <c r="EX46" s="114">
        <f t="shared" si="77"/>
        <v>0</v>
      </c>
      <c r="EY46" s="114">
        <f t="shared" si="78"/>
        <v>0</v>
      </c>
      <c r="EZ46" s="114"/>
      <c r="FA46" s="114"/>
      <c r="FB46" s="114"/>
      <c r="FC46" s="114"/>
      <c r="FD46" s="114">
        <f t="shared" si="909"/>
        <v>0</v>
      </c>
      <c r="FE46" s="114">
        <f t="shared" si="910"/>
        <v>0</v>
      </c>
      <c r="FF46" s="114"/>
      <c r="FG46" s="114"/>
      <c r="FH46" s="114"/>
      <c r="FI46" s="114"/>
      <c r="FJ46" s="114">
        <f t="shared" si="79"/>
        <v>0</v>
      </c>
      <c r="FK46" s="114">
        <f t="shared" si="80"/>
        <v>0</v>
      </c>
      <c r="FL46" s="114"/>
      <c r="FM46" s="114"/>
      <c r="FN46" s="114"/>
      <c r="FO46" s="114"/>
      <c r="FP46" s="114">
        <f t="shared" si="911"/>
        <v>0</v>
      </c>
      <c r="FQ46" s="114">
        <f t="shared" si="912"/>
        <v>0</v>
      </c>
      <c r="FR46" s="114"/>
      <c r="FS46" s="114"/>
      <c r="FT46" s="114"/>
      <c r="FU46" s="114"/>
      <c r="FV46" s="114">
        <f t="shared" si="81"/>
        <v>0</v>
      </c>
      <c r="FW46" s="114">
        <f t="shared" si="82"/>
        <v>0</v>
      </c>
      <c r="FX46" s="114"/>
      <c r="FY46" s="114"/>
      <c r="FZ46" s="114"/>
      <c r="GA46" s="114"/>
      <c r="GB46" s="114">
        <f t="shared" si="913"/>
        <v>0</v>
      </c>
      <c r="GC46" s="114">
        <f t="shared" si="914"/>
        <v>0</v>
      </c>
      <c r="GD46" s="114"/>
      <c r="GE46" s="114"/>
      <c r="GF46" s="114">
        <f t="shared" si="915"/>
        <v>1</v>
      </c>
      <c r="GG46" s="114">
        <f t="shared" si="915"/>
        <v>254142.60940000002</v>
      </c>
      <c r="GH46" s="114">
        <f t="shared" si="915"/>
        <v>8.3333333333333329E-2</v>
      </c>
      <c r="GI46" s="114">
        <f t="shared" si="915"/>
        <v>21178.550783333336</v>
      </c>
      <c r="GJ46" s="114">
        <f t="shared" si="915"/>
        <v>0</v>
      </c>
      <c r="GK46" s="114">
        <f t="shared" si="915"/>
        <v>0</v>
      </c>
      <c r="GL46" s="114">
        <f t="shared" si="916"/>
        <v>0</v>
      </c>
      <c r="GM46" s="114">
        <f t="shared" si="916"/>
        <v>0</v>
      </c>
      <c r="GN46" s="114">
        <f t="shared" si="916"/>
        <v>0</v>
      </c>
      <c r="GO46" s="114">
        <f t="shared" si="916"/>
        <v>0</v>
      </c>
      <c r="GP46" s="114">
        <f t="shared" si="917"/>
        <v>-8.3333333333333329E-2</v>
      </c>
      <c r="GQ46" s="114">
        <f t="shared" si="918"/>
        <v>-21178.550783333336</v>
      </c>
      <c r="GR46" s="16"/>
    </row>
    <row r="47" spans="2:200" x14ac:dyDescent="0.25">
      <c r="B47" s="45"/>
      <c r="C47" s="34"/>
      <c r="D47" s="41"/>
      <c r="E47" s="25" t="s">
        <v>60</v>
      </c>
      <c r="F47" s="25">
        <v>31</v>
      </c>
      <c r="G47" s="26">
        <v>242676.72100000002</v>
      </c>
      <c r="H47" s="114"/>
      <c r="I47" s="114">
        <v>0</v>
      </c>
      <c r="J47" s="114">
        <f t="shared" si="53"/>
        <v>0</v>
      </c>
      <c r="K47" s="114">
        <f t="shared" si="54"/>
        <v>0</v>
      </c>
      <c r="L47" s="114"/>
      <c r="M47" s="114"/>
      <c r="N47" s="114"/>
      <c r="O47" s="114"/>
      <c r="P47" s="114">
        <f t="shared" si="871"/>
        <v>0</v>
      </c>
      <c r="Q47" s="114">
        <f t="shared" si="872"/>
        <v>0</v>
      </c>
      <c r="R47" s="97">
        <f t="shared" si="35"/>
        <v>0</v>
      </c>
      <c r="S47" s="97">
        <f t="shared" si="36"/>
        <v>0</v>
      </c>
      <c r="T47" s="114"/>
      <c r="U47" s="114">
        <v>0</v>
      </c>
      <c r="V47" s="114">
        <f t="shared" si="55"/>
        <v>0</v>
      </c>
      <c r="W47" s="114">
        <f t="shared" si="56"/>
        <v>0</v>
      </c>
      <c r="X47" s="114"/>
      <c r="Y47" s="114"/>
      <c r="Z47" s="114"/>
      <c r="AA47" s="114"/>
      <c r="AB47" s="114">
        <f t="shared" si="873"/>
        <v>0</v>
      </c>
      <c r="AC47" s="114">
        <f t="shared" si="874"/>
        <v>0</v>
      </c>
      <c r="AD47" s="97">
        <f t="shared" si="875"/>
        <v>0</v>
      </c>
      <c r="AE47" s="97">
        <f t="shared" si="876"/>
        <v>0</v>
      </c>
      <c r="AF47" s="114"/>
      <c r="AG47" s="114">
        <v>0</v>
      </c>
      <c r="AH47" s="114">
        <f t="shared" si="57"/>
        <v>0</v>
      </c>
      <c r="AI47" s="114">
        <f t="shared" si="58"/>
        <v>0</v>
      </c>
      <c r="AJ47" s="114"/>
      <c r="AK47" s="114"/>
      <c r="AL47" s="114"/>
      <c r="AM47" s="114"/>
      <c r="AN47" s="114">
        <f t="shared" si="877"/>
        <v>0</v>
      </c>
      <c r="AO47" s="114">
        <f t="shared" si="878"/>
        <v>0</v>
      </c>
      <c r="AP47" s="97">
        <f t="shared" si="879"/>
        <v>0</v>
      </c>
      <c r="AQ47" s="97">
        <f t="shared" si="880"/>
        <v>0</v>
      </c>
      <c r="AR47" s="114"/>
      <c r="AS47" s="114"/>
      <c r="AT47" s="114">
        <f t="shared" si="59"/>
        <v>0</v>
      </c>
      <c r="AU47" s="114">
        <f t="shared" si="60"/>
        <v>0</v>
      </c>
      <c r="AV47" s="114"/>
      <c r="AW47" s="114"/>
      <c r="AX47" s="114"/>
      <c r="AY47" s="114"/>
      <c r="AZ47" s="114">
        <f t="shared" si="881"/>
        <v>0</v>
      </c>
      <c r="BA47" s="114">
        <f t="shared" si="882"/>
        <v>0</v>
      </c>
      <c r="BB47" s="97">
        <f t="shared" si="883"/>
        <v>0</v>
      </c>
      <c r="BC47" s="97">
        <f t="shared" si="884"/>
        <v>0</v>
      </c>
      <c r="BD47" s="114">
        <v>200</v>
      </c>
      <c r="BE47" s="114">
        <v>48535344.200000003</v>
      </c>
      <c r="BF47" s="114">
        <f t="shared" si="61"/>
        <v>16.666666666666668</v>
      </c>
      <c r="BG47" s="114">
        <f t="shared" si="62"/>
        <v>4044612.0166666671</v>
      </c>
      <c r="BH47" s="114"/>
      <c r="BI47" s="114"/>
      <c r="BJ47" s="114"/>
      <c r="BK47" s="114"/>
      <c r="BL47" s="114">
        <f t="shared" si="885"/>
        <v>0</v>
      </c>
      <c r="BM47" s="114">
        <f t="shared" si="886"/>
        <v>0</v>
      </c>
      <c r="BN47" s="97">
        <f t="shared" si="887"/>
        <v>-16.666666666666668</v>
      </c>
      <c r="BO47" s="97">
        <f t="shared" si="888"/>
        <v>-4044612.0166666671</v>
      </c>
      <c r="BP47" s="114">
        <v>216</v>
      </c>
      <c r="BQ47" s="114">
        <v>52418171.736000001</v>
      </c>
      <c r="BR47" s="114">
        <f t="shared" si="63"/>
        <v>18</v>
      </c>
      <c r="BS47" s="114">
        <f t="shared" si="64"/>
        <v>4368180.9780000001</v>
      </c>
      <c r="BT47" s="114"/>
      <c r="BU47" s="114"/>
      <c r="BV47" s="114"/>
      <c r="BW47" s="114"/>
      <c r="BX47" s="114">
        <f t="shared" si="889"/>
        <v>0</v>
      </c>
      <c r="BY47" s="114">
        <f t="shared" si="890"/>
        <v>0</v>
      </c>
      <c r="BZ47" s="97">
        <f t="shared" si="891"/>
        <v>-18</v>
      </c>
      <c r="CA47" s="97">
        <f t="shared" si="892"/>
        <v>-4368180.9780000001</v>
      </c>
      <c r="CB47" s="114"/>
      <c r="CC47" s="114"/>
      <c r="CD47" s="114">
        <f t="shared" si="65"/>
        <v>0</v>
      </c>
      <c r="CE47" s="114">
        <f t="shared" si="66"/>
        <v>0</v>
      </c>
      <c r="CF47" s="114"/>
      <c r="CG47" s="114"/>
      <c r="CH47" s="114"/>
      <c r="CI47" s="114"/>
      <c r="CJ47" s="114">
        <f t="shared" si="893"/>
        <v>0</v>
      </c>
      <c r="CK47" s="114">
        <f t="shared" si="894"/>
        <v>0</v>
      </c>
      <c r="CL47" s="97">
        <f t="shared" si="895"/>
        <v>0</v>
      </c>
      <c r="CM47" s="97">
        <f t="shared" si="896"/>
        <v>0</v>
      </c>
      <c r="CN47" s="114"/>
      <c r="CO47" s="114"/>
      <c r="CP47" s="114">
        <f t="shared" si="67"/>
        <v>0</v>
      </c>
      <c r="CQ47" s="114">
        <f t="shared" si="68"/>
        <v>0</v>
      </c>
      <c r="CR47" s="114"/>
      <c r="CS47" s="114"/>
      <c r="CT47" s="114"/>
      <c r="CU47" s="114"/>
      <c r="CV47" s="114">
        <f t="shared" si="897"/>
        <v>0</v>
      </c>
      <c r="CW47" s="114">
        <f t="shared" si="898"/>
        <v>0</v>
      </c>
      <c r="CX47" s="97">
        <f t="shared" si="899"/>
        <v>0</v>
      </c>
      <c r="CY47" s="97">
        <f t="shared" si="900"/>
        <v>0</v>
      </c>
      <c r="CZ47" s="114"/>
      <c r="DA47" s="114"/>
      <c r="DB47" s="114">
        <f t="shared" si="69"/>
        <v>0</v>
      </c>
      <c r="DC47" s="114">
        <f t="shared" si="70"/>
        <v>0</v>
      </c>
      <c r="DD47" s="114"/>
      <c r="DE47" s="114"/>
      <c r="DF47" s="114"/>
      <c r="DG47" s="114"/>
      <c r="DH47" s="114">
        <f t="shared" si="901"/>
        <v>0</v>
      </c>
      <c r="DI47" s="114">
        <f t="shared" si="902"/>
        <v>0</v>
      </c>
      <c r="DJ47" s="114"/>
      <c r="DK47" s="114"/>
      <c r="DL47" s="114"/>
      <c r="DM47" s="114"/>
      <c r="DN47" s="114">
        <f t="shared" si="71"/>
        <v>0</v>
      </c>
      <c r="DO47" s="114">
        <f t="shared" si="72"/>
        <v>0</v>
      </c>
      <c r="DP47" s="114"/>
      <c r="DQ47" s="114"/>
      <c r="DR47" s="114"/>
      <c r="DS47" s="114"/>
      <c r="DT47" s="114">
        <f t="shared" si="903"/>
        <v>0</v>
      </c>
      <c r="DU47" s="114">
        <f t="shared" si="904"/>
        <v>0</v>
      </c>
      <c r="DV47" s="114"/>
      <c r="DW47" s="114"/>
      <c r="DX47" s="114"/>
      <c r="DY47" s="114">
        <v>0</v>
      </c>
      <c r="DZ47" s="114">
        <f t="shared" si="73"/>
        <v>0</v>
      </c>
      <c r="EA47" s="114">
        <f t="shared" si="74"/>
        <v>0</v>
      </c>
      <c r="EB47" s="114"/>
      <c r="EC47" s="114"/>
      <c r="ED47" s="114"/>
      <c r="EE47" s="114"/>
      <c r="EF47" s="114">
        <f t="shared" si="905"/>
        <v>0</v>
      </c>
      <c r="EG47" s="114">
        <f t="shared" si="906"/>
        <v>0</v>
      </c>
      <c r="EH47" s="114"/>
      <c r="EI47" s="114"/>
      <c r="EJ47" s="114">
        <v>2</v>
      </c>
      <c r="EK47" s="114">
        <v>485353.44200000004</v>
      </c>
      <c r="EL47" s="114">
        <f t="shared" si="75"/>
        <v>0.16666666666666666</v>
      </c>
      <c r="EM47" s="114">
        <f t="shared" si="76"/>
        <v>40446.120166666668</v>
      </c>
      <c r="EN47" s="114"/>
      <c r="EO47" s="114"/>
      <c r="EP47" s="114"/>
      <c r="EQ47" s="114"/>
      <c r="ER47" s="114">
        <f t="shared" si="907"/>
        <v>0</v>
      </c>
      <c r="ES47" s="114">
        <f t="shared" si="908"/>
        <v>0</v>
      </c>
      <c r="ET47" s="114"/>
      <c r="EU47" s="114"/>
      <c r="EV47" s="114"/>
      <c r="EW47" s="114"/>
      <c r="EX47" s="114">
        <f t="shared" si="77"/>
        <v>0</v>
      </c>
      <c r="EY47" s="114">
        <f t="shared" si="78"/>
        <v>0</v>
      </c>
      <c r="EZ47" s="114"/>
      <c r="FA47" s="114"/>
      <c r="FB47" s="114"/>
      <c r="FC47" s="114"/>
      <c r="FD47" s="114">
        <f t="shared" si="909"/>
        <v>0</v>
      </c>
      <c r="FE47" s="114">
        <f t="shared" si="910"/>
        <v>0</v>
      </c>
      <c r="FF47" s="114"/>
      <c r="FG47" s="114"/>
      <c r="FH47" s="114"/>
      <c r="FI47" s="114"/>
      <c r="FJ47" s="114">
        <f t="shared" si="79"/>
        <v>0</v>
      </c>
      <c r="FK47" s="114">
        <f t="shared" si="80"/>
        <v>0</v>
      </c>
      <c r="FL47" s="114"/>
      <c r="FM47" s="114"/>
      <c r="FN47" s="114"/>
      <c r="FO47" s="114"/>
      <c r="FP47" s="114">
        <f t="shared" si="911"/>
        <v>0</v>
      </c>
      <c r="FQ47" s="114">
        <f t="shared" si="912"/>
        <v>0</v>
      </c>
      <c r="FR47" s="114"/>
      <c r="FS47" s="114"/>
      <c r="FT47" s="114"/>
      <c r="FU47" s="114"/>
      <c r="FV47" s="114">
        <f t="shared" si="81"/>
        <v>0</v>
      </c>
      <c r="FW47" s="114">
        <f t="shared" si="82"/>
        <v>0</v>
      </c>
      <c r="FX47" s="114"/>
      <c r="FY47" s="114"/>
      <c r="FZ47" s="114"/>
      <c r="GA47" s="114"/>
      <c r="GB47" s="114">
        <f t="shared" si="913"/>
        <v>0</v>
      </c>
      <c r="GC47" s="114">
        <f t="shared" si="914"/>
        <v>0</v>
      </c>
      <c r="GD47" s="114"/>
      <c r="GE47" s="114"/>
      <c r="GF47" s="114">
        <f t="shared" si="915"/>
        <v>418</v>
      </c>
      <c r="GG47" s="114">
        <f t="shared" si="915"/>
        <v>101438869.37800001</v>
      </c>
      <c r="GH47" s="114">
        <f t="shared" si="915"/>
        <v>34.833333333333336</v>
      </c>
      <c r="GI47" s="114">
        <f t="shared" si="915"/>
        <v>8453239.1148333345</v>
      </c>
      <c r="GJ47" s="114">
        <f t="shared" si="915"/>
        <v>0</v>
      </c>
      <c r="GK47" s="114">
        <f t="shared" si="915"/>
        <v>0</v>
      </c>
      <c r="GL47" s="114">
        <f t="shared" si="916"/>
        <v>0</v>
      </c>
      <c r="GM47" s="114">
        <f t="shared" si="916"/>
        <v>0</v>
      </c>
      <c r="GN47" s="114">
        <f t="shared" si="916"/>
        <v>0</v>
      </c>
      <c r="GO47" s="114">
        <f t="shared" si="916"/>
        <v>0</v>
      </c>
      <c r="GP47" s="114">
        <f t="shared" si="917"/>
        <v>-34.833333333333336</v>
      </c>
      <c r="GQ47" s="114">
        <f t="shared" si="918"/>
        <v>-8453239.1148333345</v>
      </c>
      <c r="GR47" s="16"/>
    </row>
    <row r="48" spans="2:200" x14ac:dyDescent="0.25">
      <c r="B48" s="49"/>
      <c r="C48" s="50"/>
      <c r="D48" s="51"/>
      <c r="E48" s="39" t="s">
        <v>61</v>
      </c>
      <c r="F48" s="39"/>
      <c r="G48" s="52"/>
      <c r="H48" s="118">
        <f>SUM(H49:H50)</f>
        <v>0</v>
      </c>
      <c r="I48" s="118">
        <f t="shared" ref="I48:BT48" si="919">SUM(I49:I50)</f>
        <v>0</v>
      </c>
      <c r="J48" s="118">
        <f t="shared" si="919"/>
        <v>0</v>
      </c>
      <c r="K48" s="118">
        <f t="shared" si="919"/>
        <v>0</v>
      </c>
      <c r="L48" s="118">
        <f t="shared" si="919"/>
        <v>0</v>
      </c>
      <c r="M48" s="118">
        <f t="shared" si="919"/>
        <v>0</v>
      </c>
      <c r="N48" s="118">
        <f t="shared" si="919"/>
        <v>0</v>
      </c>
      <c r="O48" s="118">
        <f t="shared" si="919"/>
        <v>0</v>
      </c>
      <c r="P48" s="118">
        <f t="shared" si="919"/>
        <v>0</v>
      </c>
      <c r="Q48" s="118">
        <f t="shared" si="919"/>
        <v>0</v>
      </c>
      <c r="R48" s="118">
        <f t="shared" si="919"/>
        <v>0</v>
      </c>
      <c r="S48" s="118">
        <f t="shared" si="919"/>
        <v>0</v>
      </c>
      <c r="T48" s="118">
        <f t="shared" si="919"/>
        <v>0</v>
      </c>
      <c r="U48" s="118">
        <f t="shared" si="919"/>
        <v>0</v>
      </c>
      <c r="V48" s="118">
        <f t="shared" si="919"/>
        <v>0</v>
      </c>
      <c r="W48" s="118">
        <f t="shared" si="919"/>
        <v>0</v>
      </c>
      <c r="X48" s="118">
        <f t="shared" si="919"/>
        <v>0</v>
      </c>
      <c r="Y48" s="118">
        <f t="shared" si="919"/>
        <v>0</v>
      </c>
      <c r="Z48" s="118">
        <f t="shared" si="919"/>
        <v>0</v>
      </c>
      <c r="AA48" s="118">
        <f t="shared" si="919"/>
        <v>0</v>
      </c>
      <c r="AB48" s="118">
        <f t="shared" ref="AB48" si="920">SUM(AB49:AB50)</f>
        <v>0</v>
      </c>
      <c r="AC48" s="118">
        <f t="shared" ref="AC48" si="921">SUM(AC49:AC50)</f>
        <v>0</v>
      </c>
      <c r="AD48" s="118">
        <f t="shared" si="919"/>
        <v>0</v>
      </c>
      <c r="AE48" s="118">
        <f t="shared" si="919"/>
        <v>0</v>
      </c>
      <c r="AF48" s="118">
        <f t="shared" si="919"/>
        <v>0</v>
      </c>
      <c r="AG48" s="118">
        <f t="shared" si="919"/>
        <v>0</v>
      </c>
      <c r="AH48" s="118">
        <f t="shared" si="919"/>
        <v>0</v>
      </c>
      <c r="AI48" s="118">
        <f t="shared" si="919"/>
        <v>0</v>
      </c>
      <c r="AJ48" s="118">
        <f t="shared" si="919"/>
        <v>0</v>
      </c>
      <c r="AK48" s="118">
        <f t="shared" si="919"/>
        <v>0</v>
      </c>
      <c r="AL48" s="118">
        <f t="shared" si="919"/>
        <v>0</v>
      </c>
      <c r="AM48" s="118">
        <f t="shared" si="919"/>
        <v>0</v>
      </c>
      <c r="AN48" s="118">
        <f t="shared" ref="AN48" si="922">SUM(AN49:AN50)</f>
        <v>0</v>
      </c>
      <c r="AO48" s="118">
        <f t="shared" ref="AO48" si="923">SUM(AO49:AO50)</f>
        <v>0</v>
      </c>
      <c r="AP48" s="118">
        <f t="shared" si="919"/>
        <v>0</v>
      </c>
      <c r="AQ48" s="118">
        <f t="shared" si="919"/>
        <v>0</v>
      </c>
      <c r="AR48" s="118">
        <f t="shared" si="919"/>
        <v>0</v>
      </c>
      <c r="AS48" s="118">
        <f t="shared" si="919"/>
        <v>0</v>
      </c>
      <c r="AT48" s="118">
        <f t="shared" si="919"/>
        <v>0</v>
      </c>
      <c r="AU48" s="118">
        <f t="shared" si="919"/>
        <v>0</v>
      </c>
      <c r="AV48" s="118">
        <f t="shared" si="919"/>
        <v>0</v>
      </c>
      <c r="AW48" s="118">
        <f t="shared" si="919"/>
        <v>0</v>
      </c>
      <c r="AX48" s="118">
        <f t="shared" si="919"/>
        <v>0</v>
      </c>
      <c r="AY48" s="118">
        <f t="shared" si="919"/>
        <v>0</v>
      </c>
      <c r="AZ48" s="118">
        <f t="shared" ref="AZ48" si="924">SUM(AZ49:AZ50)</f>
        <v>0</v>
      </c>
      <c r="BA48" s="118">
        <f t="shared" ref="BA48" si="925">SUM(BA49:BA50)</f>
        <v>0</v>
      </c>
      <c r="BB48" s="118">
        <f t="shared" si="919"/>
        <v>0</v>
      </c>
      <c r="BC48" s="118">
        <f t="shared" si="919"/>
        <v>0</v>
      </c>
      <c r="BD48" s="118">
        <f t="shared" si="919"/>
        <v>10</v>
      </c>
      <c r="BE48" s="118">
        <f t="shared" si="919"/>
        <v>1608196.0527999999</v>
      </c>
      <c r="BF48" s="118">
        <f t="shared" si="919"/>
        <v>1.6666666666666665</v>
      </c>
      <c r="BG48" s="118">
        <f t="shared" si="919"/>
        <v>134016.33773333335</v>
      </c>
      <c r="BH48" s="118">
        <f t="shared" si="919"/>
        <v>1</v>
      </c>
      <c r="BI48" s="118">
        <f t="shared" si="919"/>
        <v>139842.47</v>
      </c>
      <c r="BJ48" s="118">
        <f t="shared" si="919"/>
        <v>0</v>
      </c>
      <c r="BK48" s="118">
        <f t="shared" si="919"/>
        <v>0</v>
      </c>
      <c r="BL48" s="118">
        <f t="shared" ref="BL48" si="926">SUM(BL49:BL50)</f>
        <v>1</v>
      </c>
      <c r="BM48" s="118">
        <f t="shared" ref="BM48" si="927">SUM(BM49:BM50)</f>
        <v>139842.47</v>
      </c>
      <c r="BN48" s="118">
        <f t="shared" si="919"/>
        <v>-0.66666666666666663</v>
      </c>
      <c r="BO48" s="118">
        <f t="shared" si="919"/>
        <v>5826.1322666666674</v>
      </c>
      <c r="BP48" s="118">
        <f t="shared" si="919"/>
        <v>0</v>
      </c>
      <c r="BQ48" s="118">
        <f t="shared" si="919"/>
        <v>0</v>
      </c>
      <c r="BR48" s="118">
        <f t="shared" si="919"/>
        <v>0</v>
      </c>
      <c r="BS48" s="118">
        <f t="shared" si="919"/>
        <v>0</v>
      </c>
      <c r="BT48" s="118">
        <f t="shared" si="919"/>
        <v>0</v>
      </c>
      <c r="BU48" s="118">
        <f t="shared" ref="BU48:EE48" si="928">SUM(BU49:BU50)</f>
        <v>0</v>
      </c>
      <c r="BV48" s="118">
        <f t="shared" si="928"/>
        <v>0</v>
      </c>
      <c r="BW48" s="118">
        <f t="shared" si="928"/>
        <v>0</v>
      </c>
      <c r="BX48" s="118">
        <f t="shared" ref="BX48" si="929">SUM(BX49:BX50)</f>
        <v>0</v>
      </c>
      <c r="BY48" s="118">
        <f t="shared" ref="BY48" si="930">SUM(BY49:BY50)</f>
        <v>0</v>
      </c>
      <c r="BZ48" s="118">
        <f t="shared" si="928"/>
        <v>0</v>
      </c>
      <c r="CA48" s="118">
        <f t="shared" si="928"/>
        <v>0</v>
      </c>
      <c r="CB48" s="118">
        <f t="shared" si="928"/>
        <v>0</v>
      </c>
      <c r="CC48" s="118">
        <f t="shared" si="928"/>
        <v>0</v>
      </c>
      <c r="CD48" s="118">
        <f t="shared" si="928"/>
        <v>0</v>
      </c>
      <c r="CE48" s="118">
        <f t="shared" si="928"/>
        <v>0</v>
      </c>
      <c r="CF48" s="118">
        <f t="shared" si="928"/>
        <v>0</v>
      </c>
      <c r="CG48" s="118">
        <f t="shared" si="928"/>
        <v>0</v>
      </c>
      <c r="CH48" s="118">
        <f t="shared" si="928"/>
        <v>0</v>
      </c>
      <c r="CI48" s="118">
        <f t="shared" si="928"/>
        <v>0</v>
      </c>
      <c r="CJ48" s="118">
        <f t="shared" ref="CJ48" si="931">SUM(CJ49:CJ50)</f>
        <v>0</v>
      </c>
      <c r="CK48" s="118">
        <f t="shared" ref="CK48" si="932">SUM(CK49:CK50)</f>
        <v>0</v>
      </c>
      <c r="CL48" s="118">
        <f t="shared" si="928"/>
        <v>0</v>
      </c>
      <c r="CM48" s="118">
        <f t="shared" si="928"/>
        <v>0</v>
      </c>
      <c r="CN48" s="118">
        <f t="shared" si="928"/>
        <v>0</v>
      </c>
      <c r="CO48" s="118">
        <f t="shared" si="928"/>
        <v>0</v>
      </c>
      <c r="CP48" s="118">
        <f t="shared" si="928"/>
        <v>0</v>
      </c>
      <c r="CQ48" s="118">
        <f t="shared" si="928"/>
        <v>0</v>
      </c>
      <c r="CR48" s="118">
        <f t="shared" si="928"/>
        <v>0</v>
      </c>
      <c r="CS48" s="118">
        <f t="shared" si="928"/>
        <v>0</v>
      </c>
      <c r="CT48" s="118">
        <f t="shared" si="928"/>
        <v>0</v>
      </c>
      <c r="CU48" s="118">
        <f t="shared" si="928"/>
        <v>0</v>
      </c>
      <c r="CV48" s="118">
        <f t="shared" ref="CV48" si="933">SUM(CV49:CV50)</f>
        <v>0</v>
      </c>
      <c r="CW48" s="118">
        <f t="shared" ref="CW48" si="934">SUM(CW49:CW50)</f>
        <v>0</v>
      </c>
      <c r="CX48" s="118">
        <f t="shared" si="928"/>
        <v>0</v>
      </c>
      <c r="CY48" s="118">
        <f t="shared" si="928"/>
        <v>0</v>
      </c>
      <c r="CZ48" s="118">
        <f t="shared" si="928"/>
        <v>0</v>
      </c>
      <c r="DA48" s="118">
        <f t="shared" si="928"/>
        <v>0</v>
      </c>
      <c r="DB48" s="118">
        <f t="shared" si="928"/>
        <v>0</v>
      </c>
      <c r="DC48" s="118">
        <f t="shared" si="928"/>
        <v>0</v>
      </c>
      <c r="DD48" s="118">
        <f t="shared" si="928"/>
        <v>0</v>
      </c>
      <c r="DE48" s="118">
        <f t="shared" si="928"/>
        <v>0</v>
      </c>
      <c r="DF48" s="118">
        <f t="shared" si="928"/>
        <v>0</v>
      </c>
      <c r="DG48" s="118">
        <f t="shared" si="928"/>
        <v>0</v>
      </c>
      <c r="DH48" s="118">
        <f t="shared" ref="DH48" si="935">SUM(DH49:DH50)</f>
        <v>0</v>
      </c>
      <c r="DI48" s="118">
        <f t="shared" ref="DI48" si="936">SUM(DI49:DI50)</f>
        <v>0</v>
      </c>
      <c r="DJ48" s="118">
        <f t="shared" si="928"/>
        <v>0</v>
      </c>
      <c r="DK48" s="118">
        <f t="shared" si="928"/>
        <v>0</v>
      </c>
      <c r="DL48" s="118">
        <f t="shared" si="928"/>
        <v>0</v>
      </c>
      <c r="DM48" s="118">
        <f t="shared" si="928"/>
        <v>0</v>
      </c>
      <c r="DN48" s="118">
        <f t="shared" si="928"/>
        <v>0</v>
      </c>
      <c r="DO48" s="118">
        <f t="shared" si="928"/>
        <v>0</v>
      </c>
      <c r="DP48" s="118">
        <f t="shared" si="928"/>
        <v>0</v>
      </c>
      <c r="DQ48" s="118">
        <f t="shared" si="928"/>
        <v>0</v>
      </c>
      <c r="DR48" s="118">
        <f t="shared" si="928"/>
        <v>0</v>
      </c>
      <c r="DS48" s="118">
        <f t="shared" si="928"/>
        <v>0</v>
      </c>
      <c r="DT48" s="118">
        <f t="shared" ref="DT48" si="937">SUM(DT49:DT50)</f>
        <v>0</v>
      </c>
      <c r="DU48" s="118">
        <f t="shared" ref="DU48" si="938">SUM(DU49:DU50)</f>
        <v>0</v>
      </c>
      <c r="DV48" s="118">
        <f t="shared" si="928"/>
        <v>0</v>
      </c>
      <c r="DW48" s="118">
        <f t="shared" si="928"/>
        <v>0</v>
      </c>
      <c r="DX48" s="118">
        <f t="shared" si="928"/>
        <v>0</v>
      </c>
      <c r="DY48" s="118">
        <f t="shared" si="928"/>
        <v>0</v>
      </c>
      <c r="DZ48" s="118">
        <f t="shared" si="928"/>
        <v>0</v>
      </c>
      <c r="EA48" s="118">
        <f t="shared" si="928"/>
        <v>0</v>
      </c>
      <c r="EB48" s="118">
        <f t="shared" si="928"/>
        <v>0</v>
      </c>
      <c r="EC48" s="118">
        <f t="shared" si="928"/>
        <v>0</v>
      </c>
      <c r="ED48" s="118">
        <f t="shared" si="928"/>
        <v>0</v>
      </c>
      <c r="EE48" s="118">
        <f t="shared" si="928"/>
        <v>0</v>
      </c>
      <c r="EF48" s="118">
        <f t="shared" ref="EF48" si="939">SUM(EF49:EF50)</f>
        <v>0</v>
      </c>
      <c r="EG48" s="118">
        <f t="shared" ref="EG48" si="940">SUM(EG49:EG50)</f>
        <v>0</v>
      </c>
      <c r="EH48" s="118">
        <f t="shared" ref="EH48:GQ48" si="941">SUM(EH49:EH50)</f>
        <v>0</v>
      </c>
      <c r="EI48" s="118">
        <f t="shared" si="941"/>
        <v>0</v>
      </c>
      <c r="EJ48" s="118">
        <f t="shared" si="941"/>
        <v>0</v>
      </c>
      <c r="EK48" s="118">
        <f t="shared" si="941"/>
        <v>0</v>
      </c>
      <c r="EL48" s="118">
        <f t="shared" si="941"/>
        <v>0</v>
      </c>
      <c r="EM48" s="118">
        <f t="shared" si="941"/>
        <v>0</v>
      </c>
      <c r="EN48" s="118">
        <f t="shared" si="941"/>
        <v>0</v>
      </c>
      <c r="EO48" s="118">
        <f t="shared" si="941"/>
        <v>0</v>
      </c>
      <c r="EP48" s="118">
        <f t="shared" si="941"/>
        <v>0</v>
      </c>
      <c r="EQ48" s="118">
        <f t="shared" si="941"/>
        <v>0</v>
      </c>
      <c r="ER48" s="118">
        <f t="shared" ref="ER48" si="942">SUM(ER49:ER50)</f>
        <v>0</v>
      </c>
      <c r="ES48" s="118">
        <f t="shared" ref="ES48" si="943">SUM(ES49:ES50)</f>
        <v>0</v>
      </c>
      <c r="ET48" s="118">
        <f t="shared" si="941"/>
        <v>0</v>
      </c>
      <c r="EU48" s="118">
        <f t="shared" si="941"/>
        <v>0</v>
      </c>
      <c r="EV48" s="118">
        <f t="shared" si="941"/>
        <v>0</v>
      </c>
      <c r="EW48" s="118">
        <f t="shared" si="941"/>
        <v>0</v>
      </c>
      <c r="EX48" s="118">
        <f t="shared" si="941"/>
        <v>0</v>
      </c>
      <c r="EY48" s="118">
        <f t="shared" si="941"/>
        <v>0</v>
      </c>
      <c r="EZ48" s="118">
        <f t="shared" si="941"/>
        <v>0</v>
      </c>
      <c r="FA48" s="118">
        <f t="shared" si="941"/>
        <v>0</v>
      </c>
      <c r="FB48" s="118">
        <f t="shared" si="941"/>
        <v>0</v>
      </c>
      <c r="FC48" s="118">
        <f t="shared" si="941"/>
        <v>0</v>
      </c>
      <c r="FD48" s="118">
        <f t="shared" ref="FD48" si="944">SUM(FD49:FD50)</f>
        <v>0</v>
      </c>
      <c r="FE48" s="118">
        <f t="shared" ref="FE48" si="945">SUM(FE49:FE50)</f>
        <v>0</v>
      </c>
      <c r="FF48" s="118">
        <f t="shared" si="941"/>
        <v>0</v>
      </c>
      <c r="FG48" s="118">
        <f t="shared" si="941"/>
        <v>0</v>
      </c>
      <c r="FH48" s="118">
        <f t="shared" si="941"/>
        <v>0</v>
      </c>
      <c r="FI48" s="118">
        <f t="shared" si="941"/>
        <v>0</v>
      </c>
      <c r="FJ48" s="118">
        <f t="shared" si="941"/>
        <v>0</v>
      </c>
      <c r="FK48" s="118">
        <f t="shared" si="941"/>
        <v>0</v>
      </c>
      <c r="FL48" s="118">
        <f t="shared" si="941"/>
        <v>0</v>
      </c>
      <c r="FM48" s="118">
        <f t="shared" si="941"/>
        <v>0</v>
      </c>
      <c r="FN48" s="118">
        <f t="shared" si="941"/>
        <v>0</v>
      </c>
      <c r="FO48" s="118">
        <f t="shared" si="941"/>
        <v>0</v>
      </c>
      <c r="FP48" s="118">
        <f t="shared" ref="FP48" si="946">SUM(FP49:FP50)</f>
        <v>0</v>
      </c>
      <c r="FQ48" s="118">
        <f t="shared" ref="FQ48" si="947">SUM(FQ49:FQ50)</f>
        <v>0</v>
      </c>
      <c r="FR48" s="118">
        <f t="shared" si="941"/>
        <v>0</v>
      </c>
      <c r="FS48" s="118">
        <f t="shared" si="941"/>
        <v>0</v>
      </c>
      <c r="FT48" s="118">
        <f t="shared" si="941"/>
        <v>5</v>
      </c>
      <c r="FU48" s="118">
        <f t="shared" si="941"/>
        <v>699212.35499999998</v>
      </c>
      <c r="FV48" s="118">
        <f t="shared" si="941"/>
        <v>0.41666666666666669</v>
      </c>
      <c r="FW48" s="118">
        <f t="shared" si="941"/>
        <v>58267.696250000001</v>
      </c>
      <c r="FX48" s="118">
        <f t="shared" si="941"/>
        <v>0</v>
      </c>
      <c r="FY48" s="118">
        <f t="shared" si="941"/>
        <v>0</v>
      </c>
      <c r="FZ48" s="118">
        <f t="shared" si="941"/>
        <v>0</v>
      </c>
      <c r="GA48" s="118">
        <f t="shared" si="941"/>
        <v>0</v>
      </c>
      <c r="GB48" s="118">
        <f t="shared" ref="GB48" si="948">SUM(GB49:GB50)</f>
        <v>0</v>
      </c>
      <c r="GC48" s="118">
        <f t="shared" ref="GC48" si="949">SUM(GC49:GC50)</f>
        <v>0</v>
      </c>
      <c r="GD48" s="118">
        <f t="shared" si="941"/>
        <v>0</v>
      </c>
      <c r="GE48" s="118">
        <f t="shared" si="941"/>
        <v>0</v>
      </c>
      <c r="GF48" s="118">
        <f t="shared" si="941"/>
        <v>15</v>
      </c>
      <c r="GG48" s="118">
        <f t="shared" si="941"/>
        <v>2307408.4078000002</v>
      </c>
      <c r="GH48" s="118">
        <f t="shared" si="941"/>
        <v>2.083333333333333</v>
      </c>
      <c r="GI48" s="118">
        <f t="shared" si="941"/>
        <v>192284.03398333333</v>
      </c>
      <c r="GJ48" s="118">
        <f t="shared" si="941"/>
        <v>1</v>
      </c>
      <c r="GK48" s="118">
        <f t="shared" si="941"/>
        <v>139842.47</v>
      </c>
      <c r="GL48" s="118">
        <f t="shared" ref="GL48" si="950">SUM(GL49:GL50)</f>
        <v>0</v>
      </c>
      <c r="GM48" s="118">
        <f t="shared" ref="GM48" si="951">SUM(GM49:GM50)</f>
        <v>0</v>
      </c>
      <c r="GN48" s="118">
        <f t="shared" ref="GN48" si="952">SUM(GN49:GN50)</f>
        <v>1</v>
      </c>
      <c r="GO48" s="118">
        <f t="shared" ref="GO48" si="953">SUM(GO49:GO50)</f>
        <v>139842.47</v>
      </c>
      <c r="GP48" s="118">
        <f t="shared" si="941"/>
        <v>-1.0833333333333333</v>
      </c>
      <c r="GQ48" s="118">
        <f t="shared" si="941"/>
        <v>-52441.563983333326</v>
      </c>
      <c r="GR48" s="16"/>
    </row>
    <row r="49" spans="2:200" ht="15.75" x14ac:dyDescent="0.25">
      <c r="B49" s="45"/>
      <c r="C49" s="36"/>
      <c r="D49" s="20"/>
      <c r="E49" s="25" t="s">
        <v>62</v>
      </c>
      <c r="F49" s="25">
        <v>32</v>
      </c>
      <c r="G49" s="26">
        <v>139842.47099999999</v>
      </c>
      <c r="H49" s="114"/>
      <c r="I49" s="114">
        <v>0</v>
      </c>
      <c r="J49" s="114">
        <f t="shared" si="53"/>
        <v>0</v>
      </c>
      <c r="K49" s="114">
        <f t="shared" si="54"/>
        <v>0</v>
      </c>
      <c r="L49" s="114"/>
      <c r="M49" s="114"/>
      <c r="N49" s="114"/>
      <c r="O49" s="114"/>
      <c r="P49" s="114">
        <f t="shared" ref="P49:P50" si="954">SUM(L49+N49)</f>
        <v>0</v>
      </c>
      <c r="Q49" s="114">
        <f t="shared" ref="Q49:Q50" si="955">SUM(M49+O49)</f>
        <v>0</v>
      </c>
      <c r="R49" s="97">
        <f t="shared" si="35"/>
        <v>0</v>
      </c>
      <c r="S49" s="97">
        <f t="shared" si="36"/>
        <v>0</v>
      </c>
      <c r="T49" s="114"/>
      <c r="U49" s="114">
        <v>0</v>
      </c>
      <c r="V49" s="114">
        <f t="shared" si="55"/>
        <v>0</v>
      </c>
      <c r="W49" s="114">
        <f t="shared" si="56"/>
        <v>0</v>
      </c>
      <c r="X49" s="114"/>
      <c r="Y49" s="114"/>
      <c r="Z49" s="114"/>
      <c r="AA49" s="114"/>
      <c r="AB49" s="114">
        <f t="shared" ref="AB49:AB50" si="956">SUM(X49+Z49)</f>
        <v>0</v>
      </c>
      <c r="AC49" s="114">
        <f t="shared" ref="AC49:AC50" si="957">SUM(Y49+AA49)</f>
        <v>0</v>
      </c>
      <c r="AD49" s="97">
        <f t="shared" ref="AD49:AD50" si="958">SUM(X49-V49)</f>
        <v>0</v>
      </c>
      <c r="AE49" s="97">
        <f t="shared" ref="AE49:AE50" si="959">SUM(Y49-W49)</f>
        <v>0</v>
      </c>
      <c r="AF49" s="114"/>
      <c r="AG49" s="114">
        <v>0</v>
      </c>
      <c r="AH49" s="114">
        <f t="shared" si="57"/>
        <v>0</v>
      </c>
      <c r="AI49" s="114">
        <f t="shared" si="58"/>
        <v>0</v>
      </c>
      <c r="AJ49" s="114"/>
      <c r="AK49" s="114"/>
      <c r="AL49" s="114"/>
      <c r="AM49" s="114"/>
      <c r="AN49" s="114">
        <f t="shared" ref="AN49:AN50" si="960">SUM(AJ49+AL49)</f>
        <v>0</v>
      </c>
      <c r="AO49" s="114">
        <f t="shared" ref="AO49:AO50" si="961">SUM(AK49+AM49)</f>
        <v>0</v>
      </c>
      <c r="AP49" s="97">
        <f t="shared" ref="AP49:AP50" si="962">SUM(AJ49-AH49)</f>
        <v>0</v>
      </c>
      <c r="AQ49" s="97">
        <f t="shared" ref="AQ49:AQ50" si="963">SUM(AK49-AI49)</f>
        <v>0</v>
      </c>
      <c r="AR49" s="114"/>
      <c r="AS49" s="114"/>
      <c r="AT49" s="114">
        <f t="shared" si="59"/>
        <v>0</v>
      </c>
      <c r="AU49" s="114">
        <f t="shared" si="60"/>
        <v>0</v>
      </c>
      <c r="AV49" s="114"/>
      <c r="AW49" s="114"/>
      <c r="AX49" s="114"/>
      <c r="AY49" s="114"/>
      <c r="AZ49" s="114">
        <f t="shared" ref="AZ49:AZ50" si="964">SUM(AV49+AX49)</f>
        <v>0</v>
      </c>
      <c r="BA49" s="114">
        <f t="shared" ref="BA49:BA50" si="965">SUM(AW49+AY49)</f>
        <v>0</v>
      </c>
      <c r="BB49" s="97">
        <f t="shared" ref="BB49:BB50" si="966">SUM(AV49-AT49)</f>
        <v>0</v>
      </c>
      <c r="BC49" s="97">
        <f t="shared" ref="BC49:BC50" si="967">SUM(AW49-AU49)</f>
        <v>0</v>
      </c>
      <c r="BD49" s="114">
        <v>8</v>
      </c>
      <c r="BE49" s="114">
        <v>1118739.7679999999</v>
      </c>
      <c r="BF49" s="114">
        <f t="shared" si="61"/>
        <v>0.66666666666666663</v>
      </c>
      <c r="BG49" s="114">
        <f t="shared" si="62"/>
        <v>93228.313999999998</v>
      </c>
      <c r="BH49" s="114">
        <v>1</v>
      </c>
      <c r="BI49" s="114">
        <v>139842.47</v>
      </c>
      <c r="BJ49" s="114"/>
      <c r="BK49" s="114"/>
      <c r="BL49" s="114">
        <f t="shared" ref="BL49:BL50" si="968">SUM(BH49+BJ49)</f>
        <v>1</v>
      </c>
      <c r="BM49" s="114">
        <f t="shared" ref="BM49:BM50" si="969">SUM(BI49+BK49)</f>
        <v>139842.47</v>
      </c>
      <c r="BN49" s="97">
        <f t="shared" ref="BN49:BN50" si="970">SUM(BH49-BF49)</f>
        <v>0.33333333333333337</v>
      </c>
      <c r="BO49" s="97">
        <f t="shared" ref="BO49:BO50" si="971">SUM(BI49-BG49)</f>
        <v>46614.156000000003</v>
      </c>
      <c r="BP49" s="114"/>
      <c r="BQ49" s="114">
        <v>0</v>
      </c>
      <c r="BR49" s="114">
        <f t="shared" si="63"/>
        <v>0</v>
      </c>
      <c r="BS49" s="114">
        <f t="shared" si="64"/>
        <v>0</v>
      </c>
      <c r="BT49" s="114"/>
      <c r="BU49" s="114"/>
      <c r="BV49" s="114"/>
      <c r="BW49" s="114"/>
      <c r="BX49" s="114">
        <f t="shared" ref="BX49:BX50" si="972">SUM(BT49+BV49)</f>
        <v>0</v>
      </c>
      <c r="BY49" s="114">
        <f t="shared" ref="BY49:BY50" si="973">SUM(BU49+BW49)</f>
        <v>0</v>
      </c>
      <c r="BZ49" s="97">
        <f t="shared" ref="BZ49:BZ50" si="974">SUM(BT49-BR49)</f>
        <v>0</v>
      </c>
      <c r="CA49" s="97">
        <f t="shared" ref="CA49:CA50" si="975">SUM(BU49-BS49)</f>
        <v>0</v>
      </c>
      <c r="CB49" s="114"/>
      <c r="CC49" s="114"/>
      <c r="CD49" s="114">
        <f t="shared" si="65"/>
        <v>0</v>
      </c>
      <c r="CE49" s="114">
        <f t="shared" si="66"/>
        <v>0</v>
      </c>
      <c r="CF49" s="114"/>
      <c r="CG49" s="114"/>
      <c r="CH49" s="114"/>
      <c r="CI49" s="114"/>
      <c r="CJ49" s="114">
        <f t="shared" ref="CJ49:CJ50" si="976">SUM(CF49+CH49)</f>
        <v>0</v>
      </c>
      <c r="CK49" s="114">
        <f t="shared" ref="CK49:CK50" si="977">SUM(CG49+CI49)</f>
        <v>0</v>
      </c>
      <c r="CL49" s="97">
        <f t="shared" ref="CL49:CL50" si="978">SUM(CF49-CD49)</f>
        <v>0</v>
      </c>
      <c r="CM49" s="97">
        <f t="shared" ref="CM49:CM50" si="979">SUM(CG49-CE49)</f>
        <v>0</v>
      </c>
      <c r="CN49" s="114"/>
      <c r="CO49" s="114"/>
      <c r="CP49" s="114">
        <f t="shared" si="67"/>
        <v>0</v>
      </c>
      <c r="CQ49" s="114">
        <f t="shared" si="68"/>
        <v>0</v>
      </c>
      <c r="CR49" s="114"/>
      <c r="CS49" s="114"/>
      <c r="CT49" s="114"/>
      <c r="CU49" s="114"/>
      <c r="CV49" s="114">
        <f t="shared" ref="CV49:CV50" si="980">SUM(CR49+CT49)</f>
        <v>0</v>
      </c>
      <c r="CW49" s="114">
        <f t="shared" ref="CW49:CW50" si="981">SUM(CS49+CU49)</f>
        <v>0</v>
      </c>
      <c r="CX49" s="97">
        <f t="shared" ref="CX49:CX50" si="982">SUM(CR49-CP49)</f>
        <v>0</v>
      </c>
      <c r="CY49" s="97">
        <f t="shared" ref="CY49:CY50" si="983">SUM(CS49-CQ49)</f>
        <v>0</v>
      </c>
      <c r="CZ49" s="114"/>
      <c r="DA49" s="114"/>
      <c r="DB49" s="114">
        <f t="shared" si="69"/>
        <v>0</v>
      </c>
      <c r="DC49" s="114">
        <f t="shared" si="70"/>
        <v>0</v>
      </c>
      <c r="DD49" s="114"/>
      <c r="DE49" s="114"/>
      <c r="DF49" s="114"/>
      <c r="DG49" s="114"/>
      <c r="DH49" s="114">
        <f t="shared" ref="DH49:DH50" si="984">SUM(DD49+DF49)</f>
        <v>0</v>
      </c>
      <c r="DI49" s="114">
        <f t="shared" ref="DI49:DI50" si="985">SUM(DE49+DG49)</f>
        <v>0</v>
      </c>
      <c r="DJ49" s="114"/>
      <c r="DK49" s="114"/>
      <c r="DL49" s="114"/>
      <c r="DM49" s="114"/>
      <c r="DN49" s="114">
        <f t="shared" si="71"/>
        <v>0</v>
      </c>
      <c r="DO49" s="114">
        <f t="shared" si="72"/>
        <v>0</v>
      </c>
      <c r="DP49" s="114"/>
      <c r="DQ49" s="114"/>
      <c r="DR49" s="114"/>
      <c r="DS49" s="114"/>
      <c r="DT49" s="114">
        <f t="shared" ref="DT49:DT50" si="986">SUM(DP49+DR49)</f>
        <v>0</v>
      </c>
      <c r="DU49" s="114">
        <f t="shared" ref="DU49:DU50" si="987">SUM(DQ49+DS49)</f>
        <v>0</v>
      </c>
      <c r="DV49" s="114"/>
      <c r="DW49" s="114"/>
      <c r="DX49" s="114"/>
      <c r="DY49" s="114">
        <v>0</v>
      </c>
      <c r="DZ49" s="114">
        <f t="shared" si="73"/>
        <v>0</v>
      </c>
      <c r="EA49" s="114">
        <f t="shared" si="74"/>
        <v>0</v>
      </c>
      <c r="EB49" s="114"/>
      <c r="EC49" s="114"/>
      <c r="ED49" s="114"/>
      <c r="EE49" s="114"/>
      <c r="EF49" s="114">
        <f t="shared" ref="EF49:EF50" si="988">SUM(EB49+ED49)</f>
        <v>0</v>
      </c>
      <c r="EG49" s="114">
        <f t="shared" ref="EG49:EG50" si="989">SUM(EC49+EE49)</f>
        <v>0</v>
      </c>
      <c r="EH49" s="114"/>
      <c r="EI49" s="114"/>
      <c r="EJ49" s="114"/>
      <c r="EK49" s="114">
        <v>0</v>
      </c>
      <c r="EL49" s="114">
        <f t="shared" si="75"/>
        <v>0</v>
      </c>
      <c r="EM49" s="114">
        <f t="shared" si="76"/>
        <v>0</v>
      </c>
      <c r="EN49" s="114"/>
      <c r="EO49" s="114"/>
      <c r="EP49" s="114"/>
      <c r="EQ49" s="114"/>
      <c r="ER49" s="114">
        <f t="shared" ref="ER49:ER50" si="990">SUM(EN49+EP49)</f>
        <v>0</v>
      </c>
      <c r="ES49" s="114">
        <f t="shared" ref="ES49:ES50" si="991">SUM(EO49+EQ49)</f>
        <v>0</v>
      </c>
      <c r="ET49" s="114"/>
      <c r="EU49" s="114"/>
      <c r="EV49" s="114"/>
      <c r="EW49" s="114"/>
      <c r="EX49" s="114">
        <f t="shared" si="77"/>
        <v>0</v>
      </c>
      <c r="EY49" s="114">
        <f t="shared" si="78"/>
        <v>0</v>
      </c>
      <c r="EZ49" s="114"/>
      <c r="FA49" s="114"/>
      <c r="FB49" s="114"/>
      <c r="FC49" s="114"/>
      <c r="FD49" s="114">
        <f t="shared" ref="FD49:FD50" si="992">SUM(EZ49+FB49)</f>
        <v>0</v>
      </c>
      <c r="FE49" s="114">
        <f t="shared" ref="FE49:FE50" si="993">SUM(FA49+FC49)</f>
        <v>0</v>
      </c>
      <c r="FF49" s="114"/>
      <c r="FG49" s="114"/>
      <c r="FH49" s="114"/>
      <c r="FI49" s="114"/>
      <c r="FJ49" s="114">
        <f t="shared" si="79"/>
        <v>0</v>
      </c>
      <c r="FK49" s="114">
        <f t="shared" si="80"/>
        <v>0</v>
      </c>
      <c r="FL49" s="114"/>
      <c r="FM49" s="114"/>
      <c r="FN49" s="114"/>
      <c r="FO49" s="114"/>
      <c r="FP49" s="114">
        <f t="shared" ref="FP49:FP50" si="994">SUM(FL49+FN49)</f>
        <v>0</v>
      </c>
      <c r="FQ49" s="114">
        <f t="shared" ref="FQ49:FQ50" si="995">SUM(FM49+FO49)</f>
        <v>0</v>
      </c>
      <c r="FR49" s="114"/>
      <c r="FS49" s="114"/>
      <c r="FT49" s="114">
        <v>5</v>
      </c>
      <c r="FU49" s="114">
        <v>699212.35499999998</v>
      </c>
      <c r="FV49" s="114">
        <f t="shared" si="81"/>
        <v>0.41666666666666669</v>
      </c>
      <c r="FW49" s="114">
        <f t="shared" si="82"/>
        <v>58267.696250000001</v>
      </c>
      <c r="FX49" s="114"/>
      <c r="FY49" s="114"/>
      <c r="FZ49" s="114"/>
      <c r="GA49" s="114"/>
      <c r="GB49" s="114">
        <f t="shared" ref="GB49:GB50" si="996">SUM(FX49+FZ49)</f>
        <v>0</v>
      </c>
      <c r="GC49" s="114">
        <f t="shared" ref="GC49:GC50" si="997">SUM(FY49+GA49)</f>
        <v>0</v>
      </c>
      <c r="GD49" s="114"/>
      <c r="GE49" s="114"/>
      <c r="GF49" s="114">
        <f t="shared" ref="GF49:GK50" si="998">H49+T49+AF49+AR49+BD49+BP49+CB49+CN49+CZ49+DL49+DX49+EJ49+EV49+FH49+FT49</f>
        <v>13</v>
      </c>
      <c r="GG49" s="114">
        <f t="shared" si="998"/>
        <v>1817952.1229999999</v>
      </c>
      <c r="GH49" s="114">
        <f t="shared" si="998"/>
        <v>1.0833333333333333</v>
      </c>
      <c r="GI49" s="114">
        <f t="shared" si="998"/>
        <v>151496.01024999999</v>
      </c>
      <c r="GJ49" s="114">
        <f t="shared" si="998"/>
        <v>1</v>
      </c>
      <c r="GK49" s="114">
        <f t="shared" si="998"/>
        <v>139842.47</v>
      </c>
      <c r="GL49" s="114">
        <f t="shared" ref="GL49:GO50" si="999">N49+Z49+AL49+AX49+BJ49+BV49+CH49+CT49+DF49+DR49+ED49+EP49+FB49+FN49+FZ49</f>
        <v>0</v>
      </c>
      <c r="GM49" s="114">
        <f t="shared" si="999"/>
        <v>0</v>
      </c>
      <c r="GN49" s="114">
        <f t="shared" si="999"/>
        <v>1</v>
      </c>
      <c r="GO49" s="114">
        <f t="shared" si="999"/>
        <v>139842.47</v>
      </c>
      <c r="GP49" s="114">
        <f t="shared" ref="GP49:GP50" si="1000">SUM(GJ49-GH49)</f>
        <v>-8.3333333333333259E-2</v>
      </c>
      <c r="GQ49" s="114">
        <f t="shared" ref="GQ49:GQ50" si="1001">SUM(GK49-GI49)</f>
        <v>-11653.540249999991</v>
      </c>
      <c r="GR49" s="16"/>
    </row>
    <row r="50" spans="2:200" x14ac:dyDescent="0.25">
      <c r="B50" s="45"/>
      <c r="C50" s="34"/>
      <c r="D50" s="41"/>
      <c r="E50" s="25" t="s">
        <v>63</v>
      </c>
      <c r="F50" s="25">
        <v>33</v>
      </c>
      <c r="G50" s="26">
        <v>244728.14240000001</v>
      </c>
      <c r="H50" s="114"/>
      <c r="I50" s="114">
        <v>0</v>
      </c>
      <c r="J50" s="114">
        <f t="shared" si="53"/>
        <v>0</v>
      </c>
      <c r="K50" s="114">
        <f t="shared" si="54"/>
        <v>0</v>
      </c>
      <c r="L50" s="114"/>
      <c r="M50" s="114"/>
      <c r="N50" s="114"/>
      <c r="O50" s="114"/>
      <c r="P50" s="114">
        <f t="shared" si="954"/>
        <v>0</v>
      </c>
      <c r="Q50" s="114">
        <f t="shared" si="955"/>
        <v>0</v>
      </c>
      <c r="R50" s="97">
        <f t="shared" si="35"/>
        <v>0</v>
      </c>
      <c r="S50" s="97">
        <f t="shared" si="36"/>
        <v>0</v>
      </c>
      <c r="T50" s="114"/>
      <c r="U50" s="114">
        <v>0</v>
      </c>
      <c r="V50" s="114">
        <f t="shared" si="55"/>
        <v>0</v>
      </c>
      <c r="W50" s="114">
        <f t="shared" si="56"/>
        <v>0</v>
      </c>
      <c r="X50" s="114"/>
      <c r="Y50" s="114"/>
      <c r="Z50" s="114"/>
      <c r="AA50" s="114"/>
      <c r="AB50" s="114">
        <f t="shared" si="956"/>
        <v>0</v>
      </c>
      <c r="AC50" s="114">
        <f t="shared" si="957"/>
        <v>0</v>
      </c>
      <c r="AD50" s="97">
        <f t="shared" si="958"/>
        <v>0</v>
      </c>
      <c r="AE50" s="97">
        <f t="shared" si="959"/>
        <v>0</v>
      </c>
      <c r="AF50" s="114"/>
      <c r="AG50" s="114">
        <v>0</v>
      </c>
      <c r="AH50" s="114">
        <f t="shared" si="57"/>
        <v>0</v>
      </c>
      <c r="AI50" s="114">
        <f t="shared" si="58"/>
        <v>0</v>
      </c>
      <c r="AJ50" s="114"/>
      <c r="AK50" s="114"/>
      <c r="AL50" s="114"/>
      <c r="AM50" s="114"/>
      <c r="AN50" s="114">
        <f t="shared" si="960"/>
        <v>0</v>
      </c>
      <c r="AO50" s="114">
        <f t="shared" si="961"/>
        <v>0</v>
      </c>
      <c r="AP50" s="97">
        <f t="shared" si="962"/>
        <v>0</v>
      </c>
      <c r="AQ50" s="97">
        <f t="shared" si="963"/>
        <v>0</v>
      </c>
      <c r="AR50" s="114"/>
      <c r="AS50" s="114"/>
      <c r="AT50" s="114">
        <f t="shared" si="59"/>
        <v>0</v>
      </c>
      <c r="AU50" s="114">
        <f t="shared" si="60"/>
        <v>0</v>
      </c>
      <c r="AV50" s="114"/>
      <c r="AW50" s="114"/>
      <c r="AX50" s="114"/>
      <c r="AY50" s="114"/>
      <c r="AZ50" s="114">
        <f t="shared" si="964"/>
        <v>0</v>
      </c>
      <c r="BA50" s="114">
        <f t="shared" si="965"/>
        <v>0</v>
      </c>
      <c r="BB50" s="97">
        <f t="shared" si="966"/>
        <v>0</v>
      </c>
      <c r="BC50" s="97">
        <f t="shared" si="967"/>
        <v>0</v>
      </c>
      <c r="BD50" s="114">
        <v>2</v>
      </c>
      <c r="BE50" s="114">
        <v>489456.28480000002</v>
      </c>
      <c r="BF50" s="114">
        <v>1</v>
      </c>
      <c r="BG50" s="114">
        <f t="shared" si="62"/>
        <v>40788.023733333335</v>
      </c>
      <c r="BH50" s="114"/>
      <c r="BI50" s="114"/>
      <c r="BJ50" s="114"/>
      <c r="BK50" s="114"/>
      <c r="BL50" s="114">
        <f t="shared" si="968"/>
        <v>0</v>
      </c>
      <c r="BM50" s="114">
        <f t="shared" si="969"/>
        <v>0</v>
      </c>
      <c r="BN50" s="97">
        <f t="shared" si="970"/>
        <v>-1</v>
      </c>
      <c r="BO50" s="97">
        <f t="shared" si="971"/>
        <v>-40788.023733333335</v>
      </c>
      <c r="BP50" s="114"/>
      <c r="BQ50" s="114">
        <v>0</v>
      </c>
      <c r="BR50" s="114">
        <f t="shared" si="63"/>
        <v>0</v>
      </c>
      <c r="BS50" s="114">
        <f t="shared" si="64"/>
        <v>0</v>
      </c>
      <c r="BT50" s="114"/>
      <c r="BU50" s="114"/>
      <c r="BV50" s="114"/>
      <c r="BW50" s="114"/>
      <c r="BX50" s="114">
        <f t="shared" si="972"/>
        <v>0</v>
      </c>
      <c r="BY50" s="114">
        <f t="shared" si="973"/>
        <v>0</v>
      </c>
      <c r="BZ50" s="97">
        <f t="shared" si="974"/>
        <v>0</v>
      </c>
      <c r="CA50" s="97">
        <f t="shared" si="975"/>
        <v>0</v>
      </c>
      <c r="CB50" s="114"/>
      <c r="CC50" s="114"/>
      <c r="CD50" s="114">
        <f t="shared" si="65"/>
        <v>0</v>
      </c>
      <c r="CE50" s="114">
        <f t="shared" si="66"/>
        <v>0</v>
      </c>
      <c r="CF50" s="114"/>
      <c r="CG50" s="114"/>
      <c r="CH50" s="114"/>
      <c r="CI50" s="114"/>
      <c r="CJ50" s="114">
        <f t="shared" si="976"/>
        <v>0</v>
      </c>
      <c r="CK50" s="114">
        <f t="shared" si="977"/>
        <v>0</v>
      </c>
      <c r="CL50" s="97">
        <f t="shared" si="978"/>
        <v>0</v>
      </c>
      <c r="CM50" s="97">
        <f t="shared" si="979"/>
        <v>0</v>
      </c>
      <c r="CN50" s="114"/>
      <c r="CO50" s="114"/>
      <c r="CP50" s="114">
        <f t="shared" si="67"/>
        <v>0</v>
      </c>
      <c r="CQ50" s="114">
        <f t="shared" si="68"/>
        <v>0</v>
      </c>
      <c r="CR50" s="114"/>
      <c r="CS50" s="114"/>
      <c r="CT50" s="114"/>
      <c r="CU50" s="114"/>
      <c r="CV50" s="114">
        <f t="shared" si="980"/>
        <v>0</v>
      </c>
      <c r="CW50" s="114">
        <f t="shared" si="981"/>
        <v>0</v>
      </c>
      <c r="CX50" s="97">
        <f t="shared" si="982"/>
        <v>0</v>
      </c>
      <c r="CY50" s="97">
        <f t="shared" si="983"/>
        <v>0</v>
      </c>
      <c r="CZ50" s="114"/>
      <c r="DA50" s="114"/>
      <c r="DB50" s="114">
        <f t="shared" si="69"/>
        <v>0</v>
      </c>
      <c r="DC50" s="114">
        <f t="shared" si="70"/>
        <v>0</v>
      </c>
      <c r="DD50" s="114"/>
      <c r="DE50" s="114"/>
      <c r="DF50" s="114"/>
      <c r="DG50" s="114"/>
      <c r="DH50" s="114">
        <f t="shared" si="984"/>
        <v>0</v>
      </c>
      <c r="DI50" s="114">
        <f t="shared" si="985"/>
        <v>0</v>
      </c>
      <c r="DJ50" s="114"/>
      <c r="DK50" s="114"/>
      <c r="DL50" s="114"/>
      <c r="DM50" s="114"/>
      <c r="DN50" s="114">
        <f t="shared" si="71"/>
        <v>0</v>
      </c>
      <c r="DO50" s="114">
        <f t="shared" si="72"/>
        <v>0</v>
      </c>
      <c r="DP50" s="114"/>
      <c r="DQ50" s="114"/>
      <c r="DR50" s="114"/>
      <c r="DS50" s="114"/>
      <c r="DT50" s="114">
        <f t="shared" si="986"/>
        <v>0</v>
      </c>
      <c r="DU50" s="114">
        <f t="shared" si="987"/>
        <v>0</v>
      </c>
      <c r="DV50" s="114"/>
      <c r="DW50" s="114"/>
      <c r="DX50" s="114"/>
      <c r="DY50" s="114">
        <v>0</v>
      </c>
      <c r="DZ50" s="114">
        <f t="shared" si="73"/>
        <v>0</v>
      </c>
      <c r="EA50" s="114">
        <f t="shared" si="74"/>
        <v>0</v>
      </c>
      <c r="EB50" s="114"/>
      <c r="EC50" s="114"/>
      <c r="ED50" s="114"/>
      <c r="EE50" s="114"/>
      <c r="EF50" s="114">
        <f t="shared" si="988"/>
        <v>0</v>
      </c>
      <c r="EG50" s="114">
        <f t="shared" si="989"/>
        <v>0</v>
      </c>
      <c r="EH50" s="114"/>
      <c r="EI50" s="114"/>
      <c r="EJ50" s="114"/>
      <c r="EK50" s="114">
        <v>0</v>
      </c>
      <c r="EL50" s="114">
        <f t="shared" si="75"/>
        <v>0</v>
      </c>
      <c r="EM50" s="114">
        <f t="shared" si="76"/>
        <v>0</v>
      </c>
      <c r="EN50" s="114"/>
      <c r="EO50" s="114"/>
      <c r="EP50" s="114"/>
      <c r="EQ50" s="114"/>
      <c r="ER50" s="114">
        <f t="shared" si="990"/>
        <v>0</v>
      </c>
      <c r="ES50" s="114">
        <f t="shared" si="991"/>
        <v>0</v>
      </c>
      <c r="ET50" s="114"/>
      <c r="EU50" s="114"/>
      <c r="EV50" s="114"/>
      <c r="EW50" s="114"/>
      <c r="EX50" s="114">
        <f t="shared" si="77"/>
        <v>0</v>
      </c>
      <c r="EY50" s="114">
        <f t="shared" si="78"/>
        <v>0</v>
      </c>
      <c r="EZ50" s="114"/>
      <c r="FA50" s="114"/>
      <c r="FB50" s="114"/>
      <c r="FC50" s="114"/>
      <c r="FD50" s="114">
        <f t="shared" si="992"/>
        <v>0</v>
      </c>
      <c r="FE50" s="114">
        <f t="shared" si="993"/>
        <v>0</v>
      </c>
      <c r="FF50" s="114"/>
      <c r="FG50" s="114"/>
      <c r="FH50" s="114"/>
      <c r="FI50" s="114"/>
      <c r="FJ50" s="114">
        <f t="shared" si="79"/>
        <v>0</v>
      </c>
      <c r="FK50" s="114">
        <f t="shared" si="80"/>
        <v>0</v>
      </c>
      <c r="FL50" s="114"/>
      <c r="FM50" s="114"/>
      <c r="FN50" s="114"/>
      <c r="FO50" s="114"/>
      <c r="FP50" s="114">
        <f t="shared" si="994"/>
        <v>0</v>
      </c>
      <c r="FQ50" s="114">
        <f t="shared" si="995"/>
        <v>0</v>
      </c>
      <c r="FR50" s="114"/>
      <c r="FS50" s="114"/>
      <c r="FT50" s="114"/>
      <c r="FU50" s="114">
        <v>0</v>
      </c>
      <c r="FV50" s="114">
        <f t="shared" si="81"/>
        <v>0</v>
      </c>
      <c r="FW50" s="114">
        <f t="shared" si="82"/>
        <v>0</v>
      </c>
      <c r="FX50" s="114"/>
      <c r="FY50" s="114"/>
      <c r="FZ50" s="114"/>
      <c r="GA50" s="114"/>
      <c r="GB50" s="114">
        <f t="shared" si="996"/>
        <v>0</v>
      </c>
      <c r="GC50" s="114">
        <f t="shared" si="997"/>
        <v>0</v>
      </c>
      <c r="GD50" s="114"/>
      <c r="GE50" s="114"/>
      <c r="GF50" s="114">
        <f t="shared" si="998"/>
        <v>2</v>
      </c>
      <c r="GG50" s="114">
        <f t="shared" si="998"/>
        <v>489456.28480000002</v>
      </c>
      <c r="GH50" s="114">
        <f t="shared" si="998"/>
        <v>1</v>
      </c>
      <c r="GI50" s="114">
        <f t="shared" si="998"/>
        <v>40788.023733333335</v>
      </c>
      <c r="GJ50" s="114">
        <f t="shared" si="998"/>
        <v>0</v>
      </c>
      <c r="GK50" s="114">
        <f t="shared" si="998"/>
        <v>0</v>
      </c>
      <c r="GL50" s="114">
        <f t="shared" si="999"/>
        <v>0</v>
      </c>
      <c r="GM50" s="114">
        <f t="shared" si="999"/>
        <v>0</v>
      </c>
      <c r="GN50" s="114">
        <f t="shared" si="999"/>
        <v>0</v>
      </c>
      <c r="GO50" s="114">
        <f t="shared" si="999"/>
        <v>0</v>
      </c>
      <c r="GP50" s="114">
        <f t="shared" si="1000"/>
        <v>-1</v>
      </c>
      <c r="GQ50" s="114">
        <f t="shared" si="1001"/>
        <v>-40788.023733333335</v>
      </c>
      <c r="GR50" s="16"/>
    </row>
    <row r="51" spans="2:200" x14ac:dyDescent="0.25">
      <c r="B51" s="49"/>
      <c r="C51" s="50"/>
      <c r="D51" s="51"/>
      <c r="E51" s="38" t="s">
        <v>64</v>
      </c>
      <c r="F51" s="38"/>
      <c r="G51" s="52"/>
      <c r="H51" s="118">
        <f>SUM(H52:H55)</f>
        <v>28</v>
      </c>
      <c r="I51" s="118">
        <f t="shared" ref="I51:BT51" si="1002">SUM(I52:I55)</f>
        <v>4372595.5614</v>
      </c>
      <c r="J51" s="118">
        <f t="shared" si="1002"/>
        <v>2.3333333333333335</v>
      </c>
      <c r="K51" s="118">
        <f t="shared" si="1002"/>
        <v>364382.96344999998</v>
      </c>
      <c r="L51" s="118">
        <f t="shared" si="1002"/>
        <v>2</v>
      </c>
      <c r="M51" s="118">
        <f t="shared" si="1002"/>
        <v>269140.3</v>
      </c>
      <c r="N51" s="118">
        <f t="shared" si="1002"/>
        <v>0</v>
      </c>
      <c r="O51" s="118">
        <f t="shared" si="1002"/>
        <v>0</v>
      </c>
      <c r="P51" s="118">
        <f t="shared" si="1002"/>
        <v>2</v>
      </c>
      <c r="Q51" s="118">
        <f t="shared" si="1002"/>
        <v>269140.3</v>
      </c>
      <c r="R51" s="118">
        <f t="shared" si="1002"/>
        <v>-0.33333333333333348</v>
      </c>
      <c r="S51" s="118">
        <f t="shared" si="1002"/>
        <v>-95242.663450000007</v>
      </c>
      <c r="T51" s="118">
        <f t="shared" si="1002"/>
        <v>683</v>
      </c>
      <c r="U51" s="118">
        <f t="shared" si="1002"/>
        <v>102389037.5676</v>
      </c>
      <c r="V51" s="118">
        <f t="shared" si="1002"/>
        <v>56.916666666666664</v>
      </c>
      <c r="W51" s="118">
        <f t="shared" si="1002"/>
        <v>8532419.7972999997</v>
      </c>
      <c r="X51" s="118">
        <f t="shared" si="1002"/>
        <v>66</v>
      </c>
      <c r="Y51" s="118">
        <f t="shared" si="1002"/>
        <v>9583483.1800000053</v>
      </c>
      <c r="Z51" s="118">
        <f t="shared" si="1002"/>
        <v>1</v>
      </c>
      <c r="AA51" s="118">
        <f t="shared" si="1002"/>
        <v>134570.15</v>
      </c>
      <c r="AB51" s="118">
        <f t="shared" ref="AB51" si="1003">SUM(AB52:AB55)</f>
        <v>67</v>
      </c>
      <c r="AC51" s="118">
        <f t="shared" ref="AC51" si="1004">SUM(AC52:AC55)</f>
        <v>9718053.3300000057</v>
      </c>
      <c r="AD51" s="118">
        <f t="shared" si="1002"/>
        <v>9.0833333333333357</v>
      </c>
      <c r="AE51" s="118">
        <f t="shared" si="1002"/>
        <v>1051063.3827000055</v>
      </c>
      <c r="AF51" s="118">
        <f t="shared" si="1002"/>
        <v>0</v>
      </c>
      <c r="AG51" s="118">
        <f t="shared" si="1002"/>
        <v>0</v>
      </c>
      <c r="AH51" s="118">
        <f t="shared" si="1002"/>
        <v>0</v>
      </c>
      <c r="AI51" s="118">
        <f t="shared" si="1002"/>
        <v>0</v>
      </c>
      <c r="AJ51" s="118">
        <f t="shared" si="1002"/>
        <v>0</v>
      </c>
      <c r="AK51" s="118">
        <f t="shared" si="1002"/>
        <v>0</v>
      </c>
      <c r="AL51" s="118">
        <f t="shared" si="1002"/>
        <v>0</v>
      </c>
      <c r="AM51" s="118">
        <f t="shared" si="1002"/>
        <v>0</v>
      </c>
      <c r="AN51" s="118">
        <f t="shared" ref="AN51" si="1005">SUM(AN52:AN55)</f>
        <v>0</v>
      </c>
      <c r="AO51" s="118">
        <f t="shared" ref="AO51" si="1006">SUM(AO52:AO55)</f>
        <v>0</v>
      </c>
      <c r="AP51" s="118">
        <f t="shared" si="1002"/>
        <v>0</v>
      </c>
      <c r="AQ51" s="118">
        <f t="shared" si="1002"/>
        <v>0</v>
      </c>
      <c r="AR51" s="118">
        <f t="shared" si="1002"/>
        <v>0</v>
      </c>
      <c r="AS51" s="118">
        <f t="shared" si="1002"/>
        <v>0</v>
      </c>
      <c r="AT51" s="118">
        <f t="shared" si="1002"/>
        <v>0</v>
      </c>
      <c r="AU51" s="118">
        <f t="shared" si="1002"/>
        <v>0</v>
      </c>
      <c r="AV51" s="118">
        <f t="shared" si="1002"/>
        <v>0</v>
      </c>
      <c r="AW51" s="118">
        <f t="shared" si="1002"/>
        <v>0</v>
      </c>
      <c r="AX51" s="118">
        <f t="shared" si="1002"/>
        <v>0</v>
      </c>
      <c r="AY51" s="118">
        <f t="shared" si="1002"/>
        <v>0</v>
      </c>
      <c r="AZ51" s="118">
        <f t="shared" ref="AZ51" si="1007">SUM(AZ52:AZ55)</f>
        <v>0</v>
      </c>
      <c r="BA51" s="118">
        <f t="shared" ref="BA51" si="1008">SUM(BA52:BA55)</f>
        <v>0</v>
      </c>
      <c r="BB51" s="118">
        <f t="shared" si="1002"/>
        <v>0</v>
      </c>
      <c r="BC51" s="118">
        <f t="shared" si="1002"/>
        <v>0</v>
      </c>
      <c r="BD51" s="118">
        <f t="shared" si="1002"/>
        <v>232</v>
      </c>
      <c r="BE51" s="118">
        <f t="shared" si="1002"/>
        <v>33371031.781599998</v>
      </c>
      <c r="BF51" s="118">
        <f t="shared" si="1002"/>
        <v>19.333333333333336</v>
      </c>
      <c r="BG51" s="118">
        <f t="shared" si="1002"/>
        <v>2780919.3151333337</v>
      </c>
      <c r="BH51" s="118">
        <f t="shared" si="1002"/>
        <v>5</v>
      </c>
      <c r="BI51" s="118">
        <f t="shared" si="1002"/>
        <v>672850.75</v>
      </c>
      <c r="BJ51" s="118">
        <f t="shared" si="1002"/>
        <v>0</v>
      </c>
      <c r="BK51" s="118">
        <f t="shared" si="1002"/>
        <v>0</v>
      </c>
      <c r="BL51" s="118">
        <f t="shared" ref="BL51" si="1009">SUM(BL52:BL55)</f>
        <v>5</v>
      </c>
      <c r="BM51" s="118">
        <f t="shared" ref="BM51" si="1010">SUM(BM52:BM55)</f>
        <v>672850.75</v>
      </c>
      <c r="BN51" s="118">
        <f t="shared" si="1002"/>
        <v>-14.333333333333334</v>
      </c>
      <c r="BO51" s="118">
        <f t="shared" si="1002"/>
        <v>-2108068.5651333337</v>
      </c>
      <c r="BP51" s="118">
        <f t="shared" si="1002"/>
        <v>0</v>
      </c>
      <c r="BQ51" s="118">
        <f t="shared" si="1002"/>
        <v>0</v>
      </c>
      <c r="BR51" s="118">
        <f t="shared" si="1002"/>
        <v>0</v>
      </c>
      <c r="BS51" s="118">
        <f t="shared" si="1002"/>
        <v>0</v>
      </c>
      <c r="BT51" s="118">
        <f t="shared" si="1002"/>
        <v>0</v>
      </c>
      <c r="BU51" s="118">
        <f t="shared" ref="BU51:EE51" si="1011">SUM(BU52:BU55)</f>
        <v>0</v>
      </c>
      <c r="BV51" s="118">
        <f t="shared" si="1011"/>
        <v>0</v>
      </c>
      <c r="BW51" s="118">
        <f t="shared" si="1011"/>
        <v>0</v>
      </c>
      <c r="BX51" s="118">
        <f t="shared" ref="BX51" si="1012">SUM(BX52:BX55)</f>
        <v>0</v>
      </c>
      <c r="BY51" s="118">
        <f t="shared" ref="BY51" si="1013">SUM(BY52:BY55)</f>
        <v>0</v>
      </c>
      <c r="BZ51" s="118">
        <f t="shared" si="1011"/>
        <v>0</v>
      </c>
      <c r="CA51" s="118">
        <f t="shared" si="1011"/>
        <v>0</v>
      </c>
      <c r="CB51" s="118">
        <f t="shared" si="1011"/>
        <v>0</v>
      </c>
      <c r="CC51" s="118">
        <f t="shared" si="1011"/>
        <v>0</v>
      </c>
      <c r="CD51" s="118">
        <f t="shared" si="1011"/>
        <v>0</v>
      </c>
      <c r="CE51" s="118">
        <f t="shared" si="1011"/>
        <v>0</v>
      </c>
      <c r="CF51" s="118">
        <f t="shared" si="1011"/>
        <v>0</v>
      </c>
      <c r="CG51" s="118">
        <f t="shared" si="1011"/>
        <v>0</v>
      </c>
      <c r="CH51" s="118">
        <f t="shared" si="1011"/>
        <v>0</v>
      </c>
      <c r="CI51" s="118">
        <f t="shared" si="1011"/>
        <v>0</v>
      </c>
      <c r="CJ51" s="118">
        <f t="shared" ref="CJ51" si="1014">SUM(CJ52:CJ55)</f>
        <v>0</v>
      </c>
      <c r="CK51" s="118">
        <f t="shared" ref="CK51" si="1015">SUM(CK52:CK55)</f>
        <v>0</v>
      </c>
      <c r="CL51" s="118">
        <f t="shared" si="1011"/>
        <v>0</v>
      </c>
      <c r="CM51" s="118">
        <f t="shared" si="1011"/>
        <v>0</v>
      </c>
      <c r="CN51" s="118">
        <f t="shared" si="1011"/>
        <v>0</v>
      </c>
      <c r="CO51" s="118">
        <f t="shared" si="1011"/>
        <v>0</v>
      </c>
      <c r="CP51" s="118">
        <f t="shared" si="1011"/>
        <v>0</v>
      </c>
      <c r="CQ51" s="118">
        <f t="shared" si="1011"/>
        <v>0</v>
      </c>
      <c r="CR51" s="118">
        <f t="shared" si="1011"/>
        <v>0</v>
      </c>
      <c r="CS51" s="118">
        <f t="shared" si="1011"/>
        <v>0</v>
      </c>
      <c r="CT51" s="118">
        <f t="shared" si="1011"/>
        <v>0</v>
      </c>
      <c r="CU51" s="118">
        <f t="shared" si="1011"/>
        <v>0</v>
      </c>
      <c r="CV51" s="118">
        <f t="shared" ref="CV51" si="1016">SUM(CV52:CV55)</f>
        <v>0</v>
      </c>
      <c r="CW51" s="118">
        <f t="shared" ref="CW51" si="1017">SUM(CW52:CW55)</f>
        <v>0</v>
      </c>
      <c r="CX51" s="118">
        <f t="shared" si="1011"/>
        <v>0</v>
      </c>
      <c r="CY51" s="118">
        <f t="shared" si="1011"/>
        <v>0</v>
      </c>
      <c r="CZ51" s="118">
        <f t="shared" si="1011"/>
        <v>0</v>
      </c>
      <c r="DA51" s="118">
        <f t="shared" si="1011"/>
        <v>0</v>
      </c>
      <c r="DB51" s="118">
        <f t="shared" si="1011"/>
        <v>0</v>
      </c>
      <c r="DC51" s="118">
        <f t="shared" si="1011"/>
        <v>0</v>
      </c>
      <c r="DD51" s="118">
        <f t="shared" si="1011"/>
        <v>0</v>
      </c>
      <c r="DE51" s="118">
        <f t="shared" si="1011"/>
        <v>0</v>
      </c>
      <c r="DF51" s="118">
        <f t="shared" si="1011"/>
        <v>0</v>
      </c>
      <c r="DG51" s="118">
        <f t="shared" si="1011"/>
        <v>0</v>
      </c>
      <c r="DH51" s="118">
        <f t="shared" ref="DH51" si="1018">SUM(DH52:DH55)</f>
        <v>0</v>
      </c>
      <c r="DI51" s="118">
        <f t="shared" ref="DI51" si="1019">SUM(DI52:DI55)</f>
        <v>0</v>
      </c>
      <c r="DJ51" s="118">
        <f t="shared" si="1011"/>
        <v>0</v>
      </c>
      <c r="DK51" s="118">
        <f t="shared" si="1011"/>
        <v>0</v>
      </c>
      <c r="DL51" s="118">
        <f t="shared" si="1011"/>
        <v>0</v>
      </c>
      <c r="DM51" s="118">
        <f t="shared" si="1011"/>
        <v>0</v>
      </c>
      <c r="DN51" s="118">
        <f t="shared" si="1011"/>
        <v>0</v>
      </c>
      <c r="DO51" s="118">
        <f t="shared" si="1011"/>
        <v>0</v>
      </c>
      <c r="DP51" s="118">
        <f t="shared" si="1011"/>
        <v>0</v>
      </c>
      <c r="DQ51" s="118">
        <f t="shared" si="1011"/>
        <v>0</v>
      </c>
      <c r="DR51" s="118">
        <f t="shared" si="1011"/>
        <v>0</v>
      </c>
      <c r="DS51" s="118">
        <f t="shared" si="1011"/>
        <v>0</v>
      </c>
      <c r="DT51" s="118">
        <f t="shared" ref="DT51" si="1020">SUM(DT52:DT55)</f>
        <v>0</v>
      </c>
      <c r="DU51" s="118">
        <f t="shared" ref="DU51" si="1021">SUM(DU52:DU55)</f>
        <v>0</v>
      </c>
      <c r="DV51" s="118">
        <f t="shared" si="1011"/>
        <v>0</v>
      </c>
      <c r="DW51" s="118">
        <f t="shared" si="1011"/>
        <v>0</v>
      </c>
      <c r="DX51" s="118">
        <f t="shared" si="1011"/>
        <v>0</v>
      </c>
      <c r="DY51" s="118">
        <f t="shared" si="1011"/>
        <v>0</v>
      </c>
      <c r="DZ51" s="118">
        <f t="shared" si="1011"/>
        <v>0</v>
      </c>
      <c r="EA51" s="118">
        <f t="shared" si="1011"/>
        <v>0</v>
      </c>
      <c r="EB51" s="118">
        <f t="shared" si="1011"/>
        <v>0</v>
      </c>
      <c r="EC51" s="118">
        <f t="shared" si="1011"/>
        <v>0</v>
      </c>
      <c r="ED51" s="118">
        <f t="shared" si="1011"/>
        <v>0</v>
      </c>
      <c r="EE51" s="118">
        <f t="shared" si="1011"/>
        <v>0</v>
      </c>
      <c r="EF51" s="118">
        <f t="shared" ref="EF51" si="1022">SUM(EF52:EF55)</f>
        <v>0</v>
      </c>
      <c r="EG51" s="118">
        <f t="shared" ref="EG51" si="1023">SUM(EG52:EG55)</f>
        <v>0</v>
      </c>
      <c r="EH51" s="118">
        <f t="shared" ref="EH51:GQ51" si="1024">SUM(EH52:EH55)</f>
        <v>0</v>
      </c>
      <c r="EI51" s="118">
        <f t="shared" si="1024"/>
        <v>0</v>
      </c>
      <c r="EJ51" s="118">
        <f t="shared" si="1024"/>
        <v>178</v>
      </c>
      <c r="EK51" s="118">
        <f t="shared" si="1024"/>
        <v>24792368.1138</v>
      </c>
      <c r="EL51" s="118">
        <f t="shared" si="1024"/>
        <v>14.833333333333334</v>
      </c>
      <c r="EM51" s="118">
        <f t="shared" si="1024"/>
        <v>2066030.6761500002</v>
      </c>
      <c r="EN51" s="118">
        <f t="shared" si="1024"/>
        <v>7</v>
      </c>
      <c r="EO51" s="118">
        <f t="shared" si="1024"/>
        <v>941991.05</v>
      </c>
      <c r="EP51" s="118">
        <f t="shared" si="1024"/>
        <v>1</v>
      </c>
      <c r="EQ51" s="118">
        <f t="shared" si="1024"/>
        <v>134570.15</v>
      </c>
      <c r="ER51" s="118">
        <f t="shared" ref="ER51" si="1025">SUM(ER52:ER55)</f>
        <v>8</v>
      </c>
      <c r="ES51" s="118">
        <f t="shared" ref="ES51" si="1026">SUM(ES52:ES55)</f>
        <v>1076561.2</v>
      </c>
      <c r="ET51" s="118">
        <f t="shared" si="1024"/>
        <v>0</v>
      </c>
      <c r="EU51" s="118">
        <f t="shared" si="1024"/>
        <v>0</v>
      </c>
      <c r="EV51" s="118">
        <f t="shared" si="1024"/>
        <v>25</v>
      </c>
      <c r="EW51" s="118">
        <f t="shared" si="1024"/>
        <v>3801171.0649999999</v>
      </c>
      <c r="EX51" s="118">
        <f t="shared" si="1024"/>
        <v>2.0833333333333335</v>
      </c>
      <c r="EY51" s="118">
        <f t="shared" si="1024"/>
        <v>316764.25541666668</v>
      </c>
      <c r="EZ51" s="118">
        <f t="shared" si="1024"/>
        <v>0</v>
      </c>
      <c r="FA51" s="118">
        <f t="shared" si="1024"/>
        <v>0</v>
      </c>
      <c r="FB51" s="118">
        <f t="shared" si="1024"/>
        <v>0</v>
      </c>
      <c r="FC51" s="118">
        <f t="shared" si="1024"/>
        <v>0</v>
      </c>
      <c r="FD51" s="118">
        <f t="shared" ref="FD51" si="1027">SUM(FD52:FD55)</f>
        <v>0</v>
      </c>
      <c r="FE51" s="118">
        <f t="shared" ref="FE51" si="1028">SUM(FE52:FE55)</f>
        <v>0</v>
      </c>
      <c r="FF51" s="118">
        <f t="shared" si="1024"/>
        <v>0</v>
      </c>
      <c r="FG51" s="118">
        <f t="shared" si="1024"/>
        <v>0</v>
      </c>
      <c r="FH51" s="118">
        <f t="shared" si="1024"/>
        <v>0</v>
      </c>
      <c r="FI51" s="118">
        <f t="shared" si="1024"/>
        <v>0</v>
      </c>
      <c r="FJ51" s="118">
        <f t="shared" si="1024"/>
        <v>0</v>
      </c>
      <c r="FK51" s="118">
        <f t="shared" si="1024"/>
        <v>0</v>
      </c>
      <c r="FL51" s="118">
        <f t="shared" si="1024"/>
        <v>0</v>
      </c>
      <c r="FM51" s="118">
        <f t="shared" si="1024"/>
        <v>0</v>
      </c>
      <c r="FN51" s="118">
        <f t="shared" si="1024"/>
        <v>0</v>
      </c>
      <c r="FO51" s="118">
        <f t="shared" si="1024"/>
        <v>0</v>
      </c>
      <c r="FP51" s="118">
        <f t="shared" ref="FP51" si="1029">SUM(FP52:FP55)</f>
        <v>0</v>
      </c>
      <c r="FQ51" s="118">
        <f t="shared" ref="FQ51" si="1030">SUM(FQ52:FQ55)</f>
        <v>0</v>
      </c>
      <c r="FR51" s="118">
        <f t="shared" si="1024"/>
        <v>0</v>
      </c>
      <c r="FS51" s="118">
        <f t="shared" si="1024"/>
        <v>0</v>
      </c>
      <c r="FT51" s="118">
        <f t="shared" si="1024"/>
        <v>5</v>
      </c>
      <c r="FU51" s="118">
        <f t="shared" si="1024"/>
        <v>760234.21299999999</v>
      </c>
      <c r="FV51" s="118">
        <f t="shared" si="1024"/>
        <v>0.41666666666666669</v>
      </c>
      <c r="FW51" s="118">
        <f t="shared" si="1024"/>
        <v>63352.851083333335</v>
      </c>
      <c r="FX51" s="118">
        <f t="shared" si="1024"/>
        <v>0</v>
      </c>
      <c r="FY51" s="118">
        <f t="shared" si="1024"/>
        <v>0</v>
      </c>
      <c r="FZ51" s="118">
        <f t="shared" si="1024"/>
        <v>0</v>
      </c>
      <c r="GA51" s="118">
        <f t="shared" si="1024"/>
        <v>0</v>
      </c>
      <c r="GB51" s="118">
        <f t="shared" ref="GB51" si="1031">SUM(GB52:GB55)</f>
        <v>0</v>
      </c>
      <c r="GC51" s="118">
        <f t="shared" ref="GC51" si="1032">SUM(GC52:GC55)</f>
        <v>0</v>
      </c>
      <c r="GD51" s="118">
        <f t="shared" si="1024"/>
        <v>0</v>
      </c>
      <c r="GE51" s="118">
        <f t="shared" si="1024"/>
        <v>0</v>
      </c>
      <c r="GF51" s="118">
        <f t="shared" si="1024"/>
        <v>1151</v>
      </c>
      <c r="GG51" s="118">
        <f t="shared" si="1024"/>
        <v>169486438.30239999</v>
      </c>
      <c r="GH51" s="118">
        <f t="shared" si="1024"/>
        <v>96.5</v>
      </c>
      <c r="GI51" s="118">
        <f t="shared" si="1024"/>
        <v>14123869.858533334</v>
      </c>
      <c r="GJ51" s="118">
        <f t="shared" si="1024"/>
        <v>80</v>
      </c>
      <c r="GK51" s="118">
        <f t="shared" si="1024"/>
        <v>11467465.280000005</v>
      </c>
      <c r="GL51" s="118">
        <f t="shared" ref="GL51" si="1033">SUM(GL52:GL55)</f>
        <v>2</v>
      </c>
      <c r="GM51" s="118">
        <f t="shared" ref="GM51" si="1034">SUM(GM52:GM55)</f>
        <v>269140.3</v>
      </c>
      <c r="GN51" s="118">
        <f t="shared" ref="GN51" si="1035">SUM(GN52:GN55)</f>
        <v>82</v>
      </c>
      <c r="GO51" s="118">
        <f t="shared" ref="GO51" si="1036">SUM(GO52:GO55)</f>
        <v>11736605.580000006</v>
      </c>
      <c r="GP51" s="118">
        <f t="shared" si="1024"/>
        <v>-16.500000000000007</v>
      </c>
      <c r="GQ51" s="118">
        <f t="shared" si="1024"/>
        <v>-2656404.5785333277</v>
      </c>
      <c r="GR51" s="16"/>
    </row>
    <row r="52" spans="2:200" ht="15.75" customHeight="1" x14ac:dyDescent="0.25">
      <c r="B52" s="45"/>
      <c r="C52" s="36"/>
      <c r="D52" s="20"/>
      <c r="E52" s="25" t="s">
        <v>65</v>
      </c>
      <c r="F52" s="25">
        <v>34</v>
      </c>
      <c r="G52" s="26">
        <v>134570.1513</v>
      </c>
      <c r="H52" s="114">
        <v>25</v>
      </c>
      <c r="I52" s="114">
        <v>3364253.7824999997</v>
      </c>
      <c r="J52" s="114">
        <f t="shared" si="53"/>
        <v>2.0833333333333335</v>
      </c>
      <c r="K52" s="114">
        <f t="shared" si="54"/>
        <v>280354.481875</v>
      </c>
      <c r="L52" s="114">
        <v>2</v>
      </c>
      <c r="M52" s="114">
        <v>269140.3</v>
      </c>
      <c r="N52" s="114"/>
      <c r="O52" s="114"/>
      <c r="P52" s="114">
        <f t="shared" ref="P52:P55" si="1037">SUM(L52+N52)</f>
        <v>2</v>
      </c>
      <c r="Q52" s="114">
        <f t="shared" ref="Q52:Q55" si="1038">SUM(M52+O52)</f>
        <v>269140.3</v>
      </c>
      <c r="R52" s="97">
        <f t="shared" si="35"/>
        <v>-8.3333333333333481E-2</v>
      </c>
      <c r="S52" s="97">
        <f t="shared" si="36"/>
        <v>-11214.181875000009</v>
      </c>
      <c r="T52" s="114">
        <v>458</v>
      </c>
      <c r="U52" s="114">
        <v>61633129.295400001</v>
      </c>
      <c r="V52" s="114">
        <f t="shared" si="55"/>
        <v>38.166666666666664</v>
      </c>
      <c r="W52" s="114">
        <f t="shared" si="56"/>
        <v>5136094.1079500001</v>
      </c>
      <c r="X52" s="114">
        <v>54</v>
      </c>
      <c r="Y52" s="114">
        <v>7266788.1000000052</v>
      </c>
      <c r="Z52" s="114">
        <v>1</v>
      </c>
      <c r="AA52" s="114">
        <v>134570.15</v>
      </c>
      <c r="AB52" s="114">
        <f t="shared" ref="AB52:AB55" si="1039">SUM(X52+Z52)</f>
        <v>55</v>
      </c>
      <c r="AC52" s="114">
        <f t="shared" ref="AC52:AC55" si="1040">SUM(Y52+AA52)</f>
        <v>7401358.2500000056</v>
      </c>
      <c r="AD52" s="97">
        <f t="shared" ref="AD52:AD55" si="1041">SUM(X52-V52)</f>
        <v>15.833333333333336</v>
      </c>
      <c r="AE52" s="97">
        <f t="shared" ref="AE52:AE55" si="1042">SUM(Y52-W52)</f>
        <v>2130693.9920500051</v>
      </c>
      <c r="AF52" s="114"/>
      <c r="AG52" s="114">
        <v>0</v>
      </c>
      <c r="AH52" s="114">
        <f t="shared" si="57"/>
        <v>0</v>
      </c>
      <c r="AI52" s="114">
        <f t="shared" si="58"/>
        <v>0</v>
      </c>
      <c r="AJ52" s="114"/>
      <c r="AK52" s="114"/>
      <c r="AL52" s="114"/>
      <c r="AM52" s="114"/>
      <c r="AN52" s="114">
        <f t="shared" ref="AN52:AN55" si="1043">SUM(AJ52+AL52)</f>
        <v>0</v>
      </c>
      <c r="AO52" s="114">
        <f t="shared" ref="AO52:AO55" si="1044">SUM(AK52+AM52)</f>
        <v>0</v>
      </c>
      <c r="AP52" s="97">
        <f t="shared" ref="AP52:AP55" si="1045">SUM(AJ52-AH52)</f>
        <v>0</v>
      </c>
      <c r="AQ52" s="97">
        <f t="shared" ref="AQ52:AQ55" si="1046">SUM(AK52-AI52)</f>
        <v>0</v>
      </c>
      <c r="AR52" s="114"/>
      <c r="AS52" s="114"/>
      <c r="AT52" s="114">
        <f t="shared" si="59"/>
        <v>0</v>
      </c>
      <c r="AU52" s="114">
        <f t="shared" si="60"/>
        <v>0</v>
      </c>
      <c r="AV52" s="114"/>
      <c r="AW52" s="114"/>
      <c r="AX52" s="114"/>
      <c r="AY52" s="114"/>
      <c r="AZ52" s="114">
        <f t="shared" ref="AZ52:AZ55" si="1047">SUM(AV52+AX52)</f>
        <v>0</v>
      </c>
      <c r="BA52" s="114">
        <f t="shared" ref="BA52:BA55" si="1048">SUM(AW52+AY52)</f>
        <v>0</v>
      </c>
      <c r="BB52" s="97">
        <f t="shared" ref="BB52:BB55" si="1049">SUM(AV52-AT52)</f>
        <v>0</v>
      </c>
      <c r="BC52" s="97">
        <f t="shared" ref="BC52:BC55" si="1050">SUM(AW52-AU52)</f>
        <v>0</v>
      </c>
      <c r="BD52" s="114">
        <v>130</v>
      </c>
      <c r="BE52" s="114">
        <v>17494119.669</v>
      </c>
      <c r="BF52" s="114">
        <f t="shared" si="61"/>
        <v>10.833333333333334</v>
      </c>
      <c r="BG52" s="114">
        <f t="shared" si="62"/>
        <v>1457843.3057500001</v>
      </c>
      <c r="BH52" s="114">
        <v>5</v>
      </c>
      <c r="BI52" s="114">
        <v>672850.75</v>
      </c>
      <c r="BJ52" s="114"/>
      <c r="BK52" s="114"/>
      <c r="BL52" s="114">
        <f t="shared" ref="BL52:BL55" si="1051">SUM(BH52+BJ52)</f>
        <v>5</v>
      </c>
      <c r="BM52" s="114">
        <f t="shared" ref="BM52:BM55" si="1052">SUM(BI52+BK52)</f>
        <v>672850.75</v>
      </c>
      <c r="BN52" s="97">
        <f t="shared" ref="BN52:BN55" si="1053">SUM(BH52-BF52)</f>
        <v>-5.8333333333333339</v>
      </c>
      <c r="BO52" s="97">
        <f t="shared" ref="BO52:BO55" si="1054">SUM(BI52-BG52)</f>
        <v>-784992.55575000006</v>
      </c>
      <c r="BP52" s="114"/>
      <c r="BQ52" s="114">
        <v>0</v>
      </c>
      <c r="BR52" s="114">
        <f t="shared" si="63"/>
        <v>0</v>
      </c>
      <c r="BS52" s="114">
        <f t="shared" si="64"/>
        <v>0</v>
      </c>
      <c r="BT52" s="114"/>
      <c r="BU52" s="114"/>
      <c r="BV52" s="114"/>
      <c r="BW52" s="114"/>
      <c r="BX52" s="114">
        <f t="shared" ref="BX52:BX55" si="1055">SUM(BT52+BV52)</f>
        <v>0</v>
      </c>
      <c r="BY52" s="114">
        <f t="shared" ref="BY52:BY55" si="1056">SUM(BU52+BW52)</f>
        <v>0</v>
      </c>
      <c r="BZ52" s="97">
        <f t="shared" ref="BZ52:BZ55" si="1057">SUM(BT52-BR52)</f>
        <v>0</v>
      </c>
      <c r="CA52" s="97">
        <f t="shared" ref="CA52:CA55" si="1058">SUM(BU52-BS52)</f>
        <v>0</v>
      </c>
      <c r="CB52" s="114"/>
      <c r="CC52" s="114"/>
      <c r="CD52" s="114">
        <f t="shared" si="65"/>
        <v>0</v>
      </c>
      <c r="CE52" s="114">
        <f t="shared" si="66"/>
        <v>0</v>
      </c>
      <c r="CF52" s="114"/>
      <c r="CG52" s="114"/>
      <c r="CH52" s="114"/>
      <c r="CI52" s="114"/>
      <c r="CJ52" s="114">
        <f t="shared" ref="CJ52:CJ55" si="1059">SUM(CF52+CH52)</f>
        <v>0</v>
      </c>
      <c r="CK52" s="114">
        <f t="shared" ref="CK52:CK55" si="1060">SUM(CG52+CI52)</f>
        <v>0</v>
      </c>
      <c r="CL52" s="97">
        <f t="shared" ref="CL52:CL55" si="1061">SUM(CF52-CD52)</f>
        <v>0</v>
      </c>
      <c r="CM52" s="97">
        <f t="shared" ref="CM52:CM55" si="1062">SUM(CG52-CE52)</f>
        <v>0</v>
      </c>
      <c r="CN52" s="114"/>
      <c r="CO52" s="114"/>
      <c r="CP52" s="114">
        <f t="shared" si="67"/>
        <v>0</v>
      </c>
      <c r="CQ52" s="114">
        <f t="shared" si="68"/>
        <v>0</v>
      </c>
      <c r="CR52" s="114"/>
      <c r="CS52" s="114"/>
      <c r="CT52" s="114"/>
      <c r="CU52" s="114"/>
      <c r="CV52" s="114">
        <f t="shared" ref="CV52:CV55" si="1063">SUM(CR52+CT52)</f>
        <v>0</v>
      </c>
      <c r="CW52" s="114">
        <f t="shared" ref="CW52:CW55" si="1064">SUM(CS52+CU52)</f>
        <v>0</v>
      </c>
      <c r="CX52" s="97">
        <f t="shared" ref="CX52:CX55" si="1065">SUM(CR52-CP52)</f>
        <v>0</v>
      </c>
      <c r="CY52" s="97">
        <f t="shared" ref="CY52:CY55" si="1066">SUM(CS52-CQ52)</f>
        <v>0</v>
      </c>
      <c r="CZ52" s="114"/>
      <c r="DA52" s="114"/>
      <c r="DB52" s="114">
        <f t="shared" si="69"/>
        <v>0</v>
      </c>
      <c r="DC52" s="114">
        <f t="shared" si="70"/>
        <v>0</v>
      </c>
      <c r="DD52" s="114"/>
      <c r="DE52" s="114"/>
      <c r="DF52" s="114"/>
      <c r="DG52" s="114"/>
      <c r="DH52" s="114">
        <f t="shared" ref="DH52:DH55" si="1067">SUM(DD52+DF52)</f>
        <v>0</v>
      </c>
      <c r="DI52" s="114">
        <f t="shared" ref="DI52:DI55" si="1068">SUM(DE52+DG52)</f>
        <v>0</v>
      </c>
      <c r="DJ52" s="114"/>
      <c r="DK52" s="114"/>
      <c r="DL52" s="114"/>
      <c r="DM52" s="114"/>
      <c r="DN52" s="114">
        <f t="shared" si="71"/>
        <v>0</v>
      </c>
      <c r="DO52" s="114">
        <f t="shared" si="72"/>
        <v>0</v>
      </c>
      <c r="DP52" s="114"/>
      <c r="DQ52" s="114"/>
      <c r="DR52" s="114"/>
      <c r="DS52" s="114"/>
      <c r="DT52" s="114">
        <f t="shared" ref="DT52:DT55" si="1069">SUM(DP52+DR52)</f>
        <v>0</v>
      </c>
      <c r="DU52" s="114">
        <f t="shared" ref="DU52:DU55" si="1070">SUM(DQ52+DS52)</f>
        <v>0</v>
      </c>
      <c r="DV52" s="114"/>
      <c r="DW52" s="114"/>
      <c r="DX52" s="114"/>
      <c r="DY52" s="114">
        <v>0</v>
      </c>
      <c r="DZ52" s="114">
        <f t="shared" si="73"/>
        <v>0</v>
      </c>
      <c r="EA52" s="114">
        <f t="shared" si="74"/>
        <v>0</v>
      </c>
      <c r="EB52" s="114"/>
      <c r="EC52" s="114"/>
      <c r="ED52" s="114"/>
      <c r="EE52" s="114"/>
      <c r="EF52" s="114">
        <f t="shared" ref="EF52:EF55" si="1071">SUM(EB52+ED52)</f>
        <v>0</v>
      </c>
      <c r="EG52" s="114">
        <f t="shared" ref="EG52:EG55" si="1072">SUM(EC52+EE52)</f>
        <v>0</v>
      </c>
      <c r="EH52" s="114"/>
      <c r="EI52" s="114"/>
      <c r="EJ52" s="114">
        <v>130</v>
      </c>
      <c r="EK52" s="114">
        <v>17494119.669</v>
      </c>
      <c r="EL52" s="114">
        <f t="shared" si="75"/>
        <v>10.833333333333334</v>
      </c>
      <c r="EM52" s="114">
        <f t="shared" si="76"/>
        <v>1457843.3057500001</v>
      </c>
      <c r="EN52" s="114">
        <v>7</v>
      </c>
      <c r="EO52" s="114">
        <v>941991.05</v>
      </c>
      <c r="EP52" s="114">
        <v>1</v>
      </c>
      <c r="EQ52" s="114">
        <v>134570.15</v>
      </c>
      <c r="ER52" s="114">
        <f t="shared" ref="ER52:ER55" si="1073">SUM(EN52+EP52)</f>
        <v>8</v>
      </c>
      <c r="ES52" s="114">
        <f t="shared" ref="ES52:ES55" si="1074">SUM(EO52+EQ52)</f>
        <v>1076561.2</v>
      </c>
      <c r="ET52" s="114"/>
      <c r="EU52" s="114"/>
      <c r="EV52" s="114"/>
      <c r="EW52" s="114"/>
      <c r="EX52" s="114">
        <f t="shared" si="77"/>
        <v>0</v>
      </c>
      <c r="EY52" s="114">
        <f t="shared" si="78"/>
        <v>0</v>
      </c>
      <c r="EZ52" s="114"/>
      <c r="FA52" s="114"/>
      <c r="FB52" s="114"/>
      <c r="FC52" s="114"/>
      <c r="FD52" s="114">
        <f t="shared" ref="FD52:FD55" si="1075">SUM(EZ52+FB52)</f>
        <v>0</v>
      </c>
      <c r="FE52" s="114">
        <f t="shared" ref="FE52:FE55" si="1076">SUM(FA52+FC52)</f>
        <v>0</v>
      </c>
      <c r="FF52" s="114"/>
      <c r="FG52" s="114"/>
      <c r="FH52" s="114"/>
      <c r="FI52" s="114"/>
      <c r="FJ52" s="114">
        <f t="shared" si="79"/>
        <v>0</v>
      </c>
      <c r="FK52" s="114">
        <f t="shared" si="80"/>
        <v>0</v>
      </c>
      <c r="FL52" s="114"/>
      <c r="FM52" s="114"/>
      <c r="FN52" s="114"/>
      <c r="FO52" s="114"/>
      <c r="FP52" s="114">
        <f t="shared" ref="FP52:FP55" si="1077">SUM(FL52+FN52)</f>
        <v>0</v>
      </c>
      <c r="FQ52" s="114">
        <f t="shared" ref="FQ52:FQ55" si="1078">SUM(FM52+FO52)</f>
        <v>0</v>
      </c>
      <c r="FR52" s="114"/>
      <c r="FS52" s="114"/>
      <c r="FT52" s="114"/>
      <c r="FU52" s="114">
        <v>0</v>
      </c>
      <c r="FV52" s="114">
        <f t="shared" si="81"/>
        <v>0</v>
      </c>
      <c r="FW52" s="114">
        <f t="shared" si="82"/>
        <v>0</v>
      </c>
      <c r="FX52" s="114"/>
      <c r="FY52" s="114"/>
      <c r="FZ52" s="114"/>
      <c r="GA52" s="114"/>
      <c r="GB52" s="114">
        <f t="shared" ref="GB52:GB55" si="1079">SUM(FX52+FZ52)</f>
        <v>0</v>
      </c>
      <c r="GC52" s="114">
        <f t="shared" ref="GC52:GC55" si="1080">SUM(FY52+GA52)</f>
        <v>0</v>
      </c>
      <c r="GD52" s="114"/>
      <c r="GE52" s="114"/>
      <c r="GF52" s="114">
        <f t="shared" ref="GF52:GK54" si="1081">H52+T52+AF52+AR52+BD52+BP52+CB52+CN52+CZ52+DL52+DX52+EJ52+EV52+FH52+FT52</f>
        <v>743</v>
      </c>
      <c r="GG52" s="114">
        <f t="shared" si="1081"/>
        <v>99985622.415899992</v>
      </c>
      <c r="GH52" s="114">
        <f t="shared" si="1081"/>
        <v>61.916666666666671</v>
      </c>
      <c r="GI52" s="114">
        <f t="shared" si="1081"/>
        <v>8332135.2013250003</v>
      </c>
      <c r="GJ52" s="114">
        <f t="shared" si="1081"/>
        <v>68</v>
      </c>
      <c r="GK52" s="114">
        <f t="shared" si="1081"/>
        <v>9150770.2000000048</v>
      </c>
      <c r="GL52" s="114">
        <f t="shared" ref="GL52:GO55" si="1082">N52+Z52+AL52+AX52+BJ52+BV52+CH52+CT52+DF52+DR52+ED52+EP52+FB52+FN52+FZ52</f>
        <v>2</v>
      </c>
      <c r="GM52" s="114">
        <f t="shared" si="1082"/>
        <v>269140.3</v>
      </c>
      <c r="GN52" s="114">
        <f t="shared" si="1082"/>
        <v>70</v>
      </c>
      <c r="GO52" s="114">
        <f t="shared" si="1082"/>
        <v>9419910.5000000056</v>
      </c>
      <c r="GP52" s="114">
        <f t="shared" ref="GP52:GP55" si="1083">SUM(GJ52-GH52)</f>
        <v>6.0833333333333286</v>
      </c>
      <c r="GQ52" s="114">
        <f t="shared" ref="GQ52:GQ55" si="1084">SUM(GK52-GI52)</f>
        <v>818634.99867500458</v>
      </c>
      <c r="GR52" s="16"/>
    </row>
    <row r="53" spans="2:200" x14ac:dyDescent="0.25">
      <c r="B53" s="45"/>
      <c r="C53" s="34"/>
      <c r="D53" s="41"/>
      <c r="E53" s="25" t="s">
        <v>66</v>
      </c>
      <c r="F53" s="25">
        <v>35</v>
      </c>
      <c r="G53" s="26">
        <v>201260.141</v>
      </c>
      <c r="H53" s="114"/>
      <c r="I53" s="114">
        <v>0</v>
      </c>
      <c r="J53" s="114">
        <f t="shared" si="53"/>
        <v>0</v>
      </c>
      <c r="K53" s="114">
        <f t="shared" si="54"/>
        <v>0</v>
      </c>
      <c r="L53" s="114"/>
      <c r="M53" s="114"/>
      <c r="N53" s="114"/>
      <c r="O53" s="114"/>
      <c r="P53" s="114">
        <f t="shared" si="1037"/>
        <v>0</v>
      </c>
      <c r="Q53" s="114">
        <f t="shared" si="1038"/>
        <v>0</v>
      </c>
      <c r="R53" s="97">
        <f t="shared" si="35"/>
        <v>0</v>
      </c>
      <c r="S53" s="97">
        <f t="shared" si="36"/>
        <v>0</v>
      </c>
      <c r="T53" s="114">
        <v>133</v>
      </c>
      <c r="U53" s="114">
        <v>26767598.752999999</v>
      </c>
      <c r="V53" s="114">
        <f t="shared" si="55"/>
        <v>11.083333333333334</v>
      </c>
      <c r="W53" s="114">
        <f t="shared" si="56"/>
        <v>2230633.2294166666</v>
      </c>
      <c r="X53" s="114">
        <v>10</v>
      </c>
      <c r="Y53" s="114">
        <v>2012601.4000000004</v>
      </c>
      <c r="Z53" s="114"/>
      <c r="AA53" s="114"/>
      <c r="AB53" s="114">
        <f t="shared" si="1039"/>
        <v>10</v>
      </c>
      <c r="AC53" s="114">
        <f t="shared" si="1040"/>
        <v>2012601.4000000004</v>
      </c>
      <c r="AD53" s="97">
        <f t="shared" si="1041"/>
        <v>-1.0833333333333339</v>
      </c>
      <c r="AE53" s="97">
        <f t="shared" si="1042"/>
        <v>-218031.82941666618</v>
      </c>
      <c r="AF53" s="114"/>
      <c r="AG53" s="114">
        <v>0</v>
      </c>
      <c r="AH53" s="114">
        <f t="shared" si="57"/>
        <v>0</v>
      </c>
      <c r="AI53" s="114">
        <f t="shared" si="58"/>
        <v>0</v>
      </c>
      <c r="AJ53" s="114"/>
      <c r="AK53" s="114"/>
      <c r="AL53" s="114"/>
      <c r="AM53" s="114"/>
      <c r="AN53" s="114">
        <f t="shared" si="1043"/>
        <v>0</v>
      </c>
      <c r="AO53" s="114">
        <f t="shared" si="1044"/>
        <v>0</v>
      </c>
      <c r="AP53" s="97">
        <f t="shared" si="1045"/>
        <v>0</v>
      </c>
      <c r="AQ53" s="97">
        <f t="shared" si="1046"/>
        <v>0</v>
      </c>
      <c r="AR53" s="114"/>
      <c r="AS53" s="114"/>
      <c r="AT53" s="114">
        <f t="shared" si="59"/>
        <v>0</v>
      </c>
      <c r="AU53" s="114">
        <f t="shared" si="60"/>
        <v>0</v>
      </c>
      <c r="AV53" s="114"/>
      <c r="AW53" s="114"/>
      <c r="AX53" s="114"/>
      <c r="AY53" s="114"/>
      <c r="AZ53" s="114">
        <f t="shared" si="1047"/>
        <v>0</v>
      </c>
      <c r="BA53" s="114">
        <f t="shared" si="1048"/>
        <v>0</v>
      </c>
      <c r="BB53" s="97">
        <f t="shared" si="1049"/>
        <v>0</v>
      </c>
      <c r="BC53" s="97">
        <f t="shared" si="1050"/>
        <v>0</v>
      </c>
      <c r="BD53" s="114"/>
      <c r="BE53" s="114">
        <v>0</v>
      </c>
      <c r="BF53" s="114">
        <f t="shared" si="61"/>
        <v>0</v>
      </c>
      <c r="BG53" s="114">
        <f t="shared" si="62"/>
        <v>0</v>
      </c>
      <c r="BH53" s="114"/>
      <c r="BI53" s="114"/>
      <c r="BJ53" s="114"/>
      <c r="BK53" s="114"/>
      <c r="BL53" s="114">
        <f t="shared" si="1051"/>
        <v>0</v>
      </c>
      <c r="BM53" s="114">
        <f t="shared" si="1052"/>
        <v>0</v>
      </c>
      <c r="BN53" s="97">
        <f t="shared" si="1053"/>
        <v>0</v>
      </c>
      <c r="BO53" s="97">
        <f t="shared" si="1054"/>
        <v>0</v>
      </c>
      <c r="BP53" s="114"/>
      <c r="BQ53" s="114"/>
      <c r="BR53" s="114">
        <f t="shared" si="63"/>
        <v>0</v>
      </c>
      <c r="BS53" s="114">
        <f t="shared" si="64"/>
        <v>0</v>
      </c>
      <c r="BT53" s="114"/>
      <c r="BU53" s="114"/>
      <c r="BV53" s="114"/>
      <c r="BW53" s="114"/>
      <c r="BX53" s="114">
        <f t="shared" si="1055"/>
        <v>0</v>
      </c>
      <c r="BY53" s="114">
        <f t="shared" si="1056"/>
        <v>0</v>
      </c>
      <c r="BZ53" s="97">
        <f t="shared" si="1057"/>
        <v>0</v>
      </c>
      <c r="CA53" s="97">
        <f t="shared" si="1058"/>
        <v>0</v>
      </c>
      <c r="CB53" s="114"/>
      <c r="CC53" s="114"/>
      <c r="CD53" s="114">
        <f t="shared" si="65"/>
        <v>0</v>
      </c>
      <c r="CE53" s="114">
        <f t="shared" si="66"/>
        <v>0</v>
      </c>
      <c r="CF53" s="114"/>
      <c r="CG53" s="114"/>
      <c r="CH53" s="114"/>
      <c r="CI53" s="114"/>
      <c r="CJ53" s="114">
        <f t="shared" si="1059"/>
        <v>0</v>
      </c>
      <c r="CK53" s="114">
        <f t="shared" si="1060"/>
        <v>0</v>
      </c>
      <c r="CL53" s="97">
        <f t="shared" si="1061"/>
        <v>0</v>
      </c>
      <c r="CM53" s="97">
        <f t="shared" si="1062"/>
        <v>0</v>
      </c>
      <c r="CN53" s="114"/>
      <c r="CO53" s="114"/>
      <c r="CP53" s="114">
        <f t="shared" si="67"/>
        <v>0</v>
      </c>
      <c r="CQ53" s="114">
        <f t="shared" si="68"/>
        <v>0</v>
      </c>
      <c r="CR53" s="114"/>
      <c r="CS53" s="114"/>
      <c r="CT53" s="114"/>
      <c r="CU53" s="114"/>
      <c r="CV53" s="114">
        <f t="shared" si="1063"/>
        <v>0</v>
      </c>
      <c r="CW53" s="114">
        <f t="shared" si="1064"/>
        <v>0</v>
      </c>
      <c r="CX53" s="97">
        <f t="shared" si="1065"/>
        <v>0</v>
      </c>
      <c r="CY53" s="97">
        <f t="shared" si="1066"/>
        <v>0</v>
      </c>
      <c r="CZ53" s="114"/>
      <c r="DA53" s="114"/>
      <c r="DB53" s="114">
        <f t="shared" si="69"/>
        <v>0</v>
      </c>
      <c r="DC53" s="114">
        <f t="shared" si="70"/>
        <v>0</v>
      </c>
      <c r="DD53" s="114"/>
      <c r="DE53" s="114"/>
      <c r="DF53" s="114"/>
      <c r="DG53" s="114"/>
      <c r="DH53" s="114">
        <f t="shared" si="1067"/>
        <v>0</v>
      </c>
      <c r="DI53" s="114">
        <f t="shared" si="1068"/>
        <v>0</v>
      </c>
      <c r="DJ53" s="114"/>
      <c r="DK53" s="114"/>
      <c r="DL53" s="114"/>
      <c r="DM53" s="114"/>
      <c r="DN53" s="114">
        <f t="shared" si="71"/>
        <v>0</v>
      </c>
      <c r="DO53" s="114">
        <f t="shared" si="72"/>
        <v>0</v>
      </c>
      <c r="DP53" s="114"/>
      <c r="DQ53" s="114"/>
      <c r="DR53" s="114"/>
      <c r="DS53" s="114"/>
      <c r="DT53" s="114">
        <f t="shared" si="1069"/>
        <v>0</v>
      </c>
      <c r="DU53" s="114">
        <f t="shared" si="1070"/>
        <v>0</v>
      </c>
      <c r="DV53" s="114"/>
      <c r="DW53" s="114"/>
      <c r="DX53" s="114"/>
      <c r="DY53" s="114">
        <v>0</v>
      </c>
      <c r="DZ53" s="114">
        <f t="shared" si="73"/>
        <v>0</v>
      </c>
      <c r="EA53" s="114">
        <f t="shared" si="74"/>
        <v>0</v>
      </c>
      <c r="EB53" s="114"/>
      <c r="EC53" s="114"/>
      <c r="ED53" s="114"/>
      <c r="EE53" s="114"/>
      <c r="EF53" s="114">
        <f t="shared" si="1071"/>
        <v>0</v>
      </c>
      <c r="EG53" s="114">
        <f t="shared" si="1072"/>
        <v>0</v>
      </c>
      <c r="EH53" s="114"/>
      <c r="EI53" s="114"/>
      <c r="EJ53" s="114"/>
      <c r="EK53" s="114">
        <v>0</v>
      </c>
      <c r="EL53" s="114">
        <f t="shared" si="75"/>
        <v>0</v>
      </c>
      <c r="EM53" s="114">
        <f t="shared" si="76"/>
        <v>0</v>
      </c>
      <c r="EN53" s="114"/>
      <c r="EO53" s="114"/>
      <c r="EP53" s="114"/>
      <c r="EQ53" s="114"/>
      <c r="ER53" s="114">
        <f t="shared" si="1073"/>
        <v>0</v>
      </c>
      <c r="ES53" s="114">
        <f t="shared" si="1074"/>
        <v>0</v>
      </c>
      <c r="ET53" s="114"/>
      <c r="EU53" s="114"/>
      <c r="EV53" s="114"/>
      <c r="EW53" s="114"/>
      <c r="EX53" s="114">
        <f t="shared" si="77"/>
        <v>0</v>
      </c>
      <c r="EY53" s="114">
        <f t="shared" si="78"/>
        <v>0</v>
      </c>
      <c r="EZ53" s="114"/>
      <c r="FA53" s="114"/>
      <c r="FB53" s="114"/>
      <c r="FC53" s="114"/>
      <c r="FD53" s="114">
        <f t="shared" si="1075"/>
        <v>0</v>
      </c>
      <c r="FE53" s="114">
        <f t="shared" si="1076"/>
        <v>0</v>
      </c>
      <c r="FF53" s="114"/>
      <c r="FG53" s="114"/>
      <c r="FH53" s="114"/>
      <c r="FI53" s="114"/>
      <c r="FJ53" s="114">
        <f t="shared" si="79"/>
        <v>0</v>
      </c>
      <c r="FK53" s="114">
        <f t="shared" si="80"/>
        <v>0</v>
      </c>
      <c r="FL53" s="114"/>
      <c r="FM53" s="114"/>
      <c r="FN53" s="114"/>
      <c r="FO53" s="114"/>
      <c r="FP53" s="114">
        <f t="shared" si="1077"/>
        <v>0</v>
      </c>
      <c r="FQ53" s="114">
        <f t="shared" si="1078"/>
        <v>0</v>
      </c>
      <c r="FR53" s="114"/>
      <c r="FS53" s="114"/>
      <c r="FT53" s="114"/>
      <c r="FU53" s="114">
        <v>0</v>
      </c>
      <c r="FV53" s="114">
        <f t="shared" si="81"/>
        <v>0</v>
      </c>
      <c r="FW53" s="114">
        <f t="shared" si="82"/>
        <v>0</v>
      </c>
      <c r="FX53" s="114"/>
      <c r="FY53" s="114"/>
      <c r="FZ53" s="114"/>
      <c r="GA53" s="114"/>
      <c r="GB53" s="114">
        <f t="shared" si="1079"/>
        <v>0</v>
      </c>
      <c r="GC53" s="114">
        <f t="shared" si="1080"/>
        <v>0</v>
      </c>
      <c r="GD53" s="114"/>
      <c r="GE53" s="114"/>
      <c r="GF53" s="114">
        <f t="shared" si="1081"/>
        <v>133</v>
      </c>
      <c r="GG53" s="114">
        <f t="shared" si="1081"/>
        <v>26767598.752999999</v>
      </c>
      <c r="GH53" s="114">
        <f t="shared" si="1081"/>
        <v>11.083333333333334</v>
      </c>
      <c r="GI53" s="114">
        <f t="shared" si="1081"/>
        <v>2230633.2294166666</v>
      </c>
      <c r="GJ53" s="114">
        <f t="shared" si="1081"/>
        <v>10</v>
      </c>
      <c r="GK53" s="114">
        <f t="shared" si="1081"/>
        <v>2012601.4000000004</v>
      </c>
      <c r="GL53" s="114">
        <f t="shared" si="1082"/>
        <v>0</v>
      </c>
      <c r="GM53" s="114">
        <f t="shared" si="1082"/>
        <v>0</v>
      </c>
      <c r="GN53" s="114">
        <f t="shared" si="1082"/>
        <v>10</v>
      </c>
      <c r="GO53" s="114">
        <f t="shared" si="1082"/>
        <v>2012601.4000000004</v>
      </c>
      <c r="GP53" s="114">
        <f t="shared" si="1083"/>
        <v>-1.0833333333333339</v>
      </c>
      <c r="GQ53" s="114">
        <f t="shared" si="1084"/>
        <v>-218031.82941666618</v>
      </c>
      <c r="GR53" s="16"/>
    </row>
    <row r="54" spans="2:200" x14ac:dyDescent="0.25">
      <c r="B54" s="45"/>
      <c r="C54" s="34"/>
      <c r="D54" s="41"/>
      <c r="E54" s="25" t="s">
        <v>67</v>
      </c>
      <c r="F54" s="25">
        <v>36</v>
      </c>
      <c r="G54" s="26">
        <v>152046.8426</v>
      </c>
      <c r="H54" s="114"/>
      <c r="I54" s="114">
        <v>0</v>
      </c>
      <c r="J54" s="114">
        <f t="shared" si="53"/>
        <v>0</v>
      </c>
      <c r="K54" s="114">
        <f t="shared" si="54"/>
        <v>0</v>
      </c>
      <c r="L54" s="114"/>
      <c r="M54" s="114"/>
      <c r="N54" s="114"/>
      <c r="O54" s="114"/>
      <c r="P54" s="114">
        <f t="shared" si="1037"/>
        <v>0</v>
      </c>
      <c r="Q54" s="114">
        <f t="shared" si="1038"/>
        <v>0</v>
      </c>
      <c r="R54" s="97">
        <f t="shared" si="35"/>
        <v>0</v>
      </c>
      <c r="S54" s="97">
        <f t="shared" si="36"/>
        <v>0</v>
      </c>
      <c r="T54" s="114">
        <v>92</v>
      </c>
      <c r="U54" s="114">
        <v>13988309.519200001</v>
      </c>
      <c r="V54" s="114">
        <f t="shared" si="55"/>
        <v>7.666666666666667</v>
      </c>
      <c r="W54" s="114">
        <f t="shared" si="56"/>
        <v>1165692.4599333333</v>
      </c>
      <c r="X54" s="114">
        <v>2</v>
      </c>
      <c r="Y54" s="114">
        <v>304093.68</v>
      </c>
      <c r="Z54" s="114"/>
      <c r="AA54" s="114"/>
      <c r="AB54" s="114">
        <f t="shared" si="1039"/>
        <v>2</v>
      </c>
      <c r="AC54" s="114">
        <f t="shared" si="1040"/>
        <v>304093.68</v>
      </c>
      <c r="AD54" s="97">
        <f t="shared" si="1041"/>
        <v>-5.666666666666667</v>
      </c>
      <c r="AE54" s="97">
        <f t="shared" si="1042"/>
        <v>-861598.7799333334</v>
      </c>
      <c r="AF54" s="114"/>
      <c r="AG54" s="114">
        <v>0</v>
      </c>
      <c r="AH54" s="114">
        <f t="shared" si="57"/>
        <v>0</v>
      </c>
      <c r="AI54" s="114">
        <f t="shared" si="58"/>
        <v>0</v>
      </c>
      <c r="AJ54" s="114"/>
      <c r="AK54" s="114"/>
      <c r="AL54" s="114"/>
      <c r="AM54" s="114"/>
      <c r="AN54" s="114">
        <f t="shared" si="1043"/>
        <v>0</v>
      </c>
      <c r="AO54" s="114">
        <f t="shared" si="1044"/>
        <v>0</v>
      </c>
      <c r="AP54" s="97">
        <f t="shared" si="1045"/>
        <v>0</v>
      </c>
      <c r="AQ54" s="97">
        <f t="shared" si="1046"/>
        <v>0</v>
      </c>
      <c r="AR54" s="114"/>
      <c r="AS54" s="114"/>
      <c r="AT54" s="114">
        <f t="shared" si="59"/>
        <v>0</v>
      </c>
      <c r="AU54" s="114">
        <f t="shared" si="60"/>
        <v>0</v>
      </c>
      <c r="AV54" s="114"/>
      <c r="AW54" s="114"/>
      <c r="AX54" s="114"/>
      <c r="AY54" s="114"/>
      <c r="AZ54" s="114">
        <f t="shared" si="1047"/>
        <v>0</v>
      </c>
      <c r="BA54" s="114">
        <f t="shared" si="1048"/>
        <v>0</v>
      </c>
      <c r="BB54" s="97">
        <f t="shared" si="1049"/>
        <v>0</v>
      </c>
      <c r="BC54" s="97">
        <f t="shared" si="1050"/>
        <v>0</v>
      </c>
      <c r="BD54" s="114">
        <v>100</v>
      </c>
      <c r="BE54" s="114">
        <v>15204684.26</v>
      </c>
      <c r="BF54" s="114">
        <f t="shared" si="61"/>
        <v>8.3333333333333339</v>
      </c>
      <c r="BG54" s="114">
        <f t="shared" si="62"/>
        <v>1267057.0216666667</v>
      </c>
      <c r="BH54" s="114"/>
      <c r="BI54" s="114"/>
      <c r="BJ54" s="114"/>
      <c r="BK54" s="114"/>
      <c r="BL54" s="114">
        <f t="shared" si="1051"/>
        <v>0</v>
      </c>
      <c r="BM54" s="114">
        <f t="shared" si="1052"/>
        <v>0</v>
      </c>
      <c r="BN54" s="97">
        <f t="shared" si="1053"/>
        <v>-8.3333333333333339</v>
      </c>
      <c r="BO54" s="97">
        <f t="shared" si="1054"/>
        <v>-1267057.0216666667</v>
      </c>
      <c r="BP54" s="114"/>
      <c r="BQ54" s="114"/>
      <c r="BR54" s="114">
        <f t="shared" si="63"/>
        <v>0</v>
      </c>
      <c r="BS54" s="114">
        <f t="shared" si="64"/>
        <v>0</v>
      </c>
      <c r="BT54" s="114"/>
      <c r="BU54" s="114"/>
      <c r="BV54" s="114"/>
      <c r="BW54" s="114"/>
      <c r="BX54" s="114">
        <f t="shared" si="1055"/>
        <v>0</v>
      </c>
      <c r="BY54" s="114">
        <f t="shared" si="1056"/>
        <v>0</v>
      </c>
      <c r="BZ54" s="97">
        <f t="shared" si="1057"/>
        <v>0</v>
      </c>
      <c r="CA54" s="97">
        <f t="shared" si="1058"/>
        <v>0</v>
      </c>
      <c r="CB54" s="114"/>
      <c r="CC54" s="114"/>
      <c r="CD54" s="114">
        <f t="shared" si="65"/>
        <v>0</v>
      </c>
      <c r="CE54" s="114">
        <f t="shared" si="66"/>
        <v>0</v>
      </c>
      <c r="CF54" s="114"/>
      <c r="CG54" s="114"/>
      <c r="CH54" s="114"/>
      <c r="CI54" s="114"/>
      <c r="CJ54" s="114">
        <f t="shared" si="1059"/>
        <v>0</v>
      </c>
      <c r="CK54" s="114">
        <f t="shared" si="1060"/>
        <v>0</v>
      </c>
      <c r="CL54" s="97">
        <f t="shared" si="1061"/>
        <v>0</v>
      </c>
      <c r="CM54" s="97">
        <f t="shared" si="1062"/>
        <v>0</v>
      </c>
      <c r="CN54" s="114"/>
      <c r="CO54" s="114"/>
      <c r="CP54" s="114">
        <f t="shared" si="67"/>
        <v>0</v>
      </c>
      <c r="CQ54" s="114">
        <f t="shared" si="68"/>
        <v>0</v>
      </c>
      <c r="CR54" s="114"/>
      <c r="CS54" s="114"/>
      <c r="CT54" s="114"/>
      <c r="CU54" s="114"/>
      <c r="CV54" s="114">
        <f t="shared" si="1063"/>
        <v>0</v>
      </c>
      <c r="CW54" s="114">
        <f t="shared" si="1064"/>
        <v>0</v>
      </c>
      <c r="CX54" s="97">
        <f t="shared" si="1065"/>
        <v>0</v>
      </c>
      <c r="CY54" s="97">
        <f t="shared" si="1066"/>
        <v>0</v>
      </c>
      <c r="CZ54" s="114"/>
      <c r="DA54" s="114"/>
      <c r="DB54" s="114">
        <f t="shared" si="69"/>
        <v>0</v>
      </c>
      <c r="DC54" s="114">
        <f t="shared" si="70"/>
        <v>0</v>
      </c>
      <c r="DD54" s="114"/>
      <c r="DE54" s="114"/>
      <c r="DF54" s="114"/>
      <c r="DG54" s="114"/>
      <c r="DH54" s="114">
        <f t="shared" si="1067"/>
        <v>0</v>
      </c>
      <c r="DI54" s="114">
        <f t="shared" si="1068"/>
        <v>0</v>
      </c>
      <c r="DJ54" s="114"/>
      <c r="DK54" s="114"/>
      <c r="DL54" s="114"/>
      <c r="DM54" s="114"/>
      <c r="DN54" s="114">
        <f t="shared" si="71"/>
        <v>0</v>
      </c>
      <c r="DO54" s="114">
        <f t="shared" si="72"/>
        <v>0</v>
      </c>
      <c r="DP54" s="114"/>
      <c r="DQ54" s="114"/>
      <c r="DR54" s="114"/>
      <c r="DS54" s="114"/>
      <c r="DT54" s="114">
        <f t="shared" si="1069"/>
        <v>0</v>
      </c>
      <c r="DU54" s="114">
        <f t="shared" si="1070"/>
        <v>0</v>
      </c>
      <c r="DV54" s="114"/>
      <c r="DW54" s="114"/>
      <c r="DX54" s="114"/>
      <c r="DY54" s="114">
        <v>0</v>
      </c>
      <c r="DZ54" s="114">
        <f t="shared" si="73"/>
        <v>0</v>
      </c>
      <c r="EA54" s="114">
        <f t="shared" si="74"/>
        <v>0</v>
      </c>
      <c r="EB54" s="114"/>
      <c r="EC54" s="114"/>
      <c r="ED54" s="114"/>
      <c r="EE54" s="114"/>
      <c r="EF54" s="114">
        <f t="shared" si="1071"/>
        <v>0</v>
      </c>
      <c r="EG54" s="114">
        <f t="shared" si="1072"/>
        <v>0</v>
      </c>
      <c r="EH54" s="114"/>
      <c r="EI54" s="114"/>
      <c r="EJ54" s="114">
        <v>48</v>
      </c>
      <c r="EK54" s="114">
        <v>7298248.4448000006</v>
      </c>
      <c r="EL54" s="114">
        <f t="shared" si="75"/>
        <v>4</v>
      </c>
      <c r="EM54" s="114">
        <f t="shared" si="76"/>
        <v>608187.37040000001</v>
      </c>
      <c r="EN54" s="114"/>
      <c r="EO54" s="114"/>
      <c r="EP54" s="114"/>
      <c r="EQ54" s="114"/>
      <c r="ER54" s="114">
        <f t="shared" si="1073"/>
        <v>0</v>
      </c>
      <c r="ES54" s="114">
        <f t="shared" si="1074"/>
        <v>0</v>
      </c>
      <c r="ET54" s="114"/>
      <c r="EU54" s="114"/>
      <c r="EV54" s="114">
        <v>25</v>
      </c>
      <c r="EW54" s="114">
        <v>3801171.0649999999</v>
      </c>
      <c r="EX54" s="114">
        <f t="shared" si="77"/>
        <v>2.0833333333333335</v>
      </c>
      <c r="EY54" s="114">
        <f t="shared" si="78"/>
        <v>316764.25541666668</v>
      </c>
      <c r="EZ54" s="114"/>
      <c r="FA54" s="114"/>
      <c r="FB54" s="114"/>
      <c r="FC54" s="114"/>
      <c r="FD54" s="114">
        <f t="shared" si="1075"/>
        <v>0</v>
      </c>
      <c r="FE54" s="114">
        <f t="shared" si="1076"/>
        <v>0</v>
      </c>
      <c r="FF54" s="114"/>
      <c r="FG54" s="114"/>
      <c r="FH54" s="114"/>
      <c r="FI54" s="114"/>
      <c r="FJ54" s="114">
        <f t="shared" si="79"/>
        <v>0</v>
      </c>
      <c r="FK54" s="114">
        <f t="shared" si="80"/>
        <v>0</v>
      </c>
      <c r="FL54" s="114"/>
      <c r="FM54" s="114"/>
      <c r="FN54" s="114"/>
      <c r="FO54" s="114"/>
      <c r="FP54" s="114">
        <f t="shared" si="1077"/>
        <v>0</v>
      </c>
      <c r="FQ54" s="114">
        <f t="shared" si="1078"/>
        <v>0</v>
      </c>
      <c r="FR54" s="114"/>
      <c r="FS54" s="114"/>
      <c r="FT54" s="114">
        <v>5</v>
      </c>
      <c r="FU54" s="114">
        <v>760234.21299999999</v>
      </c>
      <c r="FV54" s="114">
        <f t="shared" si="81"/>
        <v>0.41666666666666669</v>
      </c>
      <c r="FW54" s="114">
        <f t="shared" si="82"/>
        <v>63352.851083333335</v>
      </c>
      <c r="FX54" s="114"/>
      <c r="FY54" s="114"/>
      <c r="FZ54" s="114"/>
      <c r="GA54" s="114"/>
      <c r="GB54" s="114">
        <f t="shared" si="1079"/>
        <v>0</v>
      </c>
      <c r="GC54" s="114">
        <f t="shared" si="1080"/>
        <v>0</v>
      </c>
      <c r="GD54" s="114"/>
      <c r="GE54" s="114"/>
      <c r="GF54" s="114">
        <f t="shared" si="1081"/>
        <v>270</v>
      </c>
      <c r="GG54" s="114">
        <f t="shared" si="1081"/>
        <v>41052647.502000004</v>
      </c>
      <c r="GH54" s="114">
        <f t="shared" si="1081"/>
        <v>22.5</v>
      </c>
      <c r="GI54" s="114">
        <f t="shared" si="1081"/>
        <v>3421053.9584999997</v>
      </c>
      <c r="GJ54" s="114">
        <f t="shared" si="1081"/>
        <v>2</v>
      </c>
      <c r="GK54" s="114">
        <f t="shared" si="1081"/>
        <v>304093.68</v>
      </c>
      <c r="GL54" s="114">
        <f t="shared" si="1082"/>
        <v>0</v>
      </c>
      <c r="GM54" s="114">
        <f t="shared" si="1082"/>
        <v>0</v>
      </c>
      <c r="GN54" s="114">
        <f t="shared" si="1082"/>
        <v>2</v>
      </c>
      <c r="GO54" s="114">
        <f t="shared" si="1082"/>
        <v>304093.68</v>
      </c>
      <c r="GP54" s="114">
        <f t="shared" si="1083"/>
        <v>-20.5</v>
      </c>
      <c r="GQ54" s="114">
        <f t="shared" si="1084"/>
        <v>-3116960.2784999995</v>
      </c>
      <c r="GR54" s="16"/>
    </row>
    <row r="55" spans="2:200" x14ac:dyDescent="0.25">
      <c r="B55" s="45"/>
      <c r="C55" s="34"/>
      <c r="D55" s="41"/>
      <c r="E55" s="25" t="s">
        <v>68</v>
      </c>
      <c r="F55" s="25">
        <v>37</v>
      </c>
      <c r="G55" s="26">
        <v>336113.92629999999</v>
      </c>
      <c r="H55" s="114">
        <v>3</v>
      </c>
      <c r="I55" s="114">
        <v>1008341.7789</v>
      </c>
      <c r="J55" s="114">
        <f t="shared" si="53"/>
        <v>0.25</v>
      </c>
      <c r="K55" s="114">
        <f t="shared" si="54"/>
        <v>84028.481574999998</v>
      </c>
      <c r="L55" s="114"/>
      <c r="M55" s="114"/>
      <c r="N55" s="114"/>
      <c r="O55" s="114"/>
      <c r="P55" s="114">
        <f t="shared" si="1037"/>
        <v>0</v>
      </c>
      <c r="Q55" s="114">
        <f t="shared" si="1038"/>
        <v>0</v>
      </c>
      <c r="R55" s="97">
        <f t="shared" si="35"/>
        <v>-0.25</v>
      </c>
      <c r="S55" s="97">
        <f t="shared" si="36"/>
        <v>-84028.481574999998</v>
      </c>
      <c r="T55" s="114"/>
      <c r="U55" s="114">
        <v>0</v>
      </c>
      <c r="V55" s="114">
        <f t="shared" si="55"/>
        <v>0</v>
      </c>
      <c r="W55" s="114">
        <f t="shared" si="56"/>
        <v>0</v>
      </c>
      <c r="X55" s="114"/>
      <c r="Y55" s="114"/>
      <c r="Z55" s="114"/>
      <c r="AA55" s="114"/>
      <c r="AB55" s="114">
        <f t="shared" si="1039"/>
        <v>0</v>
      </c>
      <c r="AC55" s="114">
        <f t="shared" si="1040"/>
        <v>0</v>
      </c>
      <c r="AD55" s="97">
        <f t="shared" si="1041"/>
        <v>0</v>
      </c>
      <c r="AE55" s="97">
        <f t="shared" si="1042"/>
        <v>0</v>
      </c>
      <c r="AF55" s="114"/>
      <c r="AG55" s="114">
        <v>0</v>
      </c>
      <c r="AH55" s="114">
        <f t="shared" si="57"/>
        <v>0</v>
      </c>
      <c r="AI55" s="114">
        <f t="shared" si="58"/>
        <v>0</v>
      </c>
      <c r="AJ55" s="114"/>
      <c r="AK55" s="114"/>
      <c r="AL55" s="114"/>
      <c r="AM55" s="114"/>
      <c r="AN55" s="114">
        <f t="shared" si="1043"/>
        <v>0</v>
      </c>
      <c r="AO55" s="114">
        <f t="shared" si="1044"/>
        <v>0</v>
      </c>
      <c r="AP55" s="97">
        <f t="shared" si="1045"/>
        <v>0</v>
      </c>
      <c r="AQ55" s="97">
        <f t="shared" si="1046"/>
        <v>0</v>
      </c>
      <c r="AR55" s="114"/>
      <c r="AS55" s="114"/>
      <c r="AT55" s="114">
        <f t="shared" si="59"/>
        <v>0</v>
      </c>
      <c r="AU55" s="114">
        <f t="shared" si="60"/>
        <v>0</v>
      </c>
      <c r="AV55" s="114"/>
      <c r="AW55" s="114"/>
      <c r="AX55" s="114"/>
      <c r="AY55" s="114"/>
      <c r="AZ55" s="114">
        <f t="shared" si="1047"/>
        <v>0</v>
      </c>
      <c r="BA55" s="114">
        <f t="shared" si="1048"/>
        <v>0</v>
      </c>
      <c r="BB55" s="97">
        <f t="shared" si="1049"/>
        <v>0</v>
      </c>
      <c r="BC55" s="97">
        <f t="shared" si="1050"/>
        <v>0</v>
      </c>
      <c r="BD55" s="114">
        <v>2</v>
      </c>
      <c r="BE55" s="114">
        <v>672227.85259999998</v>
      </c>
      <c r="BF55" s="114">
        <f t="shared" si="61"/>
        <v>0.16666666666666666</v>
      </c>
      <c r="BG55" s="114">
        <f t="shared" si="62"/>
        <v>56018.987716666663</v>
      </c>
      <c r="BH55" s="114"/>
      <c r="BI55" s="114"/>
      <c r="BJ55" s="114"/>
      <c r="BK55" s="114"/>
      <c r="BL55" s="114">
        <f t="shared" si="1051"/>
        <v>0</v>
      </c>
      <c r="BM55" s="114">
        <f t="shared" si="1052"/>
        <v>0</v>
      </c>
      <c r="BN55" s="97">
        <f t="shared" si="1053"/>
        <v>-0.16666666666666666</v>
      </c>
      <c r="BO55" s="97">
        <f t="shared" si="1054"/>
        <v>-56018.987716666663</v>
      </c>
      <c r="BP55" s="114"/>
      <c r="BQ55" s="114"/>
      <c r="BR55" s="114">
        <f t="shared" si="63"/>
        <v>0</v>
      </c>
      <c r="BS55" s="114">
        <f t="shared" si="64"/>
        <v>0</v>
      </c>
      <c r="BT55" s="114"/>
      <c r="BU55" s="114"/>
      <c r="BV55" s="114"/>
      <c r="BW55" s="114"/>
      <c r="BX55" s="114">
        <f t="shared" si="1055"/>
        <v>0</v>
      </c>
      <c r="BY55" s="114">
        <f t="shared" si="1056"/>
        <v>0</v>
      </c>
      <c r="BZ55" s="97">
        <f t="shared" si="1057"/>
        <v>0</v>
      </c>
      <c r="CA55" s="97">
        <f t="shared" si="1058"/>
        <v>0</v>
      </c>
      <c r="CB55" s="114"/>
      <c r="CC55" s="114"/>
      <c r="CD55" s="114">
        <f t="shared" si="65"/>
        <v>0</v>
      </c>
      <c r="CE55" s="114">
        <f t="shared" si="66"/>
        <v>0</v>
      </c>
      <c r="CF55" s="114"/>
      <c r="CG55" s="114"/>
      <c r="CH55" s="114"/>
      <c r="CI55" s="114"/>
      <c r="CJ55" s="114">
        <f t="shared" si="1059"/>
        <v>0</v>
      </c>
      <c r="CK55" s="114">
        <f t="shared" si="1060"/>
        <v>0</v>
      </c>
      <c r="CL55" s="97">
        <f t="shared" si="1061"/>
        <v>0</v>
      </c>
      <c r="CM55" s="97">
        <f t="shared" si="1062"/>
        <v>0</v>
      </c>
      <c r="CN55" s="114"/>
      <c r="CO55" s="114"/>
      <c r="CP55" s="114">
        <f t="shared" si="67"/>
        <v>0</v>
      </c>
      <c r="CQ55" s="114">
        <f t="shared" si="68"/>
        <v>0</v>
      </c>
      <c r="CR55" s="114"/>
      <c r="CS55" s="114"/>
      <c r="CT55" s="114"/>
      <c r="CU55" s="114"/>
      <c r="CV55" s="114">
        <f t="shared" si="1063"/>
        <v>0</v>
      </c>
      <c r="CW55" s="114">
        <f t="shared" si="1064"/>
        <v>0</v>
      </c>
      <c r="CX55" s="97">
        <f t="shared" si="1065"/>
        <v>0</v>
      </c>
      <c r="CY55" s="97">
        <f t="shared" si="1066"/>
        <v>0</v>
      </c>
      <c r="CZ55" s="114"/>
      <c r="DA55" s="114"/>
      <c r="DB55" s="114">
        <f t="shared" si="69"/>
        <v>0</v>
      </c>
      <c r="DC55" s="114">
        <f t="shared" si="70"/>
        <v>0</v>
      </c>
      <c r="DD55" s="114"/>
      <c r="DE55" s="114"/>
      <c r="DF55" s="114"/>
      <c r="DG55" s="114"/>
      <c r="DH55" s="114">
        <f t="shared" si="1067"/>
        <v>0</v>
      </c>
      <c r="DI55" s="114">
        <f t="shared" si="1068"/>
        <v>0</v>
      </c>
      <c r="DJ55" s="114"/>
      <c r="DK55" s="114"/>
      <c r="DL55" s="114"/>
      <c r="DM55" s="114"/>
      <c r="DN55" s="114">
        <f t="shared" si="71"/>
        <v>0</v>
      </c>
      <c r="DO55" s="114">
        <f t="shared" si="72"/>
        <v>0</v>
      </c>
      <c r="DP55" s="114"/>
      <c r="DQ55" s="114"/>
      <c r="DR55" s="114"/>
      <c r="DS55" s="114"/>
      <c r="DT55" s="114">
        <f t="shared" si="1069"/>
        <v>0</v>
      </c>
      <c r="DU55" s="114">
        <f t="shared" si="1070"/>
        <v>0</v>
      </c>
      <c r="DV55" s="114"/>
      <c r="DW55" s="114"/>
      <c r="DX55" s="114"/>
      <c r="DY55" s="114">
        <v>0</v>
      </c>
      <c r="DZ55" s="114">
        <f t="shared" si="73"/>
        <v>0</v>
      </c>
      <c r="EA55" s="114">
        <f t="shared" si="74"/>
        <v>0</v>
      </c>
      <c r="EB55" s="114"/>
      <c r="EC55" s="114"/>
      <c r="ED55" s="114"/>
      <c r="EE55" s="114"/>
      <c r="EF55" s="114">
        <f t="shared" si="1071"/>
        <v>0</v>
      </c>
      <c r="EG55" s="114">
        <f t="shared" si="1072"/>
        <v>0</v>
      </c>
      <c r="EH55" s="114"/>
      <c r="EI55" s="114"/>
      <c r="EJ55" s="114"/>
      <c r="EK55" s="114">
        <v>0</v>
      </c>
      <c r="EL55" s="114">
        <f t="shared" si="75"/>
        <v>0</v>
      </c>
      <c r="EM55" s="114">
        <f t="shared" si="76"/>
        <v>0</v>
      </c>
      <c r="EN55" s="114"/>
      <c r="EO55" s="114"/>
      <c r="EP55" s="114"/>
      <c r="EQ55" s="114"/>
      <c r="ER55" s="114">
        <f t="shared" si="1073"/>
        <v>0</v>
      </c>
      <c r="ES55" s="114">
        <f t="shared" si="1074"/>
        <v>0</v>
      </c>
      <c r="ET55" s="114"/>
      <c r="EU55" s="114"/>
      <c r="EV55" s="114"/>
      <c r="EW55" s="114"/>
      <c r="EX55" s="114">
        <f t="shared" si="77"/>
        <v>0</v>
      </c>
      <c r="EY55" s="114">
        <f t="shared" si="78"/>
        <v>0</v>
      </c>
      <c r="EZ55" s="114"/>
      <c r="FA55" s="114"/>
      <c r="FB55" s="114"/>
      <c r="FC55" s="114"/>
      <c r="FD55" s="114">
        <f t="shared" si="1075"/>
        <v>0</v>
      </c>
      <c r="FE55" s="114">
        <f t="shared" si="1076"/>
        <v>0</v>
      </c>
      <c r="FF55" s="114"/>
      <c r="FG55" s="114"/>
      <c r="FH55" s="114"/>
      <c r="FI55" s="114"/>
      <c r="FJ55" s="114">
        <f t="shared" si="79"/>
        <v>0</v>
      </c>
      <c r="FK55" s="114">
        <f t="shared" si="80"/>
        <v>0</v>
      </c>
      <c r="FL55" s="114"/>
      <c r="FM55" s="114"/>
      <c r="FN55" s="114"/>
      <c r="FO55" s="114"/>
      <c r="FP55" s="114">
        <f t="shared" si="1077"/>
        <v>0</v>
      </c>
      <c r="FQ55" s="114">
        <f t="shared" si="1078"/>
        <v>0</v>
      </c>
      <c r="FR55" s="114"/>
      <c r="FS55" s="114"/>
      <c r="FT55" s="114"/>
      <c r="FU55" s="114"/>
      <c r="FV55" s="114">
        <f t="shared" si="81"/>
        <v>0</v>
      </c>
      <c r="FW55" s="114">
        <f t="shared" si="82"/>
        <v>0</v>
      </c>
      <c r="FX55" s="114"/>
      <c r="FY55" s="114"/>
      <c r="FZ55" s="114"/>
      <c r="GA55" s="114"/>
      <c r="GB55" s="114">
        <f t="shared" si="1079"/>
        <v>0</v>
      </c>
      <c r="GC55" s="114">
        <f t="shared" si="1080"/>
        <v>0</v>
      </c>
      <c r="GD55" s="114"/>
      <c r="GE55" s="114"/>
      <c r="GF55" s="114">
        <f>H55+T55+AF55+AR55+BD55+BP55+CB55+CN55+CZ55+DL55+DX55+EJ55+EV55+FH55+FT55</f>
        <v>5</v>
      </c>
      <c r="GG55" s="114">
        <f>I55+U55+AG55+AS55+BE55+BQ55+CC55+CO55+DA55+DM55+DY55+EK55+EW55+FI55+FU55</f>
        <v>1680569.6315000001</v>
      </c>
      <c r="GH55" s="114">
        <v>1</v>
      </c>
      <c r="GI55" s="114">
        <f>K55+W55+AI55+AU55+BG55+BS55+CE55+CQ55+DC55+DO55+EA55+EM55+EY55+FK55+FW55</f>
        <v>140047.46929166667</v>
      </c>
      <c r="GJ55" s="114">
        <f>L55+X55+AJ55+AV55+BH55+BT55+CF55+CR55+DD55+DP55+EB55+EN55+EZ55+FL55+FX55</f>
        <v>0</v>
      </c>
      <c r="GK55" s="114">
        <f>M55+Y55+AK55+AW55+BI55+BU55+CG55+CS55+DE55+DQ55+EC55+EO55+FA55+FM55+FY55</f>
        <v>0</v>
      </c>
      <c r="GL55" s="114">
        <f t="shared" si="1082"/>
        <v>0</v>
      </c>
      <c r="GM55" s="114">
        <f t="shared" si="1082"/>
        <v>0</v>
      </c>
      <c r="GN55" s="114">
        <f t="shared" si="1082"/>
        <v>0</v>
      </c>
      <c r="GO55" s="114">
        <f t="shared" si="1082"/>
        <v>0</v>
      </c>
      <c r="GP55" s="114">
        <f t="shared" si="1083"/>
        <v>-1</v>
      </c>
      <c r="GQ55" s="114">
        <f t="shared" si="1084"/>
        <v>-140047.46929166667</v>
      </c>
      <c r="GR55" s="16"/>
    </row>
    <row r="56" spans="2:200" x14ac:dyDescent="0.25">
      <c r="B56" s="49"/>
      <c r="C56" s="50"/>
      <c r="D56" s="51"/>
      <c r="E56" s="38" t="s">
        <v>69</v>
      </c>
      <c r="F56" s="44"/>
      <c r="G56" s="52"/>
      <c r="H56" s="118">
        <f>SUM(H57:H58)</f>
        <v>35</v>
      </c>
      <c r="I56" s="118">
        <f t="shared" ref="I56:BT56" si="1085">SUM(I57:I58)</f>
        <v>3447978.3170000003</v>
      </c>
      <c r="J56" s="118">
        <f t="shared" si="1085"/>
        <v>2.9166666666666665</v>
      </c>
      <c r="K56" s="118">
        <f t="shared" si="1085"/>
        <v>287331.52641666669</v>
      </c>
      <c r="L56" s="118">
        <f t="shared" si="1085"/>
        <v>0</v>
      </c>
      <c r="M56" s="118">
        <f t="shared" si="1085"/>
        <v>0</v>
      </c>
      <c r="N56" s="118">
        <f t="shared" si="1085"/>
        <v>0</v>
      </c>
      <c r="O56" s="118">
        <f t="shared" si="1085"/>
        <v>0</v>
      </c>
      <c r="P56" s="118">
        <f t="shared" si="1085"/>
        <v>0</v>
      </c>
      <c r="Q56" s="118">
        <f t="shared" si="1085"/>
        <v>0</v>
      </c>
      <c r="R56" s="118">
        <f t="shared" si="1085"/>
        <v>-2.9166666666666665</v>
      </c>
      <c r="S56" s="118">
        <f t="shared" si="1085"/>
        <v>-287331.52641666669</v>
      </c>
      <c r="T56" s="118">
        <f t="shared" si="1085"/>
        <v>0</v>
      </c>
      <c r="U56" s="118">
        <f t="shared" si="1085"/>
        <v>0</v>
      </c>
      <c r="V56" s="118">
        <f t="shared" si="1085"/>
        <v>0</v>
      </c>
      <c r="W56" s="118">
        <f t="shared" si="1085"/>
        <v>0</v>
      </c>
      <c r="X56" s="118">
        <f t="shared" si="1085"/>
        <v>0</v>
      </c>
      <c r="Y56" s="118">
        <f t="shared" si="1085"/>
        <v>0</v>
      </c>
      <c r="Z56" s="118">
        <f t="shared" si="1085"/>
        <v>0</v>
      </c>
      <c r="AA56" s="118">
        <f t="shared" si="1085"/>
        <v>0</v>
      </c>
      <c r="AB56" s="118">
        <f t="shared" ref="AB56" si="1086">SUM(AB57:AB58)</f>
        <v>0</v>
      </c>
      <c r="AC56" s="118">
        <f t="shared" ref="AC56" si="1087">SUM(AC57:AC58)</f>
        <v>0</v>
      </c>
      <c r="AD56" s="118">
        <f t="shared" si="1085"/>
        <v>0</v>
      </c>
      <c r="AE56" s="118">
        <f t="shared" si="1085"/>
        <v>0</v>
      </c>
      <c r="AF56" s="118">
        <f t="shared" si="1085"/>
        <v>0</v>
      </c>
      <c r="AG56" s="118">
        <f t="shared" si="1085"/>
        <v>0</v>
      </c>
      <c r="AH56" s="118">
        <f t="shared" si="1085"/>
        <v>0</v>
      </c>
      <c r="AI56" s="118">
        <f t="shared" si="1085"/>
        <v>0</v>
      </c>
      <c r="AJ56" s="118">
        <f t="shared" si="1085"/>
        <v>0</v>
      </c>
      <c r="AK56" s="118">
        <f t="shared" si="1085"/>
        <v>0</v>
      </c>
      <c r="AL56" s="118">
        <f t="shared" si="1085"/>
        <v>0</v>
      </c>
      <c r="AM56" s="118">
        <f t="shared" si="1085"/>
        <v>0</v>
      </c>
      <c r="AN56" s="118">
        <f t="shared" ref="AN56" si="1088">SUM(AN57:AN58)</f>
        <v>0</v>
      </c>
      <c r="AO56" s="118">
        <f t="shared" ref="AO56" si="1089">SUM(AO57:AO58)</f>
        <v>0</v>
      </c>
      <c r="AP56" s="118">
        <f t="shared" si="1085"/>
        <v>0</v>
      </c>
      <c r="AQ56" s="118">
        <f t="shared" si="1085"/>
        <v>0</v>
      </c>
      <c r="AR56" s="118">
        <f t="shared" si="1085"/>
        <v>0</v>
      </c>
      <c r="AS56" s="118">
        <f t="shared" si="1085"/>
        <v>0</v>
      </c>
      <c r="AT56" s="118">
        <f t="shared" si="1085"/>
        <v>0</v>
      </c>
      <c r="AU56" s="118">
        <f t="shared" si="1085"/>
        <v>0</v>
      </c>
      <c r="AV56" s="118">
        <f t="shared" si="1085"/>
        <v>0</v>
      </c>
      <c r="AW56" s="118">
        <f t="shared" si="1085"/>
        <v>0</v>
      </c>
      <c r="AX56" s="118">
        <f t="shared" si="1085"/>
        <v>0</v>
      </c>
      <c r="AY56" s="118">
        <f t="shared" si="1085"/>
        <v>0</v>
      </c>
      <c r="AZ56" s="118">
        <f t="shared" ref="AZ56" si="1090">SUM(AZ57:AZ58)</f>
        <v>0</v>
      </c>
      <c r="BA56" s="118">
        <f t="shared" ref="BA56" si="1091">SUM(BA57:BA58)</f>
        <v>0</v>
      </c>
      <c r="BB56" s="118">
        <f t="shared" si="1085"/>
        <v>0</v>
      </c>
      <c r="BC56" s="118">
        <f t="shared" si="1085"/>
        <v>0</v>
      </c>
      <c r="BD56" s="118">
        <f t="shared" si="1085"/>
        <v>35</v>
      </c>
      <c r="BE56" s="118">
        <f t="shared" si="1085"/>
        <v>3447978.3170000003</v>
      </c>
      <c r="BF56" s="118">
        <f t="shared" si="1085"/>
        <v>2.9166666666666665</v>
      </c>
      <c r="BG56" s="118">
        <f t="shared" si="1085"/>
        <v>287331.52641666669</v>
      </c>
      <c r="BH56" s="118">
        <f t="shared" si="1085"/>
        <v>1</v>
      </c>
      <c r="BI56" s="118">
        <f t="shared" si="1085"/>
        <v>98513.67</v>
      </c>
      <c r="BJ56" s="118">
        <f t="shared" si="1085"/>
        <v>1</v>
      </c>
      <c r="BK56" s="118">
        <f t="shared" si="1085"/>
        <v>98513.67</v>
      </c>
      <c r="BL56" s="118">
        <f t="shared" ref="BL56" si="1092">SUM(BL57:BL58)</f>
        <v>2</v>
      </c>
      <c r="BM56" s="118">
        <f t="shared" ref="BM56" si="1093">SUM(BM57:BM58)</f>
        <v>197027.34</v>
      </c>
      <c r="BN56" s="118">
        <f t="shared" si="1085"/>
        <v>-1.9166666666666665</v>
      </c>
      <c r="BO56" s="118">
        <f t="shared" si="1085"/>
        <v>-188817.85641666671</v>
      </c>
      <c r="BP56" s="118">
        <f t="shared" si="1085"/>
        <v>0</v>
      </c>
      <c r="BQ56" s="118">
        <f t="shared" si="1085"/>
        <v>0</v>
      </c>
      <c r="BR56" s="118">
        <f t="shared" si="1085"/>
        <v>0</v>
      </c>
      <c r="BS56" s="118">
        <f t="shared" si="1085"/>
        <v>0</v>
      </c>
      <c r="BT56" s="118">
        <f t="shared" si="1085"/>
        <v>0</v>
      </c>
      <c r="BU56" s="118">
        <f t="shared" ref="BU56:EE56" si="1094">SUM(BU57:BU58)</f>
        <v>0</v>
      </c>
      <c r="BV56" s="118">
        <f t="shared" si="1094"/>
        <v>0</v>
      </c>
      <c r="BW56" s="118">
        <f t="shared" si="1094"/>
        <v>0</v>
      </c>
      <c r="BX56" s="118">
        <f t="shared" ref="BX56" si="1095">SUM(BX57:BX58)</f>
        <v>0</v>
      </c>
      <c r="BY56" s="118">
        <f t="shared" ref="BY56" si="1096">SUM(BY57:BY58)</f>
        <v>0</v>
      </c>
      <c r="BZ56" s="118">
        <f t="shared" si="1094"/>
        <v>0</v>
      </c>
      <c r="CA56" s="118">
        <f t="shared" si="1094"/>
        <v>0</v>
      </c>
      <c r="CB56" s="118">
        <f t="shared" si="1094"/>
        <v>0</v>
      </c>
      <c r="CC56" s="118">
        <f t="shared" si="1094"/>
        <v>0</v>
      </c>
      <c r="CD56" s="118">
        <f t="shared" si="1094"/>
        <v>0</v>
      </c>
      <c r="CE56" s="118">
        <f t="shared" si="1094"/>
        <v>0</v>
      </c>
      <c r="CF56" s="118">
        <f t="shared" si="1094"/>
        <v>0</v>
      </c>
      <c r="CG56" s="118">
        <f t="shared" si="1094"/>
        <v>0</v>
      </c>
      <c r="CH56" s="118">
        <f t="shared" si="1094"/>
        <v>0</v>
      </c>
      <c r="CI56" s="118">
        <f t="shared" si="1094"/>
        <v>0</v>
      </c>
      <c r="CJ56" s="118">
        <f t="shared" ref="CJ56" si="1097">SUM(CJ57:CJ58)</f>
        <v>0</v>
      </c>
      <c r="CK56" s="118">
        <f t="shared" ref="CK56" si="1098">SUM(CK57:CK58)</f>
        <v>0</v>
      </c>
      <c r="CL56" s="118">
        <f t="shared" si="1094"/>
        <v>0</v>
      </c>
      <c r="CM56" s="118">
        <f t="shared" si="1094"/>
        <v>0</v>
      </c>
      <c r="CN56" s="118">
        <f t="shared" si="1094"/>
        <v>0</v>
      </c>
      <c r="CO56" s="118">
        <f t="shared" si="1094"/>
        <v>0</v>
      </c>
      <c r="CP56" s="118">
        <f t="shared" si="1094"/>
        <v>0</v>
      </c>
      <c r="CQ56" s="118">
        <f t="shared" si="1094"/>
        <v>0</v>
      </c>
      <c r="CR56" s="118">
        <f t="shared" si="1094"/>
        <v>0</v>
      </c>
      <c r="CS56" s="118">
        <f t="shared" si="1094"/>
        <v>0</v>
      </c>
      <c r="CT56" s="118">
        <f t="shared" si="1094"/>
        <v>0</v>
      </c>
      <c r="CU56" s="118">
        <f t="shared" si="1094"/>
        <v>0</v>
      </c>
      <c r="CV56" s="118">
        <f t="shared" ref="CV56" si="1099">SUM(CV57:CV58)</f>
        <v>0</v>
      </c>
      <c r="CW56" s="118">
        <f t="shared" ref="CW56" si="1100">SUM(CW57:CW58)</f>
        <v>0</v>
      </c>
      <c r="CX56" s="118">
        <f t="shared" si="1094"/>
        <v>0</v>
      </c>
      <c r="CY56" s="118">
        <f t="shared" si="1094"/>
        <v>0</v>
      </c>
      <c r="CZ56" s="118">
        <f t="shared" si="1094"/>
        <v>0</v>
      </c>
      <c r="DA56" s="118">
        <f t="shared" si="1094"/>
        <v>0</v>
      </c>
      <c r="DB56" s="118">
        <f t="shared" si="1094"/>
        <v>0</v>
      </c>
      <c r="DC56" s="118">
        <f t="shared" si="1094"/>
        <v>0</v>
      </c>
      <c r="DD56" s="118">
        <f t="shared" si="1094"/>
        <v>0</v>
      </c>
      <c r="DE56" s="118">
        <f t="shared" si="1094"/>
        <v>0</v>
      </c>
      <c r="DF56" s="118">
        <f t="shared" si="1094"/>
        <v>0</v>
      </c>
      <c r="DG56" s="118">
        <f t="shared" si="1094"/>
        <v>0</v>
      </c>
      <c r="DH56" s="118">
        <f t="shared" ref="DH56" si="1101">SUM(DH57:DH58)</f>
        <v>0</v>
      </c>
      <c r="DI56" s="118">
        <f t="shared" ref="DI56" si="1102">SUM(DI57:DI58)</f>
        <v>0</v>
      </c>
      <c r="DJ56" s="118">
        <f t="shared" si="1094"/>
        <v>0</v>
      </c>
      <c r="DK56" s="118">
        <f t="shared" si="1094"/>
        <v>0</v>
      </c>
      <c r="DL56" s="118">
        <f t="shared" si="1094"/>
        <v>0</v>
      </c>
      <c r="DM56" s="118">
        <f t="shared" si="1094"/>
        <v>0</v>
      </c>
      <c r="DN56" s="118">
        <f t="shared" si="1094"/>
        <v>0</v>
      </c>
      <c r="DO56" s="118">
        <f t="shared" si="1094"/>
        <v>0</v>
      </c>
      <c r="DP56" s="118">
        <f t="shared" si="1094"/>
        <v>0</v>
      </c>
      <c r="DQ56" s="118">
        <f t="shared" si="1094"/>
        <v>0</v>
      </c>
      <c r="DR56" s="118">
        <f t="shared" si="1094"/>
        <v>0</v>
      </c>
      <c r="DS56" s="118">
        <f t="shared" si="1094"/>
        <v>0</v>
      </c>
      <c r="DT56" s="118">
        <f t="shared" ref="DT56" si="1103">SUM(DT57:DT58)</f>
        <v>0</v>
      </c>
      <c r="DU56" s="118">
        <f t="shared" ref="DU56" si="1104">SUM(DU57:DU58)</f>
        <v>0</v>
      </c>
      <c r="DV56" s="118">
        <f t="shared" si="1094"/>
        <v>0</v>
      </c>
      <c r="DW56" s="118">
        <f t="shared" si="1094"/>
        <v>0</v>
      </c>
      <c r="DX56" s="118">
        <f t="shared" si="1094"/>
        <v>31</v>
      </c>
      <c r="DY56" s="118">
        <f t="shared" si="1094"/>
        <v>3191566.7164000003</v>
      </c>
      <c r="DZ56" s="118">
        <f t="shared" si="1094"/>
        <v>2.5833333333333335</v>
      </c>
      <c r="EA56" s="118">
        <f t="shared" si="1094"/>
        <v>265963.89303333336</v>
      </c>
      <c r="EB56" s="118">
        <f t="shared" si="1094"/>
        <v>4</v>
      </c>
      <c r="EC56" s="118">
        <f t="shared" si="1094"/>
        <v>394054.68</v>
      </c>
      <c r="ED56" s="118">
        <f t="shared" si="1094"/>
        <v>0</v>
      </c>
      <c r="EE56" s="118">
        <f t="shared" si="1094"/>
        <v>0</v>
      </c>
      <c r="EF56" s="118">
        <f t="shared" ref="EF56" si="1105">SUM(EF57:EF58)</f>
        <v>4</v>
      </c>
      <c r="EG56" s="118">
        <f t="shared" ref="EG56" si="1106">SUM(EG57:EG58)</f>
        <v>394054.68</v>
      </c>
      <c r="EH56" s="118">
        <f t="shared" ref="EH56:GQ56" si="1107">SUM(EH57:EH58)</f>
        <v>0</v>
      </c>
      <c r="EI56" s="118">
        <f t="shared" si="1107"/>
        <v>0</v>
      </c>
      <c r="EJ56" s="118">
        <f t="shared" si="1107"/>
        <v>54</v>
      </c>
      <c r="EK56" s="118">
        <f t="shared" si="1107"/>
        <v>5686786.1459999997</v>
      </c>
      <c r="EL56" s="118">
        <f t="shared" si="1107"/>
        <v>4.5</v>
      </c>
      <c r="EM56" s="118">
        <f t="shared" si="1107"/>
        <v>473898.84550000005</v>
      </c>
      <c r="EN56" s="118">
        <f t="shared" si="1107"/>
        <v>1</v>
      </c>
      <c r="EO56" s="118">
        <f t="shared" si="1107"/>
        <v>98513.67</v>
      </c>
      <c r="EP56" s="118">
        <f t="shared" si="1107"/>
        <v>0</v>
      </c>
      <c r="EQ56" s="118">
        <f t="shared" si="1107"/>
        <v>0</v>
      </c>
      <c r="ER56" s="118">
        <f t="shared" ref="ER56" si="1108">SUM(ER57:ER58)</f>
        <v>1</v>
      </c>
      <c r="ES56" s="118">
        <f t="shared" ref="ES56" si="1109">SUM(ES57:ES58)</f>
        <v>98513.67</v>
      </c>
      <c r="ET56" s="118">
        <f t="shared" si="1107"/>
        <v>0</v>
      </c>
      <c r="EU56" s="118">
        <f t="shared" si="1107"/>
        <v>0</v>
      </c>
      <c r="EV56" s="118">
        <f t="shared" si="1107"/>
        <v>0</v>
      </c>
      <c r="EW56" s="118">
        <f t="shared" si="1107"/>
        <v>0</v>
      </c>
      <c r="EX56" s="118">
        <f t="shared" si="1107"/>
        <v>0</v>
      </c>
      <c r="EY56" s="118">
        <f t="shared" si="1107"/>
        <v>0</v>
      </c>
      <c r="EZ56" s="118">
        <f t="shared" si="1107"/>
        <v>0</v>
      </c>
      <c r="FA56" s="118">
        <f t="shared" si="1107"/>
        <v>0</v>
      </c>
      <c r="FB56" s="118">
        <f t="shared" si="1107"/>
        <v>0</v>
      </c>
      <c r="FC56" s="118">
        <f t="shared" si="1107"/>
        <v>0</v>
      </c>
      <c r="FD56" s="118">
        <f t="shared" ref="FD56" si="1110">SUM(FD57:FD58)</f>
        <v>0</v>
      </c>
      <c r="FE56" s="118">
        <f t="shared" ref="FE56" si="1111">SUM(FE57:FE58)</f>
        <v>0</v>
      </c>
      <c r="FF56" s="118">
        <f t="shared" si="1107"/>
        <v>0</v>
      </c>
      <c r="FG56" s="118">
        <f t="shared" si="1107"/>
        <v>0</v>
      </c>
      <c r="FH56" s="118">
        <f t="shared" si="1107"/>
        <v>0</v>
      </c>
      <c r="FI56" s="118">
        <f t="shared" si="1107"/>
        <v>0</v>
      </c>
      <c r="FJ56" s="118">
        <f t="shared" si="1107"/>
        <v>0</v>
      </c>
      <c r="FK56" s="118">
        <f t="shared" si="1107"/>
        <v>0</v>
      </c>
      <c r="FL56" s="118">
        <f t="shared" si="1107"/>
        <v>0</v>
      </c>
      <c r="FM56" s="118">
        <f t="shared" si="1107"/>
        <v>0</v>
      </c>
      <c r="FN56" s="118">
        <f t="shared" si="1107"/>
        <v>0</v>
      </c>
      <c r="FO56" s="118">
        <f t="shared" si="1107"/>
        <v>0</v>
      </c>
      <c r="FP56" s="118">
        <f t="shared" ref="FP56" si="1112">SUM(FP57:FP58)</f>
        <v>0</v>
      </c>
      <c r="FQ56" s="118">
        <f t="shared" ref="FQ56" si="1113">SUM(FQ57:FQ58)</f>
        <v>0</v>
      </c>
      <c r="FR56" s="118">
        <f t="shared" si="1107"/>
        <v>0</v>
      </c>
      <c r="FS56" s="118">
        <f t="shared" si="1107"/>
        <v>0</v>
      </c>
      <c r="FT56" s="118">
        <f t="shared" si="1107"/>
        <v>0</v>
      </c>
      <c r="FU56" s="118">
        <f t="shared" si="1107"/>
        <v>0</v>
      </c>
      <c r="FV56" s="118">
        <f t="shared" si="1107"/>
        <v>0</v>
      </c>
      <c r="FW56" s="118">
        <f t="shared" si="1107"/>
        <v>0</v>
      </c>
      <c r="FX56" s="118">
        <f t="shared" si="1107"/>
        <v>0</v>
      </c>
      <c r="FY56" s="118">
        <f t="shared" si="1107"/>
        <v>0</v>
      </c>
      <c r="FZ56" s="118">
        <f t="shared" si="1107"/>
        <v>0</v>
      </c>
      <c r="GA56" s="118">
        <f t="shared" si="1107"/>
        <v>0</v>
      </c>
      <c r="GB56" s="118">
        <f t="shared" ref="GB56" si="1114">SUM(GB57:GB58)</f>
        <v>0</v>
      </c>
      <c r="GC56" s="118">
        <f t="shared" ref="GC56" si="1115">SUM(GC57:GC58)</f>
        <v>0</v>
      </c>
      <c r="GD56" s="118">
        <f t="shared" si="1107"/>
        <v>0</v>
      </c>
      <c r="GE56" s="118">
        <f t="shared" si="1107"/>
        <v>0</v>
      </c>
      <c r="GF56" s="118">
        <f t="shared" si="1107"/>
        <v>155</v>
      </c>
      <c r="GG56" s="118">
        <f t="shared" si="1107"/>
        <v>15774309.496400002</v>
      </c>
      <c r="GH56" s="118">
        <f t="shared" si="1107"/>
        <v>12.916666666666666</v>
      </c>
      <c r="GI56" s="118">
        <f t="shared" si="1107"/>
        <v>1314525.7913666668</v>
      </c>
      <c r="GJ56" s="118">
        <f t="shared" si="1107"/>
        <v>6</v>
      </c>
      <c r="GK56" s="118">
        <f t="shared" si="1107"/>
        <v>591082.02</v>
      </c>
      <c r="GL56" s="118">
        <f t="shared" ref="GL56" si="1116">SUM(GL57:GL58)</f>
        <v>1</v>
      </c>
      <c r="GM56" s="118">
        <f t="shared" ref="GM56" si="1117">SUM(GM57:GM58)</f>
        <v>98513.67</v>
      </c>
      <c r="GN56" s="118">
        <f t="shared" ref="GN56" si="1118">SUM(GN57:GN58)</f>
        <v>7</v>
      </c>
      <c r="GO56" s="118">
        <f t="shared" ref="GO56" si="1119">SUM(GO57:GO58)</f>
        <v>689595.69000000006</v>
      </c>
      <c r="GP56" s="118">
        <f t="shared" si="1107"/>
        <v>-6.916666666666667</v>
      </c>
      <c r="GQ56" s="118">
        <f t="shared" si="1107"/>
        <v>-723443.77136666689</v>
      </c>
      <c r="GR56" s="16"/>
    </row>
    <row r="57" spans="2:200" ht="15.75" x14ac:dyDescent="0.25">
      <c r="B57" s="45"/>
      <c r="C57" s="36"/>
      <c r="D57" s="20"/>
      <c r="E57" s="25" t="s">
        <v>70</v>
      </c>
      <c r="F57" s="25">
        <v>38</v>
      </c>
      <c r="G57" s="26">
        <v>98513.666200000007</v>
      </c>
      <c r="H57" s="114">
        <v>35</v>
      </c>
      <c r="I57" s="114">
        <v>3447978.3170000003</v>
      </c>
      <c r="J57" s="114">
        <f t="shared" si="53"/>
        <v>2.9166666666666665</v>
      </c>
      <c r="K57" s="114">
        <f t="shared" si="54"/>
        <v>287331.52641666669</v>
      </c>
      <c r="L57" s="114"/>
      <c r="M57" s="114"/>
      <c r="N57" s="114"/>
      <c r="O57" s="114"/>
      <c r="P57" s="114">
        <f t="shared" ref="P57:P58" si="1120">SUM(L57+N57)</f>
        <v>0</v>
      </c>
      <c r="Q57" s="114">
        <f t="shared" ref="Q57:Q58" si="1121">SUM(M57+O57)</f>
        <v>0</v>
      </c>
      <c r="R57" s="97">
        <f t="shared" si="35"/>
        <v>-2.9166666666666665</v>
      </c>
      <c r="S57" s="97">
        <f t="shared" si="36"/>
        <v>-287331.52641666669</v>
      </c>
      <c r="T57" s="114"/>
      <c r="U57" s="114">
        <v>0</v>
      </c>
      <c r="V57" s="114">
        <f t="shared" si="55"/>
        <v>0</v>
      </c>
      <c r="W57" s="114">
        <f t="shared" si="56"/>
        <v>0</v>
      </c>
      <c r="X57" s="114"/>
      <c r="Y57" s="114"/>
      <c r="Z57" s="114"/>
      <c r="AA57" s="114"/>
      <c r="AB57" s="114">
        <f t="shared" ref="AB57:AB58" si="1122">SUM(X57+Z57)</f>
        <v>0</v>
      </c>
      <c r="AC57" s="114">
        <f t="shared" ref="AC57:AC58" si="1123">SUM(Y57+AA57)</f>
        <v>0</v>
      </c>
      <c r="AD57" s="97">
        <f t="shared" ref="AD57:AD58" si="1124">SUM(X57-V57)</f>
        <v>0</v>
      </c>
      <c r="AE57" s="97">
        <f t="shared" ref="AE57:AE58" si="1125">SUM(Y57-W57)</f>
        <v>0</v>
      </c>
      <c r="AF57" s="114"/>
      <c r="AG57" s="114">
        <v>0</v>
      </c>
      <c r="AH57" s="114">
        <f t="shared" si="57"/>
        <v>0</v>
      </c>
      <c r="AI57" s="114">
        <f t="shared" si="58"/>
        <v>0</v>
      </c>
      <c r="AJ57" s="114"/>
      <c r="AK57" s="114"/>
      <c r="AL57" s="114"/>
      <c r="AM57" s="114"/>
      <c r="AN57" s="114">
        <f t="shared" ref="AN57:AN58" si="1126">SUM(AJ57+AL57)</f>
        <v>0</v>
      </c>
      <c r="AO57" s="114">
        <f t="shared" ref="AO57:AO58" si="1127">SUM(AK57+AM57)</f>
        <v>0</v>
      </c>
      <c r="AP57" s="97">
        <f t="shared" ref="AP57:AP58" si="1128">SUM(AJ57-AH57)</f>
        <v>0</v>
      </c>
      <c r="AQ57" s="97">
        <f t="shared" ref="AQ57:AQ58" si="1129">SUM(AK57-AI57)</f>
        <v>0</v>
      </c>
      <c r="AR57" s="114"/>
      <c r="AS57" s="114"/>
      <c r="AT57" s="114">
        <f t="shared" si="59"/>
        <v>0</v>
      </c>
      <c r="AU57" s="114">
        <f t="shared" si="60"/>
        <v>0</v>
      </c>
      <c r="AV57" s="114"/>
      <c r="AW57" s="114"/>
      <c r="AX57" s="114"/>
      <c r="AY57" s="114"/>
      <c r="AZ57" s="114">
        <f t="shared" ref="AZ57:AZ58" si="1130">SUM(AV57+AX57)</f>
        <v>0</v>
      </c>
      <c r="BA57" s="114">
        <f t="shared" ref="BA57:BA58" si="1131">SUM(AW57+AY57)</f>
        <v>0</v>
      </c>
      <c r="BB57" s="97">
        <f t="shared" ref="BB57:BB58" si="1132">SUM(AV57-AT57)</f>
        <v>0</v>
      </c>
      <c r="BC57" s="97">
        <f t="shared" ref="BC57:BC58" si="1133">SUM(AW57-AU57)</f>
        <v>0</v>
      </c>
      <c r="BD57" s="114">
        <v>35</v>
      </c>
      <c r="BE57" s="114">
        <v>3447978.3170000003</v>
      </c>
      <c r="BF57" s="114">
        <f t="shared" si="61"/>
        <v>2.9166666666666665</v>
      </c>
      <c r="BG57" s="114">
        <f t="shared" si="62"/>
        <v>287331.52641666669</v>
      </c>
      <c r="BH57" s="114">
        <v>1</v>
      </c>
      <c r="BI57" s="114">
        <v>98513.67</v>
      </c>
      <c r="BJ57" s="114">
        <v>1</v>
      </c>
      <c r="BK57" s="114">
        <v>98513.67</v>
      </c>
      <c r="BL57" s="114">
        <f t="shared" ref="BL57:BL58" si="1134">SUM(BH57+BJ57)</f>
        <v>2</v>
      </c>
      <c r="BM57" s="114">
        <f t="shared" ref="BM57:BM58" si="1135">SUM(BI57+BK57)</f>
        <v>197027.34</v>
      </c>
      <c r="BN57" s="97">
        <f t="shared" ref="BN57:BN58" si="1136">SUM(BH57-BF57)</f>
        <v>-1.9166666666666665</v>
      </c>
      <c r="BO57" s="97">
        <f t="shared" ref="BO57:BO58" si="1137">SUM(BI57-BG57)</f>
        <v>-188817.85641666671</v>
      </c>
      <c r="BP57" s="114"/>
      <c r="BQ57" s="114"/>
      <c r="BR57" s="114">
        <f t="shared" si="63"/>
        <v>0</v>
      </c>
      <c r="BS57" s="114">
        <f t="shared" si="64"/>
        <v>0</v>
      </c>
      <c r="BT57" s="114"/>
      <c r="BU57" s="114"/>
      <c r="BV57" s="114"/>
      <c r="BW57" s="114"/>
      <c r="BX57" s="114">
        <f t="shared" ref="BX57:BX58" si="1138">SUM(BT57+BV57)</f>
        <v>0</v>
      </c>
      <c r="BY57" s="114">
        <f t="shared" ref="BY57:BY58" si="1139">SUM(BU57+BW57)</f>
        <v>0</v>
      </c>
      <c r="BZ57" s="97">
        <f t="shared" ref="BZ57:BZ58" si="1140">SUM(BT57-BR57)</f>
        <v>0</v>
      </c>
      <c r="CA57" s="97">
        <f t="shared" ref="CA57:CA58" si="1141">SUM(BU57-BS57)</f>
        <v>0</v>
      </c>
      <c r="CB57" s="114"/>
      <c r="CC57" s="114"/>
      <c r="CD57" s="114">
        <f t="shared" si="65"/>
        <v>0</v>
      </c>
      <c r="CE57" s="114">
        <f t="shared" si="66"/>
        <v>0</v>
      </c>
      <c r="CF57" s="114"/>
      <c r="CG57" s="114"/>
      <c r="CH57" s="114"/>
      <c r="CI57" s="114"/>
      <c r="CJ57" s="114">
        <f t="shared" ref="CJ57:CJ58" si="1142">SUM(CF57+CH57)</f>
        <v>0</v>
      </c>
      <c r="CK57" s="114">
        <f t="shared" ref="CK57:CK58" si="1143">SUM(CG57+CI57)</f>
        <v>0</v>
      </c>
      <c r="CL57" s="97">
        <f t="shared" ref="CL57:CL58" si="1144">SUM(CF57-CD57)</f>
        <v>0</v>
      </c>
      <c r="CM57" s="97">
        <f t="shared" ref="CM57:CM58" si="1145">SUM(CG57-CE57)</f>
        <v>0</v>
      </c>
      <c r="CN57" s="114"/>
      <c r="CO57" s="114"/>
      <c r="CP57" s="114">
        <f t="shared" si="67"/>
        <v>0</v>
      </c>
      <c r="CQ57" s="114">
        <f t="shared" si="68"/>
        <v>0</v>
      </c>
      <c r="CR57" s="114"/>
      <c r="CS57" s="114"/>
      <c r="CT57" s="114"/>
      <c r="CU57" s="114"/>
      <c r="CV57" s="114">
        <f t="shared" ref="CV57:CV58" si="1146">SUM(CR57+CT57)</f>
        <v>0</v>
      </c>
      <c r="CW57" s="114">
        <f t="shared" ref="CW57:CW58" si="1147">SUM(CS57+CU57)</f>
        <v>0</v>
      </c>
      <c r="CX57" s="97">
        <f t="shared" ref="CX57:CX58" si="1148">SUM(CR57-CP57)</f>
        <v>0</v>
      </c>
      <c r="CY57" s="97">
        <f t="shared" ref="CY57:CY58" si="1149">SUM(CS57-CQ57)</f>
        <v>0</v>
      </c>
      <c r="CZ57" s="114"/>
      <c r="DA57" s="114"/>
      <c r="DB57" s="114">
        <f t="shared" si="69"/>
        <v>0</v>
      </c>
      <c r="DC57" s="114">
        <f t="shared" si="70"/>
        <v>0</v>
      </c>
      <c r="DD57" s="114"/>
      <c r="DE57" s="114"/>
      <c r="DF57" s="114"/>
      <c r="DG57" s="114"/>
      <c r="DH57" s="114">
        <f t="shared" ref="DH57:DH58" si="1150">SUM(DD57+DF57)</f>
        <v>0</v>
      </c>
      <c r="DI57" s="114">
        <f t="shared" ref="DI57:DI58" si="1151">SUM(DE57+DG57)</f>
        <v>0</v>
      </c>
      <c r="DJ57" s="114"/>
      <c r="DK57" s="114"/>
      <c r="DL57" s="114"/>
      <c r="DM57" s="114"/>
      <c r="DN57" s="114">
        <f t="shared" si="71"/>
        <v>0</v>
      </c>
      <c r="DO57" s="114">
        <f t="shared" si="72"/>
        <v>0</v>
      </c>
      <c r="DP57" s="114"/>
      <c r="DQ57" s="114"/>
      <c r="DR57" s="114"/>
      <c r="DS57" s="114"/>
      <c r="DT57" s="114">
        <f t="shared" ref="DT57:DT58" si="1152">SUM(DP57+DR57)</f>
        <v>0</v>
      </c>
      <c r="DU57" s="114">
        <f t="shared" ref="DU57:DU58" si="1153">SUM(DQ57+DS57)</f>
        <v>0</v>
      </c>
      <c r="DV57" s="114"/>
      <c r="DW57" s="114"/>
      <c r="DX57" s="114">
        <v>28</v>
      </c>
      <c r="DY57" s="114">
        <v>2758382.6536000003</v>
      </c>
      <c r="DZ57" s="114">
        <f t="shared" si="73"/>
        <v>2.3333333333333335</v>
      </c>
      <c r="EA57" s="114">
        <f t="shared" si="74"/>
        <v>229865.22113333337</v>
      </c>
      <c r="EB57" s="114">
        <v>4</v>
      </c>
      <c r="EC57" s="114">
        <v>394054.68</v>
      </c>
      <c r="ED57" s="114"/>
      <c r="EE57" s="114"/>
      <c r="EF57" s="114">
        <f t="shared" ref="EF57:EF58" si="1154">SUM(EB57+ED57)</f>
        <v>4</v>
      </c>
      <c r="EG57" s="114">
        <f t="shared" ref="EG57:EG58" si="1155">SUM(EC57+EE57)</f>
        <v>394054.68</v>
      </c>
      <c r="EH57" s="114"/>
      <c r="EI57" s="114"/>
      <c r="EJ57" s="114">
        <v>46</v>
      </c>
      <c r="EK57" s="114">
        <v>4531628.6452000001</v>
      </c>
      <c r="EL57" s="114">
        <f t="shared" si="75"/>
        <v>3.8333333333333335</v>
      </c>
      <c r="EM57" s="114">
        <f t="shared" si="76"/>
        <v>377635.72043333336</v>
      </c>
      <c r="EN57" s="114">
        <v>1</v>
      </c>
      <c r="EO57" s="114">
        <v>98513.67</v>
      </c>
      <c r="EP57" s="114"/>
      <c r="EQ57" s="114"/>
      <c r="ER57" s="114">
        <f t="shared" ref="ER57:ER58" si="1156">SUM(EN57+EP57)</f>
        <v>1</v>
      </c>
      <c r="ES57" s="114">
        <f t="shared" ref="ES57:ES58" si="1157">SUM(EO57+EQ57)</f>
        <v>98513.67</v>
      </c>
      <c r="ET57" s="114"/>
      <c r="EU57" s="114"/>
      <c r="EV57" s="114"/>
      <c r="EW57" s="114"/>
      <c r="EX57" s="114">
        <f t="shared" si="77"/>
        <v>0</v>
      </c>
      <c r="EY57" s="114">
        <f t="shared" si="78"/>
        <v>0</v>
      </c>
      <c r="EZ57" s="114"/>
      <c r="FA57" s="114"/>
      <c r="FB57" s="114"/>
      <c r="FC57" s="114"/>
      <c r="FD57" s="114">
        <f t="shared" ref="FD57:FD58" si="1158">SUM(EZ57+FB57)</f>
        <v>0</v>
      </c>
      <c r="FE57" s="114">
        <f t="shared" ref="FE57:FE58" si="1159">SUM(FA57+FC57)</f>
        <v>0</v>
      </c>
      <c r="FF57" s="114"/>
      <c r="FG57" s="114"/>
      <c r="FH57" s="114"/>
      <c r="FI57" s="114"/>
      <c r="FJ57" s="114">
        <f t="shared" si="79"/>
        <v>0</v>
      </c>
      <c r="FK57" s="114">
        <f t="shared" si="80"/>
        <v>0</v>
      </c>
      <c r="FL57" s="114"/>
      <c r="FM57" s="114"/>
      <c r="FN57" s="114"/>
      <c r="FO57" s="114"/>
      <c r="FP57" s="114">
        <f t="shared" ref="FP57:FP58" si="1160">SUM(FL57+FN57)</f>
        <v>0</v>
      </c>
      <c r="FQ57" s="114">
        <f t="shared" ref="FQ57:FQ58" si="1161">SUM(FM57+FO57)</f>
        <v>0</v>
      </c>
      <c r="FR57" s="114"/>
      <c r="FS57" s="114"/>
      <c r="FT57" s="114"/>
      <c r="FU57" s="114"/>
      <c r="FV57" s="114">
        <f t="shared" si="81"/>
        <v>0</v>
      </c>
      <c r="FW57" s="114">
        <f t="shared" si="82"/>
        <v>0</v>
      </c>
      <c r="FX57" s="114"/>
      <c r="FY57" s="114"/>
      <c r="FZ57" s="114"/>
      <c r="GA57" s="114"/>
      <c r="GB57" s="114">
        <f t="shared" ref="GB57:GB58" si="1162">SUM(FX57+FZ57)</f>
        <v>0</v>
      </c>
      <c r="GC57" s="114">
        <f t="shared" ref="GC57:GC58" si="1163">SUM(FY57+GA57)</f>
        <v>0</v>
      </c>
      <c r="GD57" s="114"/>
      <c r="GE57" s="114"/>
      <c r="GF57" s="114">
        <f t="shared" ref="GF57:GK58" si="1164">H57+T57+AF57+AR57+BD57+BP57+CB57+CN57+CZ57+DL57+DX57+EJ57+EV57+FH57+FT57</f>
        <v>144</v>
      </c>
      <c r="GG57" s="114">
        <f t="shared" si="1164"/>
        <v>14185967.932800002</v>
      </c>
      <c r="GH57" s="114">
        <f t="shared" si="1164"/>
        <v>12</v>
      </c>
      <c r="GI57" s="114">
        <f t="shared" si="1164"/>
        <v>1182163.9944000002</v>
      </c>
      <c r="GJ57" s="114">
        <f t="shared" si="1164"/>
        <v>6</v>
      </c>
      <c r="GK57" s="114">
        <f t="shared" si="1164"/>
        <v>591082.02</v>
      </c>
      <c r="GL57" s="114">
        <f t="shared" ref="GL57:GO58" si="1165">N57+Z57+AL57+AX57+BJ57+BV57+CH57+CT57+DF57+DR57+ED57+EP57+FB57+FN57+FZ57</f>
        <v>1</v>
      </c>
      <c r="GM57" s="114">
        <f t="shared" si="1165"/>
        <v>98513.67</v>
      </c>
      <c r="GN57" s="114">
        <f t="shared" si="1165"/>
        <v>7</v>
      </c>
      <c r="GO57" s="114">
        <f t="shared" si="1165"/>
        <v>689595.69000000006</v>
      </c>
      <c r="GP57" s="114">
        <f t="shared" ref="GP57:GP58" si="1166">SUM(GJ57-GH57)</f>
        <v>-6</v>
      </c>
      <c r="GQ57" s="114">
        <f t="shared" ref="GQ57:GQ58" si="1167">SUM(GK57-GI57)</f>
        <v>-591081.97440000018</v>
      </c>
      <c r="GR57" s="16"/>
    </row>
    <row r="58" spans="2:200" x14ac:dyDescent="0.25">
      <c r="B58" s="45"/>
      <c r="C58" s="34"/>
      <c r="D58" s="41"/>
      <c r="E58" s="25" t="s">
        <v>71</v>
      </c>
      <c r="F58" s="25">
        <v>39</v>
      </c>
      <c r="G58" s="26">
        <v>144394.6876</v>
      </c>
      <c r="H58" s="114"/>
      <c r="I58" s="114">
        <v>0</v>
      </c>
      <c r="J58" s="114">
        <f t="shared" si="53"/>
        <v>0</v>
      </c>
      <c r="K58" s="114">
        <f t="shared" si="54"/>
        <v>0</v>
      </c>
      <c r="L58" s="114"/>
      <c r="M58" s="114"/>
      <c r="N58" s="114"/>
      <c r="O58" s="114"/>
      <c r="P58" s="114">
        <f t="shared" si="1120"/>
        <v>0</v>
      </c>
      <c r="Q58" s="114">
        <f t="shared" si="1121"/>
        <v>0</v>
      </c>
      <c r="R58" s="97">
        <f t="shared" si="35"/>
        <v>0</v>
      </c>
      <c r="S58" s="97">
        <f t="shared" si="36"/>
        <v>0</v>
      </c>
      <c r="T58" s="114"/>
      <c r="U58" s="114">
        <v>0</v>
      </c>
      <c r="V58" s="114">
        <f t="shared" si="55"/>
        <v>0</v>
      </c>
      <c r="W58" s="114">
        <f t="shared" si="56"/>
        <v>0</v>
      </c>
      <c r="X58" s="114"/>
      <c r="Y58" s="114"/>
      <c r="Z58" s="114"/>
      <c r="AA58" s="114"/>
      <c r="AB58" s="114">
        <f t="shared" si="1122"/>
        <v>0</v>
      </c>
      <c r="AC58" s="114">
        <f t="shared" si="1123"/>
        <v>0</v>
      </c>
      <c r="AD58" s="97">
        <f t="shared" si="1124"/>
        <v>0</v>
      </c>
      <c r="AE58" s="97">
        <f t="shared" si="1125"/>
        <v>0</v>
      </c>
      <c r="AF58" s="114"/>
      <c r="AG58" s="114">
        <v>0</v>
      </c>
      <c r="AH58" s="114">
        <f t="shared" si="57"/>
        <v>0</v>
      </c>
      <c r="AI58" s="114">
        <f t="shared" si="58"/>
        <v>0</v>
      </c>
      <c r="AJ58" s="114"/>
      <c r="AK58" s="114"/>
      <c r="AL58" s="114"/>
      <c r="AM58" s="114"/>
      <c r="AN58" s="114">
        <f t="shared" si="1126"/>
        <v>0</v>
      </c>
      <c r="AO58" s="114">
        <f t="shared" si="1127"/>
        <v>0</v>
      </c>
      <c r="AP58" s="97">
        <f t="shared" si="1128"/>
        <v>0</v>
      </c>
      <c r="AQ58" s="97">
        <f t="shared" si="1129"/>
        <v>0</v>
      </c>
      <c r="AR58" s="114"/>
      <c r="AS58" s="114"/>
      <c r="AT58" s="114">
        <f t="shared" si="59"/>
        <v>0</v>
      </c>
      <c r="AU58" s="114">
        <f t="shared" si="60"/>
        <v>0</v>
      </c>
      <c r="AV58" s="114"/>
      <c r="AW58" s="114"/>
      <c r="AX58" s="114"/>
      <c r="AY58" s="114"/>
      <c r="AZ58" s="114">
        <f t="shared" si="1130"/>
        <v>0</v>
      </c>
      <c r="BA58" s="114">
        <f t="shared" si="1131"/>
        <v>0</v>
      </c>
      <c r="BB58" s="97">
        <f t="shared" si="1132"/>
        <v>0</v>
      </c>
      <c r="BC58" s="97">
        <f t="shared" si="1133"/>
        <v>0</v>
      </c>
      <c r="BD58" s="114"/>
      <c r="BE58" s="114">
        <v>0</v>
      </c>
      <c r="BF58" s="114">
        <f t="shared" si="61"/>
        <v>0</v>
      </c>
      <c r="BG58" s="114">
        <f t="shared" si="62"/>
        <v>0</v>
      </c>
      <c r="BH58" s="114"/>
      <c r="BI58" s="114"/>
      <c r="BJ58" s="114"/>
      <c r="BK58" s="114"/>
      <c r="BL58" s="114">
        <f t="shared" si="1134"/>
        <v>0</v>
      </c>
      <c r="BM58" s="114">
        <f t="shared" si="1135"/>
        <v>0</v>
      </c>
      <c r="BN58" s="97">
        <f t="shared" si="1136"/>
        <v>0</v>
      </c>
      <c r="BO58" s="97">
        <f t="shared" si="1137"/>
        <v>0</v>
      </c>
      <c r="BP58" s="114"/>
      <c r="BQ58" s="114"/>
      <c r="BR58" s="114">
        <f t="shared" si="63"/>
        <v>0</v>
      </c>
      <c r="BS58" s="114">
        <f t="shared" si="64"/>
        <v>0</v>
      </c>
      <c r="BT58" s="114"/>
      <c r="BU58" s="114"/>
      <c r="BV58" s="114"/>
      <c r="BW58" s="114"/>
      <c r="BX58" s="114">
        <f t="shared" si="1138"/>
        <v>0</v>
      </c>
      <c r="BY58" s="114">
        <f t="shared" si="1139"/>
        <v>0</v>
      </c>
      <c r="BZ58" s="97">
        <f t="shared" si="1140"/>
        <v>0</v>
      </c>
      <c r="CA58" s="97">
        <f t="shared" si="1141"/>
        <v>0</v>
      </c>
      <c r="CB58" s="114"/>
      <c r="CC58" s="114"/>
      <c r="CD58" s="114">
        <f t="shared" si="65"/>
        <v>0</v>
      </c>
      <c r="CE58" s="114">
        <f t="shared" si="66"/>
        <v>0</v>
      </c>
      <c r="CF58" s="114"/>
      <c r="CG58" s="114"/>
      <c r="CH58" s="114"/>
      <c r="CI58" s="114"/>
      <c r="CJ58" s="114">
        <f t="shared" si="1142"/>
        <v>0</v>
      </c>
      <c r="CK58" s="114">
        <f t="shared" si="1143"/>
        <v>0</v>
      </c>
      <c r="CL58" s="97">
        <f t="shared" si="1144"/>
        <v>0</v>
      </c>
      <c r="CM58" s="97">
        <f t="shared" si="1145"/>
        <v>0</v>
      </c>
      <c r="CN58" s="114"/>
      <c r="CO58" s="114"/>
      <c r="CP58" s="114">
        <f t="shared" si="67"/>
        <v>0</v>
      </c>
      <c r="CQ58" s="114">
        <f t="shared" si="68"/>
        <v>0</v>
      </c>
      <c r="CR58" s="114"/>
      <c r="CS58" s="114"/>
      <c r="CT58" s="114"/>
      <c r="CU58" s="114"/>
      <c r="CV58" s="114">
        <f t="shared" si="1146"/>
        <v>0</v>
      </c>
      <c r="CW58" s="114">
        <f t="shared" si="1147"/>
        <v>0</v>
      </c>
      <c r="CX58" s="97">
        <f t="shared" si="1148"/>
        <v>0</v>
      </c>
      <c r="CY58" s="97">
        <f t="shared" si="1149"/>
        <v>0</v>
      </c>
      <c r="CZ58" s="114"/>
      <c r="DA58" s="114"/>
      <c r="DB58" s="114">
        <f t="shared" si="69"/>
        <v>0</v>
      </c>
      <c r="DC58" s="114">
        <f t="shared" si="70"/>
        <v>0</v>
      </c>
      <c r="DD58" s="114"/>
      <c r="DE58" s="114"/>
      <c r="DF58" s="114"/>
      <c r="DG58" s="114"/>
      <c r="DH58" s="114">
        <f t="shared" si="1150"/>
        <v>0</v>
      </c>
      <c r="DI58" s="114">
        <f t="shared" si="1151"/>
        <v>0</v>
      </c>
      <c r="DJ58" s="114"/>
      <c r="DK58" s="114"/>
      <c r="DL58" s="114"/>
      <c r="DM58" s="114"/>
      <c r="DN58" s="114">
        <f t="shared" si="71"/>
        <v>0</v>
      </c>
      <c r="DO58" s="114">
        <f t="shared" si="72"/>
        <v>0</v>
      </c>
      <c r="DP58" s="114"/>
      <c r="DQ58" s="114"/>
      <c r="DR58" s="114"/>
      <c r="DS58" s="114"/>
      <c r="DT58" s="114">
        <f t="shared" si="1152"/>
        <v>0</v>
      </c>
      <c r="DU58" s="114">
        <f t="shared" si="1153"/>
        <v>0</v>
      </c>
      <c r="DV58" s="114"/>
      <c r="DW58" s="114"/>
      <c r="DX58" s="114">
        <v>3</v>
      </c>
      <c r="DY58" s="114">
        <v>433184.06280000001</v>
      </c>
      <c r="DZ58" s="114">
        <f t="shared" si="73"/>
        <v>0.25</v>
      </c>
      <c r="EA58" s="114">
        <f t="shared" si="74"/>
        <v>36098.671900000001</v>
      </c>
      <c r="EB58" s="114"/>
      <c r="EC58" s="114"/>
      <c r="ED58" s="114"/>
      <c r="EE58" s="114"/>
      <c r="EF58" s="114">
        <f t="shared" si="1154"/>
        <v>0</v>
      </c>
      <c r="EG58" s="114">
        <f t="shared" si="1155"/>
        <v>0</v>
      </c>
      <c r="EH58" s="114"/>
      <c r="EI58" s="114"/>
      <c r="EJ58" s="114">
        <v>8</v>
      </c>
      <c r="EK58" s="114">
        <v>1155157.5008</v>
      </c>
      <c r="EL58" s="114">
        <f t="shared" si="75"/>
        <v>0.66666666666666663</v>
      </c>
      <c r="EM58" s="114">
        <f t="shared" si="76"/>
        <v>96263.125066666675</v>
      </c>
      <c r="EN58" s="114"/>
      <c r="EO58" s="114"/>
      <c r="EP58" s="114"/>
      <c r="EQ58" s="114"/>
      <c r="ER58" s="114">
        <f t="shared" si="1156"/>
        <v>0</v>
      </c>
      <c r="ES58" s="114">
        <f t="shared" si="1157"/>
        <v>0</v>
      </c>
      <c r="ET58" s="114"/>
      <c r="EU58" s="114"/>
      <c r="EV58" s="114"/>
      <c r="EW58" s="114"/>
      <c r="EX58" s="114">
        <f t="shared" si="77"/>
        <v>0</v>
      </c>
      <c r="EY58" s="114">
        <f t="shared" si="78"/>
        <v>0</v>
      </c>
      <c r="EZ58" s="114"/>
      <c r="FA58" s="114"/>
      <c r="FB58" s="114"/>
      <c r="FC58" s="114"/>
      <c r="FD58" s="114">
        <f t="shared" si="1158"/>
        <v>0</v>
      </c>
      <c r="FE58" s="114">
        <f t="shared" si="1159"/>
        <v>0</v>
      </c>
      <c r="FF58" s="114"/>
      <c r="FG58" s="114"/>
      <c r="FH58" s="114"/>
      <c r="FI58" s="114"/>
      <c r="FJ58" s="114">
        <f t="shared" si="79"/>
        <v>0</v>
      </c>
      <c r="FK58" s="114">
        <f t="shared" si="80"/>
        <v>0</v>
      </c>
      <c r="FL58" s="114"/>
      <c r="FM58" s="114"/>
      <c r="FN58" s="114"/>
      <c r="FO58" s="114"/>
      <c r="FP58" s="114">
        <f t="shared" si="1160"/>
        <v>0</v>
      </c>
      <c r="FQ58" s="114">
        <f t="shared" si="1161"/>
        <v>0</v>
      </c>
      <c r="FR58" s="114"/>
      <c r="FS58" s="114"/>
      <c r="FT58" s="114"/>
      <c r="FU58" s="114"/>
      <c r="FV58" s="114">
        <f t="shared" si="81"/>
        <v>0</v>
      </c>
      <c r="FW58" s="114">
        <f t="shared" si="82"/>
        <v>0</v>
      </c>
      <c r="FX58" s="114"/>
      <c r="FY58" s="114"/>
      <c r="FZ58" s="114"/>
      <c r="GA58" s="114"/>
      <c r="GB58" s="114">
        <f t="shared" si="1162"/>
        <v>0</v>
      </c>
      <c r="GC58" s="114">
        <f t="shared" si="1163"/>
        <v>0</v>
      </c>
      <c r="GD58" s="114"/>
      <c r="GE58" s="114"/>
      <c r="GF58" s="114">
        <f t="shared" si="1164"/>
        <v>11</v>
      </c>
      <c r="GG58" s="114">
        <f t="shared" si="1164"/>
        <v>1588341.5636</v>
      </c>
      <c r="GH58" s="114">
        <f t="shared" si="1164"/>
        <v>0.91666666666666663</v>
      </c>
      <c r="GI58" s="114">
        <f t="shared" si="1164"/>
        <v>132361.79696666668</v>
      </c>
      <c r="GJ58" s="114">
        <f t="shared" si="1164"/>
        <v>0</v>
      </c>
      <c r="GK58" s="114">
        <f t="shared" si="1164"/>
        <v>0</v>
      </c>
      <c r="GL58" s="114">
        <f t="shared" si="1165"/>
        <v>0</v>
      </c>
      <c r="GM58" s="114">
        <f t="shared" si="1165"/>
        <v>0</v>
      </c>
      <c r="GN58" s="114">
        <f t="shared" si="1165"/>
        <v>0</v>
      </c>
      <c r="GO58" s="114">
        <f t="shared" si="1165"/>
        <v>0</v>
      </c>
      <c r="GP58" s="114">
        <f t="shared" si="1166"/>
        <v>-0.91666666666666663</v>
      </c>
      <c r="GQ58" s="114">
        <f t="shared" si="1167"/>
        <v>-132361.79696666668</v>
      </c>
      <c r="GR58" s="16"/>
    </row>
    <row r="59" spans="2:200" x14ac:dyDescent="0.25">
      <c r="B59" s="49"/>
      <c r="C59" s="50"/>
      <c r="D59" s="50"/>
      <c r="E59" s="37" t="s">
        <v>72</v>
      </c>
      <c r="F59" s="38"/>
      <c r="G59" s="52"/>
      <c r="H59" s="118">
        <f>SUM(H60)</f>
        <v>0</v>
      </c>
      <c r="I59" s="118">
        <f t="shared" ref="I59:BT59" si="1168">SUM(I60)</f>
        <v>0</v>
      </c>
      <c r="J59" s="118">
        <f t="shared" si="1168"/>
        <v>0</v>
      </c>
      <c r="K59" s="118">
        <f t="shared" si="1168"/>
        <v>0</v>
      </c>
      <c r="L59" s="118">
        <f t="shared" si="1168"/>
        <v>0</v>
      </c>
      <c r="M59" s="118">
        <f t="shared" si="1168"/>
        <v>0</v>
      </c>
      <c r="N59" s="118">
        <f t="shared" si="1168"/>
        <v>0</v>
      </c>
      <c r="O59" s="118">
        <f t="shared" si="1168"/>
        <v>0</v>
      </c>
      <c r="P59" s="118">
        <f t="shared" si="1168"/>
        <v>0</v>
      </c>
      <c r="Q59" s="118">
        <f t="shared" si="1168"/>
        <v>0</v>
      </c>
      <c r="R59" s="118">
        <f t="shared" si="1168"/>
        <v>0</v>
      </c>
      <c r="S59" s="118">
        <f t="shared" si="1168"/>
        <v>0</v>
      </c>
      <c r="T59" s="118">
        <f t="shared" si="1168"/>
        <v>0</v>
      </c>
      <c r="U59" s="118">
        <f t="shared" si="1168"/>
        <v>0</v>
      </c>
      <c r="V59" s="118">
        <f t="shared" si="1168"/>
        <v>0</v>
      </c>
      <c r="W59" s="118">
        <f t="shared" si="1168"/>
        <v>0</v>
      </c>
      <c r="X59" s="118">
        <f t="shared" si="1168"/>
        <v>0</v>
      </c>
      <c r="Y59" s="118">
        <f t="shared" si="1168"/>
        <v>0</v>
      </c>
      <c r="Z59" s="118">
        <f t="shared" si="1168"/>
        <v>0</v>
      </c>
      <c r="AA59" s="118">
        <f t="shared" si="1168"/>
        <v>0</v>
      </c>
      <c r="AB59" s="118">
        <f t="shared" ref="AB59" si="1169">SUM(AB60)</f>
        <v>0</v>
      </c>
      <c r="AC59" s="118">
        <f t="shared" ref="AC59" si="1170">SUM(AC60)</f>
        <v>0</v>
      </c>
      <c r="AD59" s="118">
        <f t="shared" si="1168"/>
        <v>0</v>
      </c>
      <c r="AE59" s="118">
        <f t="shared" si="1168"/>
        <v>0</v>
      </c>
      <c r="AF59" s="118">
        <f t="shared" si="1168"/>
        <v>0</v>
      </c>
      <c r="AG59" s="118">
        <f t="shared" si="1168"/>
        <v>0</v>
      </c>
      <c r="AH59" s="118">
        <f t="shared" si="1168"/>
        <v>0</v>
      </c>
      <c r="AI59" s="118">
        <f t="shared" si="1168"/>
        <v>0</v>
      </c>
      <c r="AJ59" s="118">
        <f t="shared" si="1168"/>
        <v>0</v>
      </c>
      <c r="AK59" s="118">
        <f t="shared" si="1168"/>
        <v>0</v>
      </c>
      <c r="AL59" s="118">
        <f t="shared" si="1168"/>
        <v>0</v>
      </c>
      <c r="AM59" s="118">
        <f t="shared" si="1168"/>
        <v>0</v>
      </c>
      <c r="AN59" s="118">
        <f t="shared" ref="AN59" si="1171">SUM(AN60)</f>
        <v>0</v>
      </c>
      <c r="AO59" s="118">
        <f t="shared" ref="AO59" si="1172">SUM(AO60)</f>
        <v>0</v>
      </c>
      <c r="AP59" s="118">
        <f t="shared" si="1168"/>
        <v>0</v>
      </c>
      <c r="AQ59" s="118">
        <f t="shared" si="1168"/>
        <v>0</v>
      </c>
      <c r="AR59" s="118">
        <f t="shared" si="1168"/>
        <v>0</v>
      </c>
      <c r="AS59" s="118">
        <f t="shared" si="1168"/>
        <v>0</v>
      </c>
      <c r="AT59" s="118">
        <f t="shared" si="1168"/>
        <v>0</v>
      </c>
      <c r="AU59" s="118">
        <f t="shared" si="1168"/>
        <v>0</v>
      </c>
      <c r="AV59" s="118">
        <f t="shared" si="1168"/>
        <v>0</v>
      </c>
      <c r="AW59" s="118">
        <f t="shared" si="1168"/>
        <v>0</v>
      </c>
      <c r="AX59" s="118">
        <f t="shared" si="1168"/>
        <v>0</v>
      </c>
      <c r="AY59" s="118">
        <f t="shared" si="1168"/>
        <v>0</v>
      </c>
      <c r="AZ59" s="118">
        <f t="shared" ref="AZ59" si="1173">SUM(AZ60)</f>
        <v>0</v>
      </c>
      <c r="BA59" s="118">
        <f t="shared" ref="BA59" si="1174">SUM(BA60)</f>
        <v>0</v>
      </c>
      <c r="BB59" s="118">
        <f t="shared" si="1168"/>
        <v>0</v>
      </c>
      <c r="BC59" s="118">
        <f t="shared" si="1168"/>
        <v>0</v>
      </c>
      <c r="BD59" s="118">
        <f t="shared" si="1168"/>
        <v>4</v>
      </c>
      <c r="BE59" s="118">
        <f t="shared" si="1168"/>
        <v>511345.95120000001</v>
      </c>
      <c r="BF59" s="118">
        <f t="shared" si="1168"/>
        <v>0.33333333333333331</v>
      </c>
      <c r="BG59" s="118">
        <f t="shared" si="1168"/>
        <v>42612.162600000003</v>
      </c>
      <c r="BH59" s="118">
        <f t="shared" si="1168"/>
        <v>0</v>
      </c>
      <c r="BI59" s="118">
        <f t="shared" si="1168"/>
        <v>0</v>
      </c>
      <c r="BJ59" s="118">
        <f t="shared" si="1168"/>
        <v>0</v>
      </c>
      <c r="BK59" s="118">
        <f t="shared" si="1168"/>
        <v>0</v>
      </c>
      <c r="BL59" s="118">
        <f t="shared" ref="BL59" si="1175">SUM(BL60)</f>
        <v>0</v>
      </c>
      <c r="BM59" s="118">
        <f t="shared" ref="BM59" si="1176">SUM(BM60)</f>
        <v>0</v>
      </c>
      <c r="BN59" s="118">
        <f t="shared" si="1168"/>
        <v>-0.33333333333333331</v>
      </c>
      <c r="BO59" s="118">
        <f t="shared" si="1168"/>
        <v>-42612.162600000003</v>
      </c>
      <c r="BP59" s="118">
        <f t="shared" si="1168"/>
        <v>0</v>
      </c>
      <c r="BQ59" s="118">
        <f t="shared" si="1168"/>
        <v>0</v>
      </c>
      <c r="BR59" s="118">
        <f t="shared" si="1168"/>
        <v>0</v>
      </c>
      <c r="BS59" s="118">
        <f t="shared" si="1168"/>
        <v>0</v>
      </c>
      <c r="BT59" s="118">
        <f t="shared" si="1168"/>
        <v>0</v>
      </c>
      <c r="BU59" s="118">
        <f t="shared" ref="BU59:EE59" si="1177">SUM(BU60)</f>
        <v>0</v>
      </c>
      <c r="BV59" s="118">
        <f t="shared" si="1177"/>
        <v>0</v>
      </c>
      <c r="BW59" s="118">
        <f t="shared" si="1177"/>
        <v>0</v>
      </c>
      <c r="BX59" s="118">
        <f t="shared" ref="BX59" si="1178">SUM(BX60)</f>
        <v>0</v>
      </c>
      <c r="BY59" s="118">
        <f t="shared" ref="BY59" si="1179">SUM(BY60)</f>
        <v>0</v>
      </c>
      <c r="BZ59" s="118">
        <f t="shared" si="1177"/>
        <v>0</v>
      </c>
      <c r="CA59" s="118">
        <f t="shared" si="1177"/>
        <v>0</v>
      </c>
      <c r="CB59" s="118">
        <f t="shared" si="1177"/>
        <v>0</v>
      </c>
      <c r="CC59" s="118">
        <f t="shared" si="1177"/>
        <v>0</v>
      </c>
      <c r="CD59" s="118">
        <f t="shared" si="1177"/>
        <v>0</v>
      </c>
      <c r="CE59" s="118">
        <f t="shared" si="1177"/>
        <v>0</v>
      </c>
      <c r="CF59" s="118">
        <f t="shared" si="1177"/>
        <v>0</v>
      </c>
      <c r="CG59" s="118">
        <f t="shared" si="1177"/>
        <v>0</v>
      </c>
      <c r="CH59" s="118">
        <f t="shared" si="1177"/>
        <v>0</v>
      </c>
      <c r="CI59" s="118">
        <f t="shared" si="1177"/>
        <v>0</v>
      </c>
      <c r="CJ59" s="118">
        <f t="shared" ref="CJ59" si="1180">SUM(CJ60)</f>
        <v>0</v>
      </c>
      <c r="CK59" s="118">
        <f t="shared" ref="CK59" si="1181">SUM(CK60)</f>
        <v>0</v>
      </c>
      <c r="CL59" s="118">
        <f t="shared" si="1177"/>
        <v>0</v>
      </c>
      <c r="CM59" s="118">
        <f t="shared" si="1177"/>
        <v>0</v>
      </c>
      <c r="CN59" s="118">
        <f t="shared" si="1177"/>
        <v>0</v>
      </c>
      <c r="CO59" s="118">
        <f t="shared" si="1177"/>
        <v>0</v>
      </c>
      <c r="CP59" s="118">
        <f t="shared" si="1177"/>
        <v>0</v>
      </c>
      <c r="CQ59" s="118">
        <f t="shared" si="1177"/>
        <v>0</v>
      </c>
      <c r="CR59" s="118">
        <f t="shared" si="1177"/>
        <v>0</v>
      </c>
      <c r="CS59" s="118">
        <f t="shared" si="1177"/>
        <v>0</v>
      </c>
      <c r="CT59" s="118">
        <f t="shared" si="1177"/>
        <v>0</v>
      </c>
      <c r="CU59" s="118">
        <f t="shared" si="1177"/>
        <v>0</v>
      </c>
      <c r="CV59" s="118">
        <f t="shared" ref="CV59" si="1182">SUM(CV60)</f>
        <v>0</v>
      </c>
      <c r="CW59" s="118">
        <f t="shared" ref="CW59" si="1183">SUM(CW60)</f>
        <v>0</v>
      </c>
      <c r="CX59" s="118">
        <f t="shared" si="1177"/>
        <v>0</v>
      </c>
      <c r="CY59" s="118">
        <f t="shared" si="1177"/>
        <v>0</v>
      </c>
      <c r="CZ59" s="118">
        <f t="shared" si="1177"/>
        <v>15</v>
      </c>
      <c r="DA59" s="118">
        <f t="shared" si="1177"/>
        <v>1917547.317</v>
      </c>
      <c r="DB59" s="118">
        <f t="shared" si="1177"/>
        <v>1.25</v>
      </c>
      <c r="DC59" s="118">
        <f t="shared" si="1177"/>
        <v>159795.60975</v>
      </c>
      <c r="DD59" s="118">
        <f t="shared" si="1177"/>
        <v>5</v>
      </c>
      <c r="DE59" s="118">
        <f t="shared" si="1177"/>
        <v>639182.45000000007</v>
      </c>
      <c r="DF59" s="118">
        <f t="shared" si="1177"/>
        <v>0</v>
      </c>
      <c r="DG59" s="118">
        <f t="shared" si="1177"/>
        <v>0</v>
      </c>
      <c r="DH59" s="118">
        <f t="shared" ref="DH59" si="1184">SUM(DH60)</f>
        <v>5</v>
      </c>
      <c r="DI59" s="118">
        <f t="shared" ref="DI59" si="1185">SUM(DI60)</f>
        <v>639182.45000000007</v>
      </c>
      <c r="DJ59" s="118">
        <f t="shared" si="1177"/>
        <v>0</v>
      </c>
      <c r="DK59" s="118">
        <f t="shared" si="1177"/>
        <v>0</v>
      </c>
      <c r="DL59" s="118">
        <f t="shared" si="1177"/>
        <v>0</v>
      </c>
      <c r="DM59" s="118">
        <f t="shared" si="1177"/>
        <v>0</v>
      </c>
      <c r="DN59" s="118">
        <f t="shared" si="1177"/>
        <v>0</v>
      </c>
      <c r="DO59" s="118">
        <f t="shared" si="1177"/>
        <v>0</v>
      </c>
      <c r="DP59" s="118">
        <f t="shared" si="1177"/>
        <v>0</v>
      </c>
      <c r="DQ59" s="118">
        <f t="shared" si="1177"/>
        <v>0</v>
      </c>
      <c r="DR59" s="118">
        <f t="shared" si="1177"/>
        <v>0</v>
      </c>
      <c r="DS59" s="118">
        <f t="shared" si="1177"/>
        <v>0</v>
      </c>
      <c r="DT59" s="118">
        <f t="shared" ref="DT59" si="1186">SUM(DT60)</f>
        <v>0</v>
      </c>
      <c r="DU59" s="118">
        <f t="shared" ref="DU59" si="1187">SUM(DU60)</f>
        <v>0</v>
      </c>
      <c r="DV59" s="118">
        <f t="shared" si="1177"/>
        <v>0</v>
      </c>
      <c r="DW59" s="118">
        <f t="shared" si="1177"/>
        <v>0</v>
      </c>
      <c r="DX59" s="118">
        <f t="shared" si="1177"/>
        <v>0</v>
      </c>
      <c r="DY59" s="118">
        <f t="shared" si="1177"/>
        <v>0</v>
      </c>
      <c r="DZ59" s="118">
        <f t="shared" si="1177"/>
        <v>0</v>
      </c>
      <c r="EA59" s="118">
        <f t="shared" si="1177"/>
        <v>0</v>
      </c>
      <c r="EB59" s="118">
        <f t="shared" si="1177"/>
        <v>0</v>
      </c>
      <c r="EC59" s="118">
        <f t="shared" si="1177"/>
        <v>0</v>
      </c>
      <c r="ED59" s="118">
        <f t="shared" si="1177"/>
        <v>0</v>
      </c>
      <c r="EE59" s="118">
        <f t="shared" si="1177"/>
        <v>0</v>
      </c>
      <c r="EF59" s="118">
        <f t="shared" ref="EF59" si="1188">SUM(EF60)</f>
        <v>0</v>
      </c>
      <c r="EG59" s="118">
        <f t="shared" ref="EG59" si="1189">SUM(EG60)</f>
        <v>0</v>
      </c>
      <c r="EH59" s="118">
        <f t="shared" ref="EH59:GQ59" si="1190">SUM(EH60)</f>
        <v>0</v>
      </c>
      <c r="EI59" s="118">
        <f t="shared" si="1190"/>
        <v>0</v>
      </c>
      <c r="EJ59" s="118">
        <f t="shared" si="1190"/>
        <v>0</v>
      </c>
      <c r="EK59" s="118">
        <f t="shared" si="1190"/>
        <v>0</v>
      </c>
      <c r="EL59" s="118">
        <f t="shared" si="1190"/>
        <v>0</v>
      </c>
      <c r="EM59" s="118">
        <f t="shared" si="1190"/>
        <v>0</v>
      </c>
      <c r="EN59" s="118">
        <f t="shared" si="1190"/>
        <v>0</v>
      </c>
      <c r="EO59" s="118">
        <f t="shared" si="1190"/>
        <v>0</v>
      </c>
      <c r="EP59" s="118">
        <f t="shared" si="1190"/>
        <v>0</v>
      </c>
      <c r="EQ59" s="118">
        <f t="shared" si="1190"/>
        <v>0</v>
      </c>
      <c r="ER59" s="118">
        <f t="shared" ref="ER59" si="1191">SUM(ER60)</f>
        <v>0</v>
      </c>
      <c r="ES59" s="118">
        <f t="shared" ref="ES59" si="1192">SUM(ES60)</f>
        <v>0</v>
      </c>
      <c r="ET59" s="118">
        <f t="shared" si="1190"/>
        <v>0</v>
      </c>
      <c r="EU59" s="118">
        <f t="shared" si="1190"/>
        <v>0</v>
      </c>
      <c r="EV59" s="118">
        <f t="shared" si="1190"/>
        <v>0</v>
      </c>
      <c r="EW59" s="118">
        <f t="shared" si="1190"/>
        <v>0</v>
      </c>
      <c r="EX59" s="118">
        <f t="shared" si="1190"/>
        <v>0</v>
      </c>
      <c r="EY59" s="118">
        <f t="shared" si="1190"/>
        <v>0</v>
      </c>
      <c r="EZ59" s="118">
        <f t="shared" si="1190"/>
        <v>0</v>
      </c>
      <c r="FA59" s="118">
        <f t="shared" si="1190"/>
        <v>0</v>
      </c>
      <c r="FB59" s="118">
        <f t="shared" si="1190"/>
        <v>0</v>
      </c>
      <c r="FC59" s="118">
        <f t="shared" si="1190"/>
        <v>0</v>
      </c>
      <c r="FD59" s="118">
        <f t="shared" ref="FD59" si="1193">SUM(FD60)</f>
        <v>0</v>
      </c>
      <c r="FE59" s="118">
        <f t="shared" ref="FE59" si="1194">SUM(FE60)</f>
        <v>0</v>
      </c>
      <c r="FF59" s="118">
        <f t="shared" si="1190"/>
        <v>0</v>
      </c>
      <c r="FG59" s="118">
        <f t="shared" si="1190"/>
        <v>0</v>
      </c>
      <c r="FH59" s="118">
        <f t="shared" si="1190"/>
        <v>0</v>
      </c>
      <c r="FI59" s="118">
        <f t="shared" si="1190"/>
        <v>0</v>
      </c>
      <c r="FJ59" s="118">
        <f t="shared" si="1190"/>
        <v>0</v>
      </c>
      <c r="FK59" s="118">
        <f t="shared" si="1190"/>
        <v>0</v>
      </c>
      <c r="FL59" s="118">
        <f t="shared" si="1190"/>
        <v>0</v>
      </c>
      <c r="FM59" s="118">
        <f t="shared" si="1190"/>
        <v>0</v>
      </c>
      <c r="FN59" s="118">
        <f t="shared" si="1190"/>
        <v>0</v>
      </c>
      <c r="FO59" s="118">
        <f t="shared" si="1190"/>
        <v>0</v>
      </c>
      <c r="FP59" s="118">
        <f t="shared" ref="FP59" si="1195">SUM(FP60)</f>
        <v>0</v>
      </c>
      <c r="FQ59" s="118">
        <f t="shared" ref="FQ59" si="1196">SUM(FQ60)</f>
        <v>0</v>
      </c>
      <c r="FR59" s="118">
        <f t="shared" si="1190"/>
        <v>0</v>
      </c>
      <c r="FS59" s="118">
        <f t="shared" si="1190"/>
        <v>0</v>
      </c>
      <c r="FT59" s="118">
        <f t="shared" si="1190"/>
        <v>0</v>
      </c>
      <c r="FU59" s="118">
        <f t="shared" si="1190"/>
        <v>0</v>
      </c>
      <c r="FV59" s="118">
        <f t="shared" si="1190"/>
        <v>0</v>
      </c>
      <c r="FW59" s="118">
        <f t="shared" si="1190"/>
        <v>0</v>
      </c>
      <c r="FX59" s="118">
        <f t="shared" si="1190"/>
        <v>0</v>
      </c>
      <c r="FY59" s="118">
        <f t="shared" si="1190"/>
        <v>0</v>
      </c>
      <c r="FZ59" s="118">
        <f t="shared" si="1190"/>
        <v>0</v>
      </c>
      <c r="GA59" s="118">
        <f t="shared" si="1190"/>
        <v>0</v>
      </c>
      <c r="GB59" s="118">
        <f t="shared" ref="GB59" si="1197">SUM(GB60)</f>
        <v>0</v>
      </c>
      <c r="GC59" s="118">
        <f t="shared" ref="GC59" si="1198">SUM(GC60)</f>
        <v>0</v>
      </c>
      <c r="GD59" s="118">
        <f t="shared" si="1190"/>
        <v>0</v>
      </c>
      <c r="GE59" s="118">
        <f t="shared" si="1190"/>
        <v>0</v>
      </c>
      <c r="GF59" s="118">
        <f t="shared" si="1190"/>
        <v>19</v>
      </c>
      <c r="GG59" s="118">
        <f t="shared" si="1190"/>
        <v>2428893.2681999998</v>
      </c>
      <c r="GH59" s="118">
        <f t="shared" si="1190"/>
        <v>1.5833333333333333</v>
      </c>
      <c r="GI59" s="118">
        <f t="shared" si="1190"/>
        <v>202407.77235000001</v>
      </c>
      <c r="GJ59" s="118">
        <f t="shared" si="1190"/>
        <v>5</v>
      </c>
      <c r="GK59" s="118">
        <f t="shared" si="1190"/>
        <v>639182.45000000007</v>
      </c>
      <c r="GL59" s="118">
        <f t="shared" ref="GL59" si="1199">SUM(GL60)</f>
        <v>0</v>
      </c>
      <c r="GM59" s="118">
        <f t="shared" ref="GM59" si="1200">SUM(GM60)</f>
        <v>0</v>
      </c>
      <c r="GN59" s="118">
        <f t="shared" ref="GN59" si="1201">SUM(GN60)</f>
        <v>5</v>
      </c>
      <c r="GO59" s="118">
        <f t="shared" ref="GO59" si="1202">SUM(GO60)</f>
        <v>639182.45000000007</v>
      </c>
      <c r="GP59" s="118">
        <f t="shared" si="1190"/>
        <v>3.416666666666667</v>
      </c>
      <c r="GQ59" s="118">
        <f t="shared" si="1190"/>
        <v>436774.67765000009</v>
      </c>
      <c r="GR59" s="16"/>
    </row>
    <row r="60" spans="2:200" ht="16.5" customHeight="1" x14ac:dyDescent="0.25">
      <c r="B60" s="45"/>
      <c r="C60" s="36"/>
      <c r="D60" s="20"/>
      <c r="E60" s="25" t="s">
        <v>73</v>
      </c>
      <c r="F60" s="25">
        <v>40</v>
      </c>
      <c r="G60" s="26">
        <v>127836.4878</v>
      </c>
      <c r="H60" s="114"/>
      <c r="I60" s="114">
        <v>0</v>
      </c>
      <c r="J60" s="114">
        <f t="shared" si="53"/>
        <v>0</v>
      </c>
      <c r="K60" s="114">
        <f t="shared" si="54"/>
        <v>0</v>
      </c>
      <c r="L60" s="114"/>
      <c r="M60" s="114"/>
      <c r="N60" s="114"/>
      <c r="O60" s="114"/>
      <c r="P60" s="114">
        <f>SUM(L60+N60)</f>
        <v>0</v>
      </c>
      <c r="Q60" s="114">
        <f>SUM(M60+O60)</f>
        <v>0</v>
      </c>
      <c r="R60" s="97">
        <f t="shared" si="35"/>
        <v>0</v>
      </c>
      <c r="S60" s="97">
        <f t="shared" si="36"/>
        <v>0</v>
      </c>
      <c r="T60" s="114"/>
      <c r="U60" s="114">
        <v>0</v>
      </c>
      <c r="V60" s="114">
        <f t="shared" si="55"/>
        <v>0</v>
      </c>
      <c r="W60" s="114">
        <f t="shared" si="56"/>
        <v>0</v>
      </c>
      <c r="X60" s="114"/>
      <c r="Y60" s="114"/>
      <c r="Z60" s="114"/>
      <c r="AA60" s="114"/>
      <c r="AB60" s="114">
        <f>SUM(X60+Z60)</f>
        <v>0</v>
      </c>
      <c r="AC60" s="114">
        <f>SUM(Y60+AA60)</f>
        <v>0</v>
      </c>
      <c r="AD60" s="97">
        <f t="shared" ref="AD60" si="1203">SUM(X60-V60)</f>
        <v>0</v>
      </c>
      <c r="AE60" s="97">
        <f t="shared" ref="AE60" si="1204">SUM(Y60-W60)</f>
        <v>0</v>
      </c>
      <c r="AF60" s="114"/>
      <c r="AG60" s="114">
        <v>0</v>
      </c>
      <c r="AH60" s="114">
        <f t="shared" si="57"/>
        <v>0</v>
      </c>
      <c r="AI60" s="114">
        <f t="shared" si="58"/>
        <v>0</v>
      </c>
      <c r="AJ60" s="114"/>
      <c r="AK60" s="114"/>
      <c r="AL60" s="114"/>
      <c r="AM60" s="114"/>
      <c r="AN60" s="114">
        <f>SUM(AJ60+AL60)</f>
        <v>0</v>
      </c>
      <c r="AO60" s="114">
        <f>SUM(AK60+AM60)</f>
        <v>0</v>
      </c>
      <c r="AP60" s="97">
        <f t="shared" ref="AP60" si="1205">SUM(AJ60-AH60)</f>
        <v>0</v>
      </c>
      <c r="AQ60" s="97">
        <f t="shared" ref="AQ60" si="1206">SUM(AK60-AI60)</f>
        <v>0</v>
      </c>
      <c r="AR60" s="114"/>
      <c r="AS60" s="114"/>
      <c r="AT60" s="114">
        <f t="shared" si="59"/>
        <v>0</v>
      </c>
      <c r="AU60" s="114">
        <f t="shared" si="60"/>
        <v>0</v>
      </c>
      <c r="AV60" s="114"/>
      <c r="AW60" s="114"/>
      <c r="AX60" s="114"/>
      <c r="AY60" s="114"/>
      <c r="AZ60" s="114">
        <f>SUM(AV60+AX60)</f>
        <v>0</v>
      </c>
      <c r="BA60" s="114">
        <f>SUM(AW60+AY60)</f>
        <v>0</v>
      </c>
      <c r="BB60" s="97">
        <f t="shared" ref="BB60" si="1207">SUM(AV60-AT60)</f>
        <v>0</v>
      </c>
      <c r="BC60" s="97">
        <f t="shared" ref="BC60" si="1208">SUM(AW60-AU60)</f>
        <v>0</v>
      </c>
      <c r="BD60" s="114">
        <v>4</v>
      </c>
      <c r="BE60" s="114">
        <v>511345.95120000001</v>
      </c>
      <c r="BF60" s="114">
        <f t="shared" si="61"/>
        <v>0.33333333333333331</v>
      </c>
      <c r="BG60" s="114">
        <f t="shared" si="62"/>
        <v>42612.162600000003</v>
      </c>
      <c r="BH60" s="114"/>
      <c r="BI60" s="114"/>
      <c r="BJ60" s="114"/>
      <c r="BK60" s="114"/>
      <c r="BL60" s="114">
        <f>SUM(BH60+BJ60)</f>
        <v>0</v>
      </c>
      <c r="BM60" s="114">
        <f>SUM(BI60+BK60)</f>
        <v>0</v>
      </c>
      <c r="BN60" s="97">
        <f t="shared" ref="BN60" si="1209">SUM(BH60-BF60)</f>
        <v>-0.33333333333333331</v>
      </c>
      <c r="BO60" s="97">
        <f t="shared" ref="BO60" si="1210">SUM(BI60-BG60)</f>
        <v>-42612.162600000003</v>
      </c>
      <c r="BP60" s="114"/>
      <c r="BQ60" s="114"/>
      <c r="BR60" s="114">
        <f t="shared" si="63"/>
        <v>0</v>
      </c>
      <c r="BS60" s="114">
        <f t="shared" si="64"/>
        <v>0</v>
      </c>
      <c r="BT60" s="114"/>
      <c r="BU60" s="114"/>
      <c r="BV60" s="114"/>
      <c r="BW60" s="114"/>
      <c r="BX60" s="114">
        <f>SUM(BT60+BV60)</f>
        <v>0</v>
      </c>
      <c r="BY60" s="114">
        <f>SUM(BU60+BW60)</f>
        <v>0</v>
      </c>
      <c r="BZ60" s="97">
        <f t="shared" ref="BZ60" si="1211">SUM(BT60-BR60)</f>
        <v>0</v>
      </c>
      <c r="CA60" s="97">
        <f t="shared" ref="CA60" si="1212">SUM(BU60-BS60)</f>
        <v>0</v>
      </c>
      <c r="CB60" s="114"/>
      <c r="CC60" s="114"/>
      <c r="CD60" s="114">
        <f t="shared" si="65"/>
        <v>0</v>
      </c>
      <c r="CE60" s="114">
        <f t="shared" si="66"/>
        <v>0</v>
      </c>
      <c r="CF60" s="114"/>
      <c r="CG60" s="114"/>
      <c r="CH60" s="114"/>
      <c r="CI60" s="114"/>
      <c r="CJ60" s="114">
        <f>SUM(CF60+CH60)</f>
        <v>0</v>
      </c>
      <c r="CK60" s="114">
        <f>SUM(CG60+CI60)</f>
        <v>0</v>
      </c>
      <c r="CL60" s="97">
        <f t="shared" ref="CL60" si="1213">SUM(CF60-CD60)</f>
        <v>0</v>
      </c>
      <c r="CM60" s="97">
        <f t="shared" ref="CM60" si="1214">SUM(CG60-CE60)</f>
        <v>0</v>
      </c>
      <c r="CN60" s="114"/>
      <c r="CO60" s="114"/>
      <c r="CP60" s="114">
        <f t="shared" si="67"/>
        <v>0</v>
      </c>
      <c r="CQ60" s="114">
        <f t="shared" si="68"/>
        <v>0</v>
      </c>
      <c r="CR60" s="114"/>
      <c r="CS60" s="114"/>
      <c r="CT60" s="114"/>
      <c r="CU60" s="114"/>
      <c r="CV60" s="114">
        <f>SUM(CR60+CT60)</f>
        <v>0</v>
      </c>
      <c r="CW60" s="114">
        <f>SUM(CS60+CU60)</f>
        <v>0</v>
      </c>
      <c r="CX60" s="97">
        <f t="shared" ref="CX60" si="1215">SUM(CR60-CP60)</f>
        <v>0</v>
      </c>
      <c r="CY60" s="97">
        <f t="shared" ref="CY60" si="1216">SUM(CS60-CQ60)</f>
        <v>0</v>
      </c>
      <c r="CZ60" s="114">
        <v>15</v>
      </c>
      <c r="DA60" s="114">
        <v>1917547.317</v>
      </c>
      <c r="DB60" s="114">
        <f t="shared" si="69"/>
        <v>1.25</v>
      </c>
      <c r="DC60" s="114">
        <f t="shared" si="70"/>
        <v>159795.60975</v>
      </c>
      <c r="DD60" s="114">
        <v>5</v>
      </c>
      <c r="DE60" s="114">
        <v>639182.45000000007</v>
      </c>
      <c r="DF60" s="114"/>
      <c r="DG60" s="114"/>
      <c r="DH60" s="114">
        <f>SUM(DD60+DF60)</f>
        <v>5</v>
      </c>
      <c r="DI60" s="114">
        <f>SUM(DE60+DG60)</f>
        <v>639182.45000000007</v>
      </c>
      <c r="DJ60" s="114"/>
      <c r="DK60" s="114"/>
      <c r="DL60" s="114"/>
      <c r="DM60" s="114"/>
      <c r="DN60" s="114">
        <f t="shared" si="71"/>
        <v>0</v>
      </c>
      <c r="DO60" s="114">
        <f t="shared" si="72"/>
        <v>0</v>
      </c>
      <c r="DP60" s="114"/>
      <c r="DQ60" s="114"/>
      <c r="DR60" s="114"/>
      <c r="DS60" s="114"/>
      <c r="DT60" s="114">
        <f>SUM(DP60+DR60)</f>
        <v>0</v>
      </c>
      <c r="DU60" s="114">
        <f>SUM(DQ60+DS60)</f>
        <v>0</v>
      </c>
      <c r="DV60" s="114"/>
      <c r="DW60" s="114"/>
      <c r="DX60" s="114"/>
      <c r="DY60" s="114">
        <v>0</v>
      </c>
      <c r="DZ60" s="114">
        <f t="shared" si="73"/>
        <v>0</v>
      </c>
      <c r="EA60" s="114">
        <f t="shared" si="74"/>
        <v>0</v>
      </c>
      <c r="EB60" s="114"/>
      <c r="EC60" s="114"/>
      <c r="ED60" s="114"/>
      <c r="EE60" s="114"/>
      <c r="EF60" s="114">
        <f>SUM(EB60+ED60)</f>
        <v>0</v>
      </c>
      <c r="EG60" s="114">
        <f>SUM(EC60+EE60)</f>
        <v>0</v>
      </c>
      <c r="EH60" s="114"/>
      <c r="EI60" s="114"/>
      <c r="EJ60" s="114"/>
      <c r="EK60" s="114">
        <v>0</v>
      </c>
      <c r="EL60" s="114">
        <f t="shared" si="75"/>
        <v>0</v>
      </c>
      <c r="EM60" s="114">
        <f t="shared" si="76"/>
        <v>0</v>
      </c>
      <c r="EN60" s="114"/>
      <c r="EO60" s="114"/>
      <c r="EP60" s="114"/>
      <c r="EQ60" s="114"/>
      <c r="ER60" s="114">
        <f>SUM(EN60+EP60)</f>
        <v>0</v>
      </c>
      <c r="ES60" s="114">
        <f>SUM(EO60+EQ60)</f>
        <v>0</v>
      </c>
      <c r="ET60" s="114"/>
      <c r="EU60" s="114"/>
      <c r="EV60" s="114"/>
      <c r="EW60" s="114"/>
      <c r="EX60" s="114">
        <f t="shared" si="77"/>
        <v>0</v>
      </c>
      <c r="EY60" s="114">
        <f t="shared" si="78"/>
        <v>0</v>
      </c>
      <c r="EZ60" s="114"/>
      <c r="FA60" s="114"/>
      <c r="FB60" s="114"/>
      <c r="FC60" s="114"/>
      <c r="FD60" s="114">
        <f>SUM(EZ60+FB60)</f>
        <v>0</v>
      </c>
      <c r="FE60" s="114">
        <f>SUM(FA60+FC60)</f>
        <v>0</v>
      </c>
      <c r="FF60" s="114"/>
      <c r="FG60" s="114"/>
      <c r="FH60" s="114"/>
      <c r="FI60" s="114"/>
      <c r="FJ60" s="114">
        <f t="shared" si="79"/>
        <v>0</v>
      </c>
      <c r="FK60" s="114">
        <f t="shared" si="80"/>
        <v>0</v>
      </c>
      <c r="FL60" s="114"/>
      <c r="FM60" s="114"/>
      <c r="FN60" s="114"/>
      <c r="FO60" s="114"/>
      <c r="FP60" s="114">
        <f>SUM(FL60+FN60)</f>
        <v>0</v>
      </c>
      <c r="FQ60" s="114">
        <f>SUM(FM60+FO60)</f>
        <v>0</v>
      </c>
      <c r="FR60" s="114"/>
      <c r="FS60" s="114"/>
      <c r="FT60" s="114"/>
      <c r="FU60" s="114"/>
      <c r="FV60" s="114">
        <f t="shared" si="81"/>
        <v>0</v>
      </c>
      <c r="FW60" s="114">
        <f t="shared" si="82"/>
        <v>0</v>
      </c>
      <c r="FX60" s="114"/>
      <c r="FY60" s="114"/>
      <c r="FZ60" s="114"/>
      <c r="GA60" s="114"/>
      <c r="GB60" s="114">
        <f>SUM(FX60+FZ60)</f>
        <v>0</v>
      </c>
      <c r="GC60" s="114">
        <f>SUM(FY60+GA60)</f>
        <v>0</v>
      </c>
      <c r="GD60" s="114"/>
      <c r="GE60" s="114"/>
      <c r="GF60" s="114">
        <f t="shared" ref="GF60:GK60" si="1217">H60+T60+AF60+AR60+BD60+BP60+CB60+CN60+CZ60+DL60+DX60+EJ60+EV60+FH60+FT60</f>
        <v>19</v>
      </c>
      <c r="GG60" s="114">
        <f t="shared" si="1217"/>
        <v>2428893.2681999998</v>
      </c>
      <c r="GH60" s="114">
        <f t="shared" si="1217"/>
        <v>1.5833333333333333</v>
      </c>
      <c r="GI60" s="114">
        <f t="shared" si="1217"/>
        <v>202407.77235000001</v>
      </c>
      <c r="GJ60" s="114">
        <f t="shared" si="1217"/>
        <v>5</v>
      </c>
      <c r="GK60" s="114">
        <f t="shared" si="1217"/>
        <v>639182.45000000007</v>
      </c>
      <c r="GL60" s="114">
        <f t="shared" ref="GL60:GO60" si="1218">N60+Z60+AL60+AX60+BJ60+BV60+CH60+CT60+DF60+DR60+ED60+EP60+FB60+FN60+FZ60</f>
        <v>0</v>
      </c>
      <c r="GM60" s="114">
        <f t="shared" si="1218"/>
        <v>0</v>
      </c>
      <c r="GN60" s="114">
        <f t="shared" si="1218"/>
        <v>5</v>
      </c>
      <c r="GO60" s="114">
        <f t="shared" si="1218"/>
        <v>639182.45000000007</v>
      </c>
      <c r="GP60" s="114">
        <f>SUM(GJ60-GH60)</f>
        <v>3.416666666666667</v>
      </c>
      <c r="GQ60" s="114">
        <f>SUM(GK60-GI60)</f>
        <v>436774.67765000009</v>
      </c>
      <c r="GR60" s="16"/>
    </row>
    <row r="61" spans="2:200" ht="15.75" x14ac:dyDescent="0.25">
      <c r="B61" s="49"/>
      <c r="C61" s="54"/>
      <c r="D61" s="54"/>
      <c r="E61" s="37" t="s">
        <v>74</v>
      </c>
      <c r="F61" s="38"/>
      <c r="G61" s="52"/>
      <c r="H61" s="118">
        <f>SUM(H62)</f>
        <v>0</v>
      </c>
      <c r="I61" s="118">
        <f t="shared" ref="I61:BT61" si="1219">SUM(I62)</f>
        <v>0</v>
      </c>
      <c r="J61" s="118">
        <f t="shared" si="1219"/>
        <v>0</v>
      </c>
      <c r="K61" s="118">
        <f t="shared" si="1219"/>
        <v>0</v>
      </c>
      <c r="L61" s="118">
        <f t="shared" si="1219"/>
        <v>0</v>
      </c>
      <c r="M61" s="118">
        <f t="shared" si="1219"/>
        <v>0</v>
      </c>
      <c r="N61" s="118">
        <f t="shared" si="1219"/>
        <v>0</v>
      </c>
      <c r="O61" s="118">
        <f t="shared" si="1219"/>
        <v>0</v>
      </c>
      <c r="P61" s="118">
        <f t="shared" si="1219"/>
        <v>0</v>
      </c>
      <c r="Q61" s="118">
        <f t="shared" si="1219"/>
        <v>0</v>
      </c>
      <c r="R61" s="118">
        <f t="shared" si="1219"/>
        <v>0</v>
      </c>
      <c r="S61" s="118">
        <f t="shared" si="1219"/>
        <v>0</v>
      </c>
      <c r="T61" s="118">
        <f t="shared" si="1219"/>
        <v>0</v>
      </c>
      <c r="U61" s="118">
        <f t="shared" si="1219"/>
        <v>0</v>
      </c>
      <c r="V61" s="118">
        <f t="shared" si="1219"/>
        <v>0</v>
      </c>
      <c r="W61" s="118">
        <f t="shared" si="1219"/>
        <v>0</v>
      </c>
      <c r="X61" s="118">
        <f t="shared" si="1219"/>
        <v>0</v>
      </c>
      <c r="Y61" s="118">
        <f t="shared" si="1219"/>
        <v>0</v>
      </c>
      <c r="Z61" s="118">
        <f t="shared" si="1219"/>
        <v>0</v>
      </c>
      <c r="AA61" s="118">
        <f t="shared" si="1219"/>
        <v>0</v>
      </c>
      <c r="AB61" s="118">
        <f t="shared" ref="AB61" si="1220">SUM(AB62)</f>
        <v>0</v>
      </c>
      <c r="AC61" s="118">
        <f t="shared" ref="AC61" si="1221">SUM(AC62)</f>
        <v>0</v>
      </c>
      <c r="AD61" s="118">
        <f t="shared" si="1219"/>
        <v>0</v>
      </c>
      <c r="AE61" s="118">
        <f t="shared" si="1219"/>
        <v>0</v>
      </c>
      <c r="AF61" s="118">
        <f t="shared" si="1219"/>
        <v>0</v>
      </c>
      <c r="AG61" s="118">
        <f t="shared" si="1219"/>
        <v>0</v>
      </c>
      <c r="AH61" s="118">
        <f t="shared" si="1219"/>
        <v>0</v>
      </c>
      <c r="AI61" s="118">
        <f t="shared" si="1219"/>
        <v>0</v>
      </c>
      <c r="AJ61" s="118">
        <f t="shared" si="1219"/>
        <v>0</v>
      </c>
      <c r="AK61" s="118">
        <f t="shared" si="1219"/>
        <v>0</v>
      </c>
      <c r="AL61" s="118">
        <f t="shared" si="1219"/>
        <v>0</v>
      </c>
      <c r="AM61" s="118">
        <f t="shared" si="1219"/>
        <v>0</v>
      </c>
      <c r="AN61" s="118">
        <f t="shared" ref="AN61" si="1222">SUM(AN62)</f>
        <v>0</v>
      </c>
      <c r="AO61" s="118">
        <f t="shared" ref="AO61" si="1223">SUM(AO62)</f>
        <v>0</v>
      </c>
      <c r="AP61" s="118">
        <f t="shared" si="1219"/>
        <v>0</v>
      </c>
      <c r="AQ61" s="118">
        <f t="shared" si="1219"/>
        <v>0</v>
      </c>
      <c r="AR61" s="118">
        <f t="shared" si="1219"/>
        <v>0</v>
      </c>
      <c r="AS61" s="118">
        <f t="shared" si="1219"/>
        <v>0</v>
      </c>
      <c r="AT61" s="118">
        <f t="shared" si="1219"/>
        <v>0</v>
      </c>
      <c r="AU61" s="118">
        <f t="shared" si="1219"/>
        <v>0</v>
      </c>
      <c r="AV61" s="118">
        <f t="shared" si="1219"/>
        <v>0</v>
      </c>
      <c r="AW61" s="118">
        <f t="shared" si="1219"/>
        <v>0</v>
      </c>
      <c r="AX61" s="118">
        <f t="shared" si="1219"/>
        <v>0</v>
      </c>
      <c r="AY61" s="118">
        <f t="shared" si="1219"/>
        <v>0</v>
      </c>
      <c r="AZ61" s="118">
        <f t="shared" ref="AZ61" si="1224">SUM(AZ62)</f>
        <v>0</v>
      </c>
      <c r="BA61" s="118">
        <f t="shared" ref="BA61" si="1225">SUM(BA62)</f>
        <v>0</v>
      </c>
      <c r="BB61" s="118">
        <f t="shared" si="1219"/>
        <v>0</v>
      </c>
      <c r="BC61" s="118">
        <f t="shared" si="1219"/>
        <v>0</v>
      </c>
      <c r="BD61" s="118">
        <f t="shared" si="1219"/>
        <v>8</v>
      </c>
      <c r="BE61" s="118">
        <f t="shared" si="1219"/>
        <v>1453035.1639999999</v>
      </c>
      <c r="BF61" s="118">
        <f t="shared" si="1219"/>
        <v>0.66666666666666663</v>
      </c>
      <c r="BG61" s="118">
        <f t="shared" si="1219"/>
        <v>121086.26366666665</v>
      </c>
      <c r="BH61" s="118">
        <f t="shared" si="1219"/>
        <v>0</v>
      </c>
      <c r="BI61" s="118">
        <f t="shared" si="1219"/>
        <v>0</v>
      </c>
      <c r="BJ61" s="118">
        <f t="shared" si="1219"/>
        <v>0</v>
      </c>
      <c r="BK61" s="118">
        <f t="shared" si="1219"/>
        <v>0</v>
      </c>
      <c r="BL61" s="118">
        <f t="shared" ref="BL61" si="1226">SUM(BL62)</f>
        <v>0</v>
      </c>
      <c r="BM61" s="118">
        <f t="shared" ref="BM61" si="1227">SUM(BM62)</f>
        <v>0</v>
      </c>
      <c r="BN61" s="118">
        <f t="shared" si="1219"/>
        <v>-0.66666666666666663</v>
      </c>
      <c r="BO61" s="118">
        <f t="shared" si="1219"/>
        <v>-121086.26366666665</v>
      </c>
      <c r="BP61" s="118">
        <f t="shared" si="1219"/>
        <v>0</v>
      </c>
      <c r="BQ61" s="118">
        <f t="shared" si="1219"/>
        <v>0</v>
      </c>
      <c r="BR61" s="118">
        <f t="shared" si="1219"/>
        <v>0</v>
      </c>
      <c r="BS61" s="118">
        <f t="shared" si="1219"/>
        <v>0</v>
      </c>
      <c r="BT61" s="118">
        <f t="shared" si="1219"/>
        <v>0</v>
      </c>
      <c r="BU61" s="118">
        <f t="shared" ref="BU61:EE61" si="1228">SUM(BU62)</f>
        <v>0</v>
      </c>
      <c r="BV61" s="118">
        <f t="shared" si="1228"/>
        <v>0</v>
      </c>
      <c r="BW61" s="118">
        <f t="shared" si="1228"/>
        <v>0</v>
      </c>
      <c r="BX61" s="118">
        <f t="shared" ref="BX61" si="1229">SUM(BX62)</f>
        <v>0</v>
      </c>
      <c r="BY61" s="118">
        <f t="shared" ref="BY61" si="1230">SUM(BY62)</f>
        <v>0</v>
      </c>
      <c r="BZ61" s="118">
        <f t="shared" si="1228"/>
        <v>0</v>
      </c>
      <c r="CA61" s="118">
        <f t="shared" si="1228"/>
        <v>0</v>
      </c>
      <c r="CB61" s="118">
        <f t="shared" si="1228"/>
        <v>0</v>
      </c>
      <c r="CC61" s="118">
        <f t="shared" si="1228"/>
        <v>0</v>
      </c>
      <c r="CD61" s="118">
        <f t="shared" si="1228"/>
        <v>0</v>
      </c>
      <c r="CE61" s="118">
        <f t="shared" si="1228"/>
        <v>0</v>
      </c>
      <c r="CF61" s="118">
        <f t="shared" si="1228"/>
        <v>0</v>
      </c>
      <c r="CG61" s="118">
        <f t="shared" si="1228"/>
        <v>0</v>
      </c>
      <c r="CH61" s="118">
        <f t="shared" si="1228"/>
        <v>0</v>
      </c>
      <c r="CI61" s="118">
        <f t="shared" si="1228"/>
        <v>0</v>
      </c>
      <c r="CJ61" s="118">
        <f t="shared" ref="CJ61" si="1231">SUM(CJ62)</f>
        <v>0</v>
      </c>
      <c r="CK61" s="118">
        <f t="shared" ref="CK61" si="1232">SUM(CK62)</f>
        <v>0</v>
      </c>
      <c r="CL61" s="118">
        <f t="shared" si="1228"/>
        <v>0</v>
      </c>
      <c r="CM61" s="118">
        <f t="shared" si="1228"/>
        <v>0</v>
      </c>
      <c r="CN61" s="118">
        <f t="shared" si="1228"/>
        <v>0</v>
      </c>
      <c r="CO61" s="118">
        <f t="shared" si="1228"/>
        <v>0</v>
      </c>
      <c r="CP61" s="118">
        <f t="shared" si="1228"/>
        <v>0</v>
      </c>
      <c r="CQ61" s="118">
        <f t="shared" si="1228"/>
        <v>0</v>
      </c>
      <c r="CR61" s="118">
        <f t="shared" si="1228"/>
        <v>0</v>
      </c>
      <c r="CS61" s="118">
        <f t="shared" si="1228"/>
        <v>0</v>
      </c>
      <c r="CT61" s="118">
        <f t="shared" si="1228"/>
        <v>0</v>
      </c>
      <c r="CU61" s="118">
        <f t="shared" si="1228"/>
        <v>0</v>
      </c>
      <c r="CV61" s="118">
        <f t="shared" ref="CV61" si="1233">SUM(CV62)</f>
        <v>0</v>
      </c>
      <c r="CW61" s="118">
        <f t="shared" ref="CW61" si="1234">SUM(CW62)</f>
        <v>0</v>
      </c>
      <c r="CX61" s="118">
        <f t="shared" si="1228"/>
        <v>0</v>
      </c>
      <c r="CY61" s="118">
        <f t="shared" si="1228"/>
        <v>0</v>
      </c>
      <c r="CZ61" s="118">
        <f t="shared" si="1228"/>
        <v>0</v>
      </c>
      <c r="DA61" s="118">
        <f t="shared" si="1228"/>
        <v>0</v>
      </c>
      <c r="DB61" s="118">
        <f t="shared" si="1228"/>
        <v>0</v>
      </c>
      <c r="DC61" s="118">
        <f t="shared" si="1228"/>
        <v>0</v>
      </c>
      <c r="DD61" s="118">
        <f t="shared" si="1228"/>
        <v>0</v>
      </c>
      <c r="DE61" s="118">
        <f t="shared" si="1228"/>
        <v>0</v>
      </c>
      <c r="DF61" s="118">
        <f t="shared" si="1228"/>
        <v>0</v>
      </c>
      <c r="DG61" s="118">
        <f t="shared" si="1228"/>
        <v>0</v>
      </c>
      <c r="DH61" s="118">
        <f t="shared" ref="DH61" si="1235">SUM(DH62)</f>
        <v>0</v>
      </c>
      <c r="DI61" s="118">
        <f t="shared" ref="DI61" si="1236">SUM(DI62)</f>
        <v>0</v>
      </c>
      <c r="DJ61" s="118">
        <f t="shared" si="1228"/>
        <v>0</v>
      </c>
      <c r="DK61" s="118">
        <f t="shared" si="1228"/>
        <v>0</v>
      </c>
      <c r="DL61" s="118">
        <f t="shared" si="1228"/>
        <v>0</v>
      </c>
      <c r="DM61" s="118">
        <f t="shared" si="1228"/>
        <v>0</v>
      </c>
      <c r="DN61" s="118">
        <f t="shared" si="1228"/>
        <v>0</v>
      </c>
      <c r="DO61" s="118">
        <f t="shared" si="1228"/>
        <v>0</v>
      </c>
      <c r="DP61" s="118">
        <f t="shared" si="1228"/>
        <v>0</v>
      </c>
      <c r="DQ61" s="118">
        <f t="shared" si="1228"/>
        <v>0</v>
      </c>
      <c r="DR61" s="118">
        <f t="shared" si="1228"/>
        <v>0</v>
      </c>
      <c r="DS61" s="118">
        <f t="shared" si="1228"/>
        <v>0</v>
      </c>
      <c r="DT61" s="118">
        <f t="shared" ref="DT61" si="1237">SUM(DT62)</f>
        <v>0</v>
      </c>
      <c r="DU61" s="118">
        <f t="shared" ref="DU61" si="1238">SUM(DU62)</f>
        <v>0</v>
      </c>
      <c r="DV61" s="118">
        <f t="shared" si="1228"/>
        <v>0</v>
      </c>
      <c r="DW61" s="118">
        <f t="shared" si="1228"/>
        <v>0</v>
      </c>
      <c r="DX61" s="118">
        <f t="shared" si="1228"/>
        <v>0</v>
      </c>
      <c r="DY61" s="118">
        <f t="shared" si="1228"/>
        <v>0</v>
      </c>
      <c r="DZ61" s="118">
        <f t="shared" si="1228"/>
        <v>0</v>
      </c>
      <c r="EA61" s="118">
        <f t="shared" si="1228"/>
        <v>0</v>
      </c>
      <c r="EB61" s="118">
        <f t="shared" si="1228"/>
        <v>0</v>
      </c>
      <c r="EC61" s="118">
        <f t="shared" si="1228"/>
        <v>0</v>
      </c>
      <c r="ED61" s="118">
        <f t="shared" si="1228"/>
        <v>0</v>
      </c>
      <c r="EE61" s="118">
        <f t="shared" si="1228"/>
        <v>0</v>
      </c>
      <c r="EF61" s="118">
        <f t="shared" ref="EF61" si="1239">SUM(EF62)</f>
        <v>0</v>
      </c>
      <c r="EG61" s="118">
        <f t="shared" ref="EG61" si="1240">SUM(EG62)</f>
        <v>0</v>
      </c>
      <c r="EH61" s="118">
        <f t="shared" ref="EH61:GQ61" si="1241">SUM(EH62)</f>
        <v>0</v>
      </c>
      <c r="EI61" s="118">
        <f t="shared" si="1241"/>
        <v>0</v>
      </c>
      <c r="EJ61" s="118">
        <f t="shared" si="1241"/>
        <v>0</v>
      </c>
      <c r="EK61" s="118">
        <f t="shared" si="1241"/>
        <v>0</v>
      </c>
      <c r="EL61" s="118">
        <f t="shared" si="1241"/>
        <v>0</v>
      </c>
      <c r="EM61" s="118">
        <f t="shared" si="1241"/>
        <v>0</v>
      </c>
      <c r="EN61" s="118">
        <f t="shared" si="1241"/>
        <v>0</v>
      </c>
      <c r="EO61" s="118">
        <f t="shared" si="1241"/>
        <v>0</v>
      </c>
      <c r="EP61" s="118">
        <f t="shared" si="1241"/>
        <v>0</v>
      </c>
      <c r="EQ61" s="118">
        <f t="shared" si="1241"/>
        <v>0</v>
      </c>
      <c r="ER61" s="118">
        <f t="shared" ref="ER61" si="1242">SUM(ER62)</f>
        <v>0</v>
      </c>
      <c r="ES61" s="118">
        <f t="shared" ref="ES61" si="1243">SUM(ES62)</f>
        <v>0</v>
      </c>
      <c r="ET61" s="118">
        <f t="shared" si="1241"/>
        <v>0</v>
      </c>
      <c r="EU61" s="118">
        <f t="shared" si="1241"/>
        <v>0</v>
      </c>
      <c r="EV61" s="118">
        <f t="shared" si="1241"/>
        <v>0</v>
      </c>
      <c r="EW61" s="118">
        <f t="shared" si="1241"/>
        <v>0</v>
      </c>
      <c r="EX61" s="118">
        <f t="shared" si="1241"/>
        <v>0</v>
      </c>
      <c r="EY61" s="118">
        <f t="shared" si="1241"/>
        <v>0</v>
      </c>
      <c r="EZ61" s="118">
        <f t="shared" si="1241"/>
        <v>0</v>
      </c>
      <c r="FA61" s="118">
        <f t="shared" si="1241"/>
        <v>0</v>
      </c>
      <c r="FB61" s="118">
        <f t="shared" si="1241"/>
        <v>0</v>
      </c>
      <c r="FC61" s="118">
        <f t="shared" si="1241"/>
        <v>0</v>
      </c>
      <c r="FD61" s="118">
        <f t="shared" ref="FD61" si="1244">SUM(FD62)</f>
        <v>0</v>
      </c>
      <c r="FE61" s="118">
        <f t="shared" ref="FE61" si="1245">SUM(FE62)</f>
        <v>0</v>
      </c>
      <c r="FF61" s="118">
        <f t="shared" si="1241"/>
        <v>0</v>
      </c>
      <c r="FG61" s="118">
        <f t="shared" si="1241"/>
        <v>0</v>
      </c>
      <c r="FH61" s="118">
        <f t="shared" si="1241"/>
        <v>0</v>
      </c>
      <c r="FI61" s="118">
        <f t="shared" si="1241"/>
        <v>0</v>
      </c>
      <c r="FJ61" s="118">
        <f t="shared" si="1241"/>
        <v>0</v>
      </c>
      <c r="FK61" s="118">
        <f t="shared" si="1241"/>
        <v>0</v>
      </c>
      <c r="FL61" s="118">
        <f t="shared" si="1241"/>
        <v>0</v>
      </c>
      <c r="FM61" s="118">
        <f t="shared" si="1241"/>
        <v>0</v>
      </c>
      <c r="FN61" s="118">
        <f t="shared" si="1241"/>
        <v>0</v>
      </c>
      <c r="FO61" s="118">
        <f t="shared" si="1241"/>
        <v>0</v>
      </c>
      <c r="FP61" s="118">
        <f t="shared" ref="FP61" si="1246">SUM(FP62)</f>
        <v>0</v>
      </c>
      <c r="FQ61" s="118">
        <f t="shared" ref="FQ61" si="1247">SUM(FQ62)</f>
        <v>0</v>
      </c>
      <c r="FR61" s="118">
        <f t="shared" si="1241"/>
        <v>0</v>
      </c>
      <c r="FS61" s="118">
        <f t="shared" si="1241"/>
        <v>0</v>
      </c>
      <c r="FT61" s="118">
        <f t="shared" si="1241"/>
        <v>0</v>
      </c>
      <c r="FU61" s="118">
        <f t="shared" si="1241"/>
        <v>0</v>
      </c>
      <c r="FV61" s="118">
        <f t="shared" si="1241"/>
        <v>0</v>
      </c>
      <c r="FW61" s="118">
        <f t="shared" si="1241"/>
        <v>0</v>
      </c>
      <c r="FX61" s="118">
        <f t="shared" si="1241"/>
        <v>0</v>
      </c>
      <c r="FY61" s="118">
        <f t="shared" si="1241"/>
        <v>0</v>
      </c>
      <c r="FZ61" s="118">
        <f t="shared" si="1241"/>
        <v>0</v>
      </c>
      <c r="GA61" s="118">
        <f t="shared" si="1241"/>
        <v>0</v>
      </c>
      <c r="GB61" s="118">
        <f t="shared" ref="GB61" si="1248">SUM(GB62)</f>
        <v>0</v>
      </c>
      <c r="GC61" s="118">
        <f t="shared" ref="GC61" si="1249">SUM(GC62)</f>
        <v>0</v>
      </c>
      <c r="GD61" s="118">
        <f t="shared" si="1241"/>
        <v>0</v>
      </c>
      <c r="GE61" s="118">
        <f t="shared" si="1241"/>
        <v>0</v>
      </c>
      <c r="GF61" s="118">
        <f t="shared" si="1241"/>
        <v>8</v>
      </c>
      <c r="GG61" s="118">
        <f t="shared" si="1241"/>
        <v>1453035.1639999999</v>
      </c>
      <c r="GH61" s="118">
        <f t="shared" si="1241"/>
        <v>0.66666666666666663</v>
      </c>
      <c r="GI61" s="118">
        <f t="shared" si="1241"/>
        <v>121086.26366666665</v>
      </c>
      <c r="GJ61" s="118">
        <f t="shared" si="1241"/>
        <v>0</v>
      </c>
      <c r="GK61" s="118">
        <f t="shared" si="1241"/>
        <v>0</v>
      </c>
      <c r="GL61" s="118">
        <f t="shared" ref="GL61" si="1250">SUM(GL62)</f>
        <v>0</v>
      </c>
      <c r="GM61" s="118">
        <f t="shared" ref="GM61" si="1251">SUM(GM62)</f>
        <v>0</v>
      </c>
      <c r="GN61" s="118">
        <f t="shared" ref="GN61" si="1252">SUM(GN62)</f>
        <v>0</v>
      </c>
      <c r="GO61" s="118">
        <f t="shared" ref="GO61" si="1253">SUM(GO62)</f>
        <v>0</v>
      </c>
      <c r="GP61" s="118">
        <f t="shared" si="1241"/>
        <v>-0.66666666666666663</v>
      </c>
      <c r="GQ61" s="118">
        <f t="shared" si="1241"/>
        <v>-121086.26366666665</v>
      </c>
      <c r="GR61" s="16"/>
    </row>
    <row r="62" spans="2:200" ht="15.75" x14ac:dyDescent="0.25">
      <c r="B62" s="45"/>
      <c r="C62" s="36"/>
      <c r="D62" s="20"/>
      <c r="E62" s="25" t="s">
        <v>75</v>
      </c>
      <c r="F62" s="25">
        <v>41</v>
      </c>
      <c r="G62" s="26">
        <v>181629.39549999998</v>
      </c>
      <c r="H62" s="114"/>
      <c r="I62" s="114">
        <v>0</v>
      </c>
      <c r="J62" s="114">
        <f t="shared" si="53"/>
        <v>0</v>
      </c>
      <c r="K62" s="114">
        <f t="shared" si="54"/>
        <v>0</v>
      </c>
      <c r="L62" s="114"/>
      <c r="M62" s="114"/>
      <c r="N62" s="114"/>
      <c r="O62" s="114"/>
      <c r="P62" s="114">
        <f>SUM(L62+N62)</f>
        <v>0</v>
      </c>
      <c r="Q62" s="114">
        <f>SUM(M62+O62)</f>
        <v>0</v>
      </c>
      <c r="R62" s="97">
        <f t="shared" si="35"/>
        <v>0</v>
      </c>
      <c r="S62" s="97">
        <f t="shared" si="36"/>
        <v>0</v>
      </c>
      <c r="T62" s="114"/>
      <c r="U62" s="114">
        <v>0</v>
      </c>
      <c r="V62" s="114">
        <f t="shared" si="55"/>
        <v>0</v>
      </c>
      <c r="W62" s="114">
        <f t="shared" si="56"/>
        <v>0</v>
      </c>
      <c r="X62" s="114"/>
      <c r="Y62" s="114"/>
      <c r="Z62" s="114"/>
      <c r="AA62" s="114"/>
      <c r="AB62" s="114">
        <f>SUM(X62+Z62)</f>
        <v>0</v>
      </c>
      <c r="AC62" s="114">
        <f>SUM(Y62+AA62)</f>
        <v>0</v>
      </c>
      <c r="AD62" s="97">
        <f t="shared" ref="AD62" si="1254">SUM(X62-V62)</f>
        <v>0</v>
      </c>
      <c r="AE62" s="97">
        <f t="shared" ref="AE62" si="1255">SUM(Y62-W62)</f>
        <v>0</v>
      </c>
      <c r="AF62" s="114"/>
      <c r="AG62" s="114">
        <v>0</v>
      </c>
      <c r="AH62" s="114">
        <f t="shared" si="57"/>
        <v>0</v>
      </c>
      <c r="AI62" s="114">
        <f t="shared" si="58"/>
        <v>0</v>
      </c>
      <c r="AJ62" s="114"/>
      <c r="AK62" s="114"/>
      <c r="AL62" s="114"/>
      <c r="AM62" s="114"/>
      <c r="AN62" s="114">
        <f>SUM(AJ62+AL62)</f>
        <v>0</v>
      </c>
      <c r="AO62" s="114">
        <f>SUM(AK62+AM62)</f>
        <v>0</v>
      </c>
      <c r="AP62" s="97">
        <f t="shared" ref="AP62" si="1256">SUM(AJ62-AH62)</f>
        <v>0</v>
      </c>
      <c r="AQ62" s="97">
        <f t="shared" ref="AQ62" si="1257">SUM(AK62-AI62)</f>
        <v>0</v>
      </c>
      <c r="AR62" s="114"/>
      <c r="AS62" s="114"/>
      <c r="AT62" s="114">
        <f t="shared" si="59"/>
        <v>0</v>
      </c>
      <c r="AU62" s="114">
        <f t="shared" si="60"/>
        <v>0</v>
      </c>
      <c r="AV62" s="114"/>
      <c r="AW62" s="114"/>
      <c r="AX62" s="114"/>
      <c r="AY62" s="114"/>
      <c r="AZ62" s="114">
        <f>SUM(AV62+AX62)</f>
        <v>0</v>
      </c>
      <c r="BA62" s="114">
        <f>SUM(AW62+AY62)</f>
        <v>0</v>
      </c>
      <c r="BB62" s="97">
        <f t="shared" ref="BB62" si="1258">SUM(AV62-AT62)</f>
        <v>0</v>
      </c>
      <c r="BC62" s="97">
        <f t="shared" ref="BC62" si="1259">SUM(AW62-AU62)</f>
        <v>0</v>
      </c>
      <c r="BD62" s="114">
        <v>8</v>
      </c>
      <c r="BE62" s="114">
        <v>1453035.1639999999</v>
      </c>
      <c r="BF62" s="114">
        <f t="shared" si="61"/>
        <v>0.66666666666666663</v>
      </c>
      <c r="BG62" s="114">
        <f t="shared" si="62"/>
        <v>121086.26366666665</v>
      </c>
      <c r="BH62" s="114"/>
      <c r="BI62" s="114"/>
      <c r="BJ62" s="114"/>
      <c r="BK62" s="114"/>
      <c r="BL62" s="114">
        <f>SUM(BH62+BJ62)</f>
        <v>0</v>
      </c>
      <c r="BM62" s="114">
        <f>SUM(BI62+BK62)</f>
        <v>0</v>
      </c>
      <c r="BN62" s="97">
        <f t="shared" ref="BN62" si="1260">SUM(BH62-BF62)</f>
        <v>-0.66666666666666663</v>
      </c>
      <c r="BO62" s="97">
        <f t="shared" ref="BO62" si="1261">SUM(BI62-BG62)</f>
        <v>-121086.26366666665</v>
      </c>
      <c r="BP62" s="114"/>
      <c r="BQ62" s="114"/>
      <c r="BR62" s="114">
        <f t="shared" si="63"/>
        <v>0</v>
      </c>
      <c r="BS62" s="114">
        <f t="shared" si="64"/>
        <v>0</v>
      </c>
      <c r="BT62" s="114"/>
      <c r="BU62" s="114"/>
      <c r="BV62" s="114"/>
      <c r="BW62" s="114"/>
      <c r="BX62" s="114">
        <f>SUM(BT62+BV62)</f>
        <v>0</v>
      </c>
      <c r="BY62" s="114">
        <f>SUM(BU62+BW62)</f>
        <v>0</v>
      </c>
      <c r="BZ62" s="97">
        <f t="shared" ref="BZ62" si="1262">SUM(BT62-BR62)</f>
        <v>0</v>
      </c>
      <c r="CA62" s="97">
        <f t="shared" ref="CA62" si="1263">SUM(BU62-BS62)</f>
        <v>0</v>
      </c>
      <c r="CB62" s="114"/>
      <c r="CC62" s="114"/>
      <c r="CD62" s="114">
        <f t="shared" si="65"/>
        <v>0</v>
      </c>
      <c r="CE62" s="114">
        <f t="shared" si="66"/>
        <v>0</v>
      </c>
      <c r="CF62" s="114"/>
      <c r="CG62" s="114"/>
      <c r="CH62" s="114"/>
      <c r="CI62" s="114"/>
      <c r="CJ62" s="114">
        <f>SUM(CF62+CH62)</f>
        <v>0</v>
      </c>
      <c r="CK62" s="114">
        <f>SUM(CG62+CI62)</f>
        <v>0</v>
      </c>
      <c r="CL62" s="97">
        <f t="shared" ref="CL62" si="1264">SUM(CF62-CD62)</f>
        <v>0</v>
      </c>
      <c r="CM62" s="97">
        <f t="shared" ref="CM62" si="1265">SUM(CG62-CE62)</f>
        <v>0</v>
      </c>
      <c r="CN62" s="114"/>
      <c r="CO62" s="114"/>
      <c r="CP62" s="114">
        <f t="shared" si="67"/>
        <v>0</v>
      </c>
      <c r="CQ62" s="114">
        <f t="shared" si="68"/>
        <v>0</v>
      </c>
      <c r="CR62" s="114"/>
      <c r="CS62" s="114"/>
      <c r="CT62" s="114"/>
      <c r="CU62" s="114"/>
      <c r="CV62" s="114">
        <f>SUM(CR62+CT62)</f>
        <v>0</v>
      </c>
      <c r="CW62" s="114">
        <f>SUM(CS62+CU62)</f>
        <v>0</v>
      </c>
      <c r="CX62" s="97">
        <f t="shared" ref="CX62" si="1266">SUM(CR62-CP62)</f>
        <v>0</v>
      </c>
      <c r="CY62" s="97">
        <f t="shared" ref="CY62" si="1267">SUM(CS62-CQ62)</f>
        <v>0</v>
      </c>
      <c r="CZ62" s="114"/>
      <c r="DA62" s="114"/>
      <c r="DB62" s="114">
        <f t="shared" si="69"/>
        <v>0</v>
      </c>
      <c r="DC62" s="114">
        <f t="shared" si="70"/>
        <v>0</v>
      </c>
      <c r="DD62" s="114"/>
      <c r="DE62" s="114"/>
      <c r="DF62" s="114"/>
      <c r="DG62" s="114"/>
      <c r="DH62" s="114">
        <f>SUM(DD62+DF62)</f>
        <v>0</v>
      </c>
      <c r="DI62" s="114">
        <f>SUM(DE62+DG62)</f>
        <v>0</v>
      </c>
      <c r="DJ62" s="114"/>
      <c r="DK62" s="114"/>
      <c r="DL62" s="114"/>
      <c r="DM62" s="114"/>
      <c r="DN62" s="114">
        <f t="shared" si="71"/>
        <v>0</v>
      </c>
      <c r="DO62" s="114">
        <f t="shared" si="72"/>
        <v>0</v>
      </c>
      <c r="DP62" s="114"/>
      <c r="DQ62" s="114"/>
      <c r="DR62" s="114"/>
      <c r="DS62" s="114"/>
      <c r="DT62" s="114">
        <f>SUM(DP62+DR62)</f>
        <v>0</v>
      </c>
      <c r="DU62" s="114">
        <f>SUM(DQ62+DS62)</f>
        <v>0</v>
      </c>
      <c r="DV62" s="114"/>
      <c r="DW62" s="114"/>
      <c r="DX62" s="114"/>
      <c r="DY62" s="114">
        <v>0</v>
      </c>
      <c r="DZ62" s="114">
        <f t="shared" si="73"/>
        <v>0</v>
      </c>
      <c r="EA62" s="114">
        <f t="shared" si="74"/>
        <v>0</v>
      </c>
      <c r="EB62" s="114"/>
      <c r="EC62" s="114"/>
      <c r="ED62" s="114"/>
      <c r="EE62" s="114"/>
      <c r="EF62" s="114">
        <f>SUM(EB62+ED62)</f>
        <v>0</v>
      </c>
      <c r="EG62" s="114">
        <f>SUM(EC62+EE62)</f>
        <v>0</v>
      </c>
      <c r="EH62" s="114"/>
      <c r="EI62" s="114"/>
      <c r="EJ62" s="114"/>
      <c r="EK62" s="114">
        <v>0</v>
      </c>
      <c r="EL62" s="114">
        <f t="shared" si="75"/>
        <v>0</v>
      </c>
      <c r="EM62" s="114">
        <f t="shared" si="76"/>
        <v>0</v>
      </c>
      <c r="EN62" s="114"/>
      <c r="EO62" s="114"/>
      <c r="EP62" s="114"/>
      <c r="EQ62" s="114"/>
      <c r="ER62" s="114">
        <f>SUM(EN62+EP62)</f>
        <v>0</v>
      </c>
      <c r="ES62" s="114">
        <f>SUM(EO62+EQ62)</f>
        <v>0</v>
      </c>
      <c r="ET62" s="114"/>
      <c r="EU62" s="114"/>
      <c r="EV62" s="114"/>
      <c r="EW62" s="114"/>
      <c r="EX62" s="114">
        <f t="shared" si="77"/>
        <v>0</v>
      </c>
      <c r="EY62" s="114">
        <f t="shared" si="78"/>
        <v>0</v>
      </c>
      <c r="EZ62" s="114"/>
      <c r="FA62" s="114"/>
      <c r="FB62" s="114"/>
      <c r="FC62" s="114"/>
      <c r="FD62" s="114">
        <f>SUM(EZ62+FB62)</f>
        <v>0</v>
      </c>
      <c r="FE62" s="114">
        <f>SUM(FA62+FC62)</f>
        <v>0</v>
      </c>
      <c r="FF62" s="114"/>
      <c r="FG62" s="114"/>
      <c r="FH62" s="114"/>
      <c r="FI62" s="114"/>
      <c r="FJ62" s="114">
        <f t="shared" si="79"/>
        <v>0</v>
      </c>
      <c r="FK62" s="114">
        <f t="shared" si="80"/>
        <v>0</v>
      </c>
      <c r="FL62" s="114"/>
      <c r="FM62" s="114"/>
      <c r="FN62" s="114"/>
      <c r="FO62" s="114"/>
      <c r="FP62" s="114">
        <f>SUM(FL62+FN62)</f>
        <v>0</v>
      </c>
      <c r="FQ62" s="114">
        <f>SUM(FM62+FO62)</f>
        <v>0</v>
      </c>
      <c r="FR62" s="114"/>
      <c r="FS62" s="114"/>
      <c r="FT62" s="114"/>
      <c r="FU62" s="114"/>
      <c r="FV62" s="114">
        <f t="shared" si="81"/>
        <v>0</v>
      </c>
      <c r="FW62" s="114">
        <f t="shared" si="82"/>
        <v>0</v>
      </c>
      <c r="FX62" s="114"/>
      <c r="FY62" s="114"/>
      <c r="FZ62" s="114"/>
      <c r="GA62" s="114"/>
      <c r="GB62" s="114">
        <f>SUM(FX62+FZ62)</f>
        <v>0</v>
      </c>
      <c r="GC62" s="114">
        <f>SUM(FY62+GA62)</f>
        <v>0</v>
      </c>
      <c r="GD62" s="114"/>
      <c r="GE62" s="114"/>
      <c r="GF62" s="114">
        <f t="shared" ref="GF62:GK62" si="1268">H62+T62+AF62+AR62+BD62+BP62+CB62+CN62+CZ62+DL62+DX62+EJ62+EV62+FH62+FT62</f>
        <v>8</v>
      </c>
      <c r="GG62" s="114">
        <f t="shared" si="1268"/>
        <v>1453035.1639999999</v>
      </c>
      <c r="GH62" s="114">
        <f t="shared" si="1268"/>
        <v>0.66666666666666663</v>
      </c>
      <c r="GI62" s="114">
        <f t="shared" si="1268"/>
        <v>121086.26366666665</v>
      </c>
      <c r="GJ62" s="114">
        <f t="shared" si="1268"/>
        <v>0</v>
      </c>
      <c r="GK62" s="114">
        <f t="shared" si="1268"/>
        <v>0</v>
      </c>
      <c r="GL62" s="114">
        <f t="shared" ref="GL62:GO62" si="1269">N62+Z62+AL62+AX62+BJ62+BV62+CH62+CT62+DF62+DR62+ED62+EP62+FB62+FN62+FZ62</f>
        <v>0</v>
      </c>
      <c r="GM62" s="114">
        <f t="shared" si="1269"/>
        <v>0</v>
      </c>
      <c r="GN62" s="114">
        <f t="shared" si="1269"/>
        <v>0</v>
      </c>
      <c r="GO62" s="114">
        <f t="shared" si="1269"/>
        <v>0</v>
      </c>
      <c r="GP62" s="114">
        <f>SUM(GJ62-GH62)</f>
        <v>-0.66666666666666663</v>
      </c>
      <c r="GQ62" s="114">
        <f>SUM(GK62-GI62)</f>
        <v>-121086.26366666665</v>
      </c>
      <c r="GR62" s="16"/>
    </row>
    <row r="63" spans="2:200" s="16" customFormat="1" x14ac:dyDescent="0.25">
      <c r="B63" s="56"/>
      <c r="C63" s="56"/>
      <c r="D63" s="56"/>
      <c r="E63" s="46" t="s">
        <v>76</v>
      </c>
      <c r="F63" s="46"/>
      <c r="G63" s="46"/>
      <c r="H63" s="117">
        <f>SUM(H9,H12,H15,H17,H19,H21,H23,H27,H30,H33,H36,H38,H42,H48,H51,H56,H59,H61)</f>
        <v>116</v>
      </c>
      <c r="I63" s="117">
        <f t="shared" ref="I63:BT63" si="1270">SUM(I9,I12,I15,I17,I19,I21,I23,I27,I30,I33,I36,I38,I42,I48,I51,I56,I59,I61)</f>
        <v>15638374.4286</v>
      </c>
      <c r="J63" s="117">
        <f t="shared" si="1270"/>
        <v>9.6666666666666661</v>
      </c>
      <c r="K63" s="117">
        <f t="shared" si="1270"/>
        <v>1303197.8690499999</v>
      </c>
      <c r="L63" s="117">
        <f t="shared" si="1270"/>
        <v>5</v>
      </c>
      <c r="M63" s="117">
        <f t="shared" si="1270"/>
        <v>686373.60999999987</v>
      </c>
      <c r="N63" s="117">
        <f t="shared" si="1270"/>
        <v>0</v>
      </c>
      <c r="O63" s="117">
        <f t="shared" si="1270"/>
        <v>0</v>
      </c>
      <c r="P63" s="117">
        <f t="shared" si="1270"/>
        <v>5</v>
      </c>
      <c r="Q63" s="117">
        <f t="shared" si="1270"/>
        <v>686373.60999999987</v>
      </c>
      <c r="R63" s="117">
        <f t="shared" si="1270"/>
        <v>-4.6666666666666661</v>
      </c>
      <c r="S63" s="117">
        <f t="shared" si="1270"/>
        <v>-616824.25905000011</v>
      </c>
      <c r="T63" s="117">
        <f t="shared" si="1270"/>
        <v>1772</v>
      </c>
      <c r="U63" s="117">
        <f t="shared" si="1270"/>
        <v>318340442.73610002</v>
      </c>
      <c r="V63" s="117">
        <f t="shared" si="1270"/>
        <v>147.66666666666666</v>
      </c>
      <c r="W63" s="117">
        <f t="shared" si="1270"/>
        <v>26528370.228008334</v>
      </c>
      <c r="X63" s="117">
        <f t="shared" si="1270"/>
        <v>145</v>
      </c>
      <c r="Y63" s="117">
        <f t="shared" si="1270"/>
        <v>25586303.140000008</v>
      </c>
      <c r="Z63" s="117">
        <f t="shared" si="1270"/>
        <v>3</v>
      </c>
      <c r="AA63" s="117">
        <f t="shared" si="1270"/>
        <v>530850.48</v>
      </c>
      <c r="AB63" s="117">
        <f t="shared" ref="AB63:AC63" si="1271">SUM(AB9,AB12,AB15,AB17,AB19,AB21,AB23,AB27,AB30,AB33,AB36,AB38,AB42,AB48,AB51,AB56,AB59,AB61)</f>
        <v>148</v>
      </c>
      <c r="AC63" s="117">
        <f t="shared" si="1271"/>
        <v>26117153.620000012</v>
      </c>
      <c r="AD63" s="117">
        <f t="shared" si="1270"/>
        <v>-2.6666666666666625</v>
      </c>
      <c r="AE63" s="117">
        <f t="shared" si="1270"/>
        <v>-942067.08800832229</v>
      </c>
      <c r="AF63" s="117">
        <f t="shared" si="1270"/>
        <v>140</v>
      </c>
      <c r="AG63" s="117">
        <f t="shared" si="1270"/>
        <v>26759986.140000001</v>
      </c>
      <c r="AH63" s="117">
        <f t="shared" si="1270"/>
        <v>11.666666666666668</v>
      </c>
      <c r="AI63" s="117">
        <f t="shared" si="1270"/>
        <v>2229998.8450000002</v>
      </c>
      <c r="AJ63" s="117">
        <f t="shared" si="1270"/>
        <v>1</v>
      </c>
      <c r="AK63" s="117">
        <f t="shared" si="1270"/>
        <v>132055.51</v>
      </c>
      <c r="AL63" s="117">
        <f t="shared" si="1270"/>
        <v>0</v>
      </c>
      <c r="AM63" s="117">
        <f t="shared" si="1270"/>
        <v>0</v>
      </c>
      <c r="AN63" s="117">
        <f t="shared" ref="AN63:AO63" si="1272">SUM(AN9,AN12,AN15,AN17,AN19,AN21,AN23,AN27,AN30,AN33,AN36,AN38,AN42,AN48,AN51,AN56,AN59,AN61)</f>
        <v>1</v>
      </c>
      <c r="AO63" s="117">
        <f t="shared" si="1272"/>
        <v>132055.51</v>
      </c>
      <c r="AP63" s="117">
        <f t="shared" si="1270"/>
        <v>-10.666666666666668</v>
      </c>
      <c r="AQ63" s="117">
        <f t="shared" si="1270"/>
        <v>-2097943.335</v>
      </c>
      <c r="AR63" s="117">
        <f t="shared" si="1270"/>
        <v>100</v>
      </c>
      <c r="AS63" s="117">
        <f t="shared" si="1270"/>
        <v>13243014.440000001</v>
      </c>
      <c r="AT63" s="117">
        <f t="shared" si="1270"/>
        <v>8.3333333333333339</v>
      </c>
      <c r="AU63" s="117">
        <f t="shared" si="1270"/>
        <v>1103584.5366666669</v>
      </c>
      <c r="AV63" s="117">
        <f t="shared" si="1270"/>
        <v>0</v>
      </c>
      <c r="AW63" s="117">
        <f t="shared" si="1270"/>
        <v>0</v>
      </c>
      <c r="AX63" s="117">
        <f t="shared" si="1270"/>
        <v>0</v>
      </c>
      <c r="AY63" s="117">
        <f t="shared" si="1270"/>
        <v>0</v>
      </c>
      <c r="AZ63" s="117">
        <f t="shared" ref="AZ63:BA63" si="1273">SUM(AZ9,AZ12,AZ15,AZ17,AZ19,AZ21,AZ23,AZ27,AZ30,AZ33,AZ36,AZ38,AZ42,AZ48,AZ51,AZ56,AZ59,AZ61)</f>
        <v>0</v>
      </c>
      <c r="BA63" s="117">
        <f t="shared" si="1273"/>
        <v>0</v>
      </c>
      <c r="BB63" s="117">
        <f t="shared" si="1270"/>
        <v>-8.3333333333333339</v>
      </c>
      <c r="BC63" s="117">
        <f t="shared" si="1270"/>
        <v>-1103584.5366666669</v>
      </c>
      <c r="BD63" s="117">
        <f t="shared" si="1270"/>
        <v>1135</v>
      </c>
      <c r="BE63" s="117">
        <f t="shared" si="1270"/>
        <v>180711195.1864</v>
      </c>
      <c r="BF63" s="117">
        <f t="shared" si="1270"/>
        <v>95.416666666666671</v>
      </c>
      <c r="BG63" s="117">
        <f t="shared" si="1270"/>
        <v>15059266.265533334</v>
      </c>
      <c r="BH63" s="117">
        <f t="shared" si="1270"/>
        <v>49</v>
      </c>
      <c r="BI63" s="117">
        <f t="shared" si="1270"/>
        <v>6922280.1600000011</v>
      </c>
      <c r="BJ63" s="117">
        <f t="shared" si="1270"/>
        <v>1</v>
      </c>
      <c r="BK63" s="117">
        <f t="shared" si="1270"/>
        <v>98513.67</v>
      </c>
      <c r="BL63" s="117">
        <f t="shared" ref="BL63:BM63" si="1274">SUM(BL9,BL12,BL15,BL17,BL19,BL21,BL23,BL27,BL30,BL33,BL36,BL38,BL42,BL48,BL51,BL56,BL59,BL61)</f>
        <v>50</v>
      </c>
      <c r="BM63" s="117">
        <f t="shared" si="1274"/>
        <v>7020793.830000001</v>
      </c>
      <c r="BN63" s="117">
        <f t="shared" si="1270"/>
        <v>-46.416666666666671</v>
      </c>
      <c r="BO63" s="117">
        <f t="shared" si="1270"/>
        <v>-8136986.1055333344</v>
      </c>
      <c r="BP63" s="117">
        <f t="shared" si="1270"/>
        <v>288</v>
      </c>
      <c r="BQ63" s="117">
        <f t="shared" si="1270"/>
        <v>63371167.989800006</v>
      </c>
      <c r="BR63" s="117">
        <f t="shared" si="1270"/>
        <v>24</v>
      </c>
      <c r="BS63" s="117">
        <f t="shared" si="1270"/>
        <v>5280930.6658166666</v>
      </c>
      <c r="BT63" s="117">
        <f t="shared" si="1270"/>
        <v>10</v>
      </c>
      <c r="BU63" s="117">
        <f t="shared" ref="BU63:EF63" si="1275">SUM(BU9,BU12,BU15,BU17,BU19,BU21,BU23,BU27,BU30,BU33,BU36,BU38,BU42,BU48,BU51,BU56,BU59,BU61)</f>
        <v>1507444.62</v>
      </c>
      <c r="BV63" s="117">
        <f t="shared" si="1275"/>
        <v>2</v>
      </c>
      <c r="BW63" s="117">
        <f t="shared" si="1275"/>
        <v>294012.94</v>
      </c>
      <c r="BX63" s="117">
        <f t="shared" si="1275"/>
        <v>12</v>
      </c>
      <c r="BY63" s="117">
        <f t="shared" si="1275"/>
        <v>1801457.56</v>
      </c>
      <c r="BZ63" s="117">
        <f t="shared" si="1275"/>
        <v>-14</v>
      </c>
      <c r="CA63" s="117">
        <f t="shared" si="1275"/>
        <v>-3773486.0458166669</v>
      </c>
      <c r="CB63" s="117">
        <f t="shared" si="1275"/>
        <v>150</v>
      </c>
      <c r="CC63" s="117">
        <f t="shared" si="1275"/>
        <v>14335692.538399998</v>
      </c>
      <c r="CD63" s="117">
        <f t="shared" si="1275"/>
        <v>12.499999999999998</v>
      </c>
      <c r="CE63" s="117">
        <f t="shared" si="1275"/>
        <v>1194641.0448666664</v>
      </c>
      <c r="CF63" s="117">
        <f t="shared" si="1275"/>
        <v>10</v>
      </c>
      <c r="CG63" s="117">
        <f t="shared" si="1275"/>
        <v>899983.28</v>
      </c>
      <c r="CH63" s="117">
        <f t="shared" si="1275"/>
        <v>2</v>
      </c>
      <c r="CI63" s="117">
        <f t="shared" si="1275"/>
        <v>189504</v>
      </c>
      <c r="CJ63" s="117">
        <f t="shared" si="1275"/>
        <v>12</v>
      </c>
      <c r="CK63" s="117">
        <f t="shared" si="1275"/>
        <v>1089487.28</v>
      </c>
      <c r="CL63" s="117">
        <f t="shared" si="1275"/>
        <v>-2.4999999999999996</v>
      </c>
      <c r="CM63" s="117">
        <f t="shared" si="1275"/>
        <v>-294657.76486666658</v>
      </c>
      <c r="CN63" s="117">
        <f t="shared" si="1275"/>
        <v>808</v>
      </c>
      <c r="CO63" s="117">
        <f t="shared" si="1275"/>
        <v>59815540.110399999</v>
      </c>
      <c r="CP63" s="117">
        <f t="shared" si="1275"/>
        <v>67.333333333333329</v>
      </c>
      <c r="CQ63" s="117">
        <f t="shared" si="1275"/>
        <v>4984628.3425333332</v>
      </c>
      <c r="CR63" s="117">
        <f t="shared" si="1275"/>
        <v>57</v>
      </c>
      <c r="CS63" s="117">
        <f t="shared" si="1275"/>
        <v>4219660.4099999974</v>
      </c>
      <c r="CT63" s="117">
        <f t="shared" si="1275"/>
        <v>21</v>
      </c>
      <c r="CU63" s="117">
        <f t="shared" si="1275"/>
        <v>1554611.7299999995</v>
      </c>
      <c r="CV63" s="117">
        <f t="shared" si="1275"/>
        <v>78</v>
      </c>
      <c r="CW63" s="117">
        <f t="shared" si="1275"/>
        <v>5774272.1399999969</v>
      </c>
      <c r="CX63" s="117">
        <f t="shared" si="1275"/>
        <v>-10.333333333333329</v>
      </c>
      <c r="CY63" s="117">
        <f t="shared" si="1275"/>
        <v>-764967.93253333587</v>
      </c>
      <c r="CZ63" s="117">
        <f t="shared" si="1275"/>
        <v>20</v>
      </c>
      <c r="DA63" s="117">
        <f t="shared" si="1275"/>
        <v>2272465.4930000002</v>
      </c>
      <c r="DB63" s="117">
        <f t="shared" si="1275"/>
        <v>1.6666666666666667</v>
      </c>
      <c r="DC63" s="117">
        <f t="shared" si="1275"/>
        <v>189372.12441666669</v>
      </c>
      <c r="DD63" s="117">
        <f t="shared" si="1275"/>
        <v>5</v>
      </c>
      <c r="DE63" s="117">
        <f t="shared" si="1275"/>
        <v>639182.45000000007</v>
      </c>
      <c r="DF63" s="117">
        <f t="shared" si="1275"/>
        <v>0</v>
      </c>
      <c r="DG63" s="117">
        <f t="shared" si="1275"/>
        <v>0</v>
      </c>
      <c r="DH63" s="117">
        <f t="shared" si="1275"/>
        <v>5</v>
      </c>
      <c r="DI63" s="117">
        <f t="shared" si="1275"/>
        <v>639182.45000000007</v>
      </c>
      <c r="DJ63" s="117">
        <f t="shared" si="1275"/>
        <v>0</v>
      </c>
      <c r="DK63" s="117">
        <f t="shared" si="1275"/>
        <v>0</v>
      </c>
      <c r="DL63" s="117">
        <f t="shared" si="1275"/>
        <v>70</v>
      </c>
      <c r="DM63" s="117">
        <f t="shared" si="1275"/>
        <v>7329192.6960000005</v>
      </c>
      <c r="DN63" s="117">
        <f t="shared" si="1275"/>
        <v>5.833333333333333</v>
      </c>
      <c r="DO63" s="117">
        <f t="shared" si="1275"/>
        <v>610766.05800000008</v>
      </c>
      <c r="DP63" s="117">
        <f t="shared" si="1275"/>
        <v>11</v>
      </c>
      <c r="DQ63" s="117">
        <f t="shared" si="1275"/>
        <v>1151730.25</v>
      </c>
      <c r="DR63" s="117">
        <f t="shared" si="1275"/>
        <v>0</v>
      </c>
      <c r="DS63" s="117">
        <f t="shared" si="1275"/>
        <v>0</v>
      </c>
      <c r="DT63" s="117">
        <f t="shared" si="1275"/>
        <v>11</v>
      </c>
      <c r="DU63" s="117">
        <f t="shared" si="1275"/>
        <v>1151730.25</v>
      </c>
      <c r="DV63" s="117">
        <f t="shared" si="1275"/>
        <v>0</v>
      </c>
      <c r="DW63" s="117">
        <f t="shared" si="1275"/>
        <v>0</v>
      </c>
      <c r="DX63" s="117">
        <f t="shared" si="1275"/>
        <v>80</v>
      </c>
      <c r="DY63" s="117">
        <f t="shared" si="1275"/>
        <v>10603387.998199999</v>
      </c>
      <c r="DZ63" s="117">
        <f t="shared" si="1275"/>
        <v>6.6666666666666661</v>
      </c>
      <c r="EA63" s="117">
        <f t="shared" si="1275"/>
        <v>883615.66651666677</v>
      </c>
      <c r="EB63" s="117">
        <f t="shared" si="1275"/>
        <v>6</v>
      </c>
      <c r="EC63" s="117">
        <f t="shared" si="1275"/>
        <v>716974.17999999993</v>
      </c>
      <c r="ED63" s="117">
        <f t="shared" si="1275"/>
        <v>0</v>
      </c>
      <c r="EE63" s="117">
        <f t="shared" si="1275"/>
        <v>0</v>
      </c>
      <c r="EF63" s="117">
        <f t="shared" si="1275"/>
        <v>6</v>
      </c>
      <c r="EG63" s="117">
        <f t="shared" ref="EG63" si="1276">SUM(EG9,EG12,EG15,EG17,EG19,EG21,EG23,EG27,EG30,EG33,EG36,EG38,EG42,EG48,EG51,EG56,EG59,EG61)</f>
        <v>716974.17999999993</v>
      </c>
      <c r="EH63" s="117">
        <f t="shared" ref="EH63:GQ63" si="1277">SUM(EH9,EH12,EH15,EH17,EH19,EH21,EH23,EH27,EH30,EH33,EH36,EH38,EH42,EH48,EH51,EH56,EH59,EH61)</f>
        <v>0</v>
      </c>
      <c r="EI63" s="117">
        <f t="shared" si="1277"/>
        <v>0</v>
      </c>
      <c r="EJ63" s="117">
        <f t="shared" si="1277"/>
        <v>478</v>
      </c>
      <c r="EK63" s="117">
        <f t="shared" si="1277"/>
        <v>76998473.189599991</v>
      </c>
      <c r="EL63" s="117">
        <f t="shared" si="1277"/>
        <v>39.833333333333336</v>
      </c>
      <c r="EM63" s="117">
        <f t="shared" si="1277"/>
        <v>6416539.4324666671</v>
      </c>
      <c r="EN63" s="117">
        <f t="shared" si="1277"/>
        <v>16</v>
      </c>
      <c r="EO63" s="117">
        <f t="shared" si="1277"/>
        <v>2580218.42</v>
      </c>
      <c r="EP63" s="117">
        <f t="shared" si="1277"/>
        <v>1</v>
      </c>
      <c r="EQ63" s="117">
        <f t="shared" si="1277"/>
        <v>134570.15</v>
      </c>
      <c r="ER63" s="117">
        <f t="shared" si="1277"/>
        <v>17</v>
      </c>
      <c r="ES63" s="117">
        <f t="shared" si="1277"/>
        <v>2714788.5700000003</v>
      </c>
      <c r="ET63" s="117">
        <f t="shared" si="1277"/>
        <v>0</v>
      </c>
      <c r="EU63" s="117">
        <f t="shared" si="1277"/>
        <v>0</v>
      </c>
      <c r="EV63" s="117">
        <f t="shared" si="1277"/>
        <v>25</v>
      </c>
      <c r="EW63" s="117">
        <f t="shared" si="1277"/>
        <v>3801171.0649999999</v>
      </c>
      <c r="EX63" s="117">
        <f t="shared" si="1277"/>
        <v>2.0833333333333335</v>
      </c>
      <c r="EY63" s="117">
        <f t="shared" si="1277"/>
        <v>316764.25541666668</v>
      </c>
      <c r="EZ63" s="117">
        <f t="shared" si="1277"/>
        <v>0</v>
      </c>
      <c r="FA63" s="117">
        <f t="shared" si="1277"/>
        <v>0</v>
      </c>
      <c r="FB63" s="117">
        <f t="shared" si="1277"/>
        <v>0</v>
      </c>
      <c r="FC63" s="117">
        <f t="shared" si="1277"/>
        <v>0</v>
      </c>
      <c r="FD63" s="117">
        <f t="shared" si="1277"/>
        <v>0</v>
      </c>
      <c r="FE63" s="117">
        <f t="shared" si="1277"/>
        <v>0</v>
      </c>
      <c r="FF63" s="117">
        <f t="shared" si="1277"/>
        <v>0</v>
      </c>
      <c r="FG63" s="117">
        <f t="shared" si="1277"/>
        <v>0</v>
      </c>
      <c r="FH63" s="117">
        <f t="shared" si="1277"/>
        <v>100</v>
      </c>
      <c r="FI63" s="117">
        <f t="shared" si="1277"/>
        <v>13641871.940000001</v>
      </c>
      <c r="FJ63" s="117">
        <f t="shared" si="1277"/>
        <v>8.3333333333333339</v>
      </c>
      <c r="FK63" s="117">
        <f t="shared" si="1277"/>
        <v>1136822.6616666669</v>
      </c>
      <c r="FL63" s="117">
        <f t="shared" si="1277"/>
        <v>0</v>
      </c>
      <c r="FM63" s="117">
        <f t="shared" si="1277"/>
        <v>0</v>
      </c>
      <c r="FN63" s="117">
        <f t="shared" si="1277"/>
        <v>0</v>
      </c>
      <c r="FO63" s="117">
        <f t="shared" si="1277"/>
        <v>0</v>
      </c>
      <c r="FP63" s="117">
        <f t="shared" si="1277"/>
        <v>0</v>
      </c>
      <c r="FQ63" s="117">
        <f t="shared" si="1277"/>
        <v>0</v>
      </c>
      <c r="FR63" s="117">
        <f t="shared" si="1277"/>
        <v>0</v>
      </c>
      <c r="FS63" s="117">
        <f t="shared" si="1277"/>
        <v>0</v>
      </c>
      <c r="FT63" s="117">
        <f t="shared" si="1277"/>
        <v>10</v>
      </c>
      <c r="FU63" s="117">
        <f t="shared" si="1277"/>
        <v>1459446.568</v>
      </c>
      <c r="FV63" s="117">
        <f t="shared" si="1277"/>
        <v>0.83333333333333337</v>
      </c>
      <c r="FW63" s="117">
        <f t="shared" si="1277"/>
        <v>121620.54733333334</v>
      </c>
      <c r="FX63" s="117">
        <f t="shared" si="1277"/>
        <v>0</v>
      </c>
      <c r="FY63" s="117">
        <f t="shared" si="1277"/>
        <v>0</v>
      </c>
      <c r="FZ63" s="117">
        <f t="shared" si="1277"/>
        <v>0</v>
      </c>
      <c r="GA63" s="117">
        <f t="shared" si="1277"/>
        <v>0</v>
      </c>
      <c r="GB63" s="117">
        <f t="shared" si="1277"/>
        <v>0</v>
      </c>
      <c r="GC63" s="117">
        <f t="shared" si="1277"/>
        <v>0</v>
      </c>
      <c r="GD63" s="117">
        <f t="shared" si="1277"/>
        <v>0</v>
      </c>
      <c r="GE63" s="117">
        <f t="shared" si="1277"/>
        <v>0</v>
      </c>
      <c r="GF63" s="117">
        <f t="shared" si="1277"/>
        <v>5292</v>
      </c>
      <c r="GG63" s="117">
        <f t="shared" si="1277"/>
        <v>808321422.51950002</v>
      </c>
      <c r="GH63" s="117">
        <f t="shared" si="1277"/>
        <v>442.41666666666663</v>
      </c>
      <c r="GI63" s="117">
        <f t="shared" si="1277"/>
        <v>67360118.543291658</v>
      </c>
      <c r="GJ63" s="117">
        <f t="shared" si="1277"/>
        <v>315</v>
      </c>
      <c r="GK63" s="117">
        <f t="shared" si="1277"/>
        <v>45042206.030000024</v>
      </c>
      <c r="GL63" s="117">
        <f t="shared" ref="GL63:GO63" si="1278">SUM(GL9,GL12,GL15,GL17,GL19,GL21,GL23,GL27,GL30,GL33,GL36,GL38,GL42,GL48,GL51,GL56,GL59,GL61)</f>
        <v>30</v>
      </c>
      <c r="GM63" s="117">
        <f t="shared" si="1278"/>
        <v>2802062.9699999993</v>
      </c>
      <c r="GN63" s="117">
        <f t="shared" si="1278"/>
        <v>345</v>
      </c>
      <c r="GO63" s="117">
        <f t="shared" si="1278"/>
        <v>47844269.000000007</v>
      </c>
      <c r="GP63" s="117">
        <f t="shared" si="1277"/>
        <v>-127.41666666666666</v>
      </c>
      <c r="GQ63" s="117">
        <f t="shared" si="1277"/>
        <v>-22317912.513291661</v>
      </c>
    </row>
    <row r="64" spans="2:200" x14ac:dyDescent="0.25">
      <c r="H64" s="16">
        <f>'ВМП план'!I44</f>
        <v>116</v>
      </c>
      <c r="I64" s="16">
        <f>'ВМП план'!J44</f>
        <v>15638374.4286</v>
      </c>
      <c r="L64" s="11">
        <f>'факт свои'!C41</f>
        <v>5</v>
      </c>
      <c r="M64" s="11">
        <f>'факт свои'!D41</f>
        <v>686373.61</v>
      </c>
      <c r="T64" s="16">
        <f>'ВМП план'!K44</f>
        <v>1772</v>
      </c>
      <c r="U64" s="16">
        <f>'ВМП план'!L44</f>
        <v>318340442.73610008</v>
      </c>
      <c r="V64" s="16"/>
      <c r="X64" s="11">
        <f>'факт свои'!G41</f>
        <v>145</v>
      </c>
      <c r="Y64" s="11">
        <f>'факт свои'!H41</f>
        <v>25586303.140000068</v>
      </c>
      <c r="Z64" s="11">
        <f>'факт МТР'!C41</f>
        <v>3</v>
      </c>
      <c r="AA64" s="11">
        <f>'факт МТР'!D41</f>
        <v>530850.48</v>
      </c>
      <c r="BH64" s="11">
        <f>'факт свои'!K41</f>
        <v>49</v>
      </c>
      <c r="BI64" s="11">
        <f>'факт свои'!L41</f>
        <v>6922280.1599999946</v>
      </c>
      <c r="BJ64" s="11">
        <f>'факт МТР'!E41</f>
        <v>1</v>
      </c>
      <c r="BK64" s="11">
        <f>'факт МТР'!F41</f>
        <v>98513.67</v>
      </c>
      <c r="BT64" s="11">
        <f>'факт свои'!M41</f>
        <v>10</v>
      </c>
      <c r="BU64" s="11">
        <f>'факт свои'!N41</f>
        <v>1507444.6199999999</v>
      </c>
      <c r="BV64" s="11">
        <f>'факт МТР'!G41</f>
        <v>2</v>
      </c>
      <c r="BW64" s="11">
        <f>'факт МТР'!H41</f>
        <v>294012.94</v>
      </c>
      <c r="CF64" s="11">
        <f>'факт свои'!O41</f>
        <v>10</v>
      </c>
      <c r="CG64" s="11">
        <f>'факт свои'!P41</f>
        <v>899983.28</v>
      </c>
      <c r="CH64" s="11">
        <f>'факт МТР'!I41</f>
        <v>2</v>
      </c>
      <c r="CI64" s="11">
        <f>'факт МТР'!J41</f>
        <v>189504</v>
      </c>
      <c r="CR64" s="11">
        <f>'факт свои'!Q41</f>
        <v>57</v>
      </c>
      <c r="CS64" s="11">
        <f>'факт свои'!R41</f>
        <v>4219660.4099999955</v>
      </c>
      <c r="CT64" s="11">
        <f>'факт МТР'!K41</f>
        <v>21</v>
      </c>
      <c r="CU64" s="11">
        <f>'факт МТР'!L41</f>
        <v>1554611.7299999995</v>
      </c>
      <c r="DD64" s="11">
        <f>'факт свои'!S41</f>
        <v>5</v>
      </c>
      <c r="DE64" s="11">
        <f>'факт свои'!T41</f>
        <v>639182.45000000007</v>
      </c>
      <c r="DL64" s="16">
        <f>'ВМП план'!AA44</f>
        <v>70</v>
      </c>
      <c r="DM64" s="16">
        <f>'ВМП план'!AB44</f>
        <v>7329192.6960000005</v>
      </c>
      <c r="DP64" s="11">
        <f>'факт свои'!I41</f>
        <v>11</v>
      </c>
      <c r="DQ64" s="11">
        <f>'факт свои'!J41</f>
        <v>1151730.25</v>
      </c>
      <c r="EB64" s="11">
        <f>'факт свои'!U41</f>
        <v>6</v>
      </c>
      <c r="EC64" s="11">
        <f>'факт свои'!V41</f>
        <v>716974.17999999993</v>
      </c>
      <c r="EN64" s="11">
        <f>'факт свои'!W41</f>
        <v>16</v>
      </c>
      <c r="EO64" s="11">
        <f>'факт свои'!X41</f>
        <v>2580218.42</v>
      </c>
      <c r="EP64" s="11">
        <f>'факт МТР'!M41</f>
        <v>1</v>
      </c>
      <c r="EQ64" s="11">
        <f>'факт МТР'!N41</f>
        <v>134570.15</v>
      </c>
      <c r="GF64" s="16"/>
      <c r="GG64" s="16"/>
      <c r="GH64" s="16"/>
      <c r="GI64" s="16"/>
      <c r="GJ64" s="16">
        <f>'факт свои'!Y41</f>
        <v>315</v>
      </c>
      <c r="GK64" s="16">
        <f>'факт свои'!Z41</f>
        <v>45042206.030000009</v>
      </c>
      <c r="GL64" s="11">
        <f>'факт МТР'!O41</f>
        <v>30</v>
      </c>
      <c r="GM64" s="11">
        <f>'факт МТР'!P41</f>
        <v>2802062.9699999993</v>
      </c>
      <c r="GP64" s="16"/>
      <c r="GQ64" s="16"/>
    </row>
    <row r="65" spans="188:199" s="11" customFormat="1" x14ac:dyDescent="0.25">
      <c r="GF65" s="16"/>
      <c r="GG65" s="16"/>
      <c r="GH65" s="16"/>
      <c r="GI65" s="16"/>
      <c r="GJ65" s="16"/>
      <c r="GK65" s="16"/>
      <c r="GP65" s="16"/>
      <c r="GQ65" s="16"/>
    </row>
    <row r="66" spans="188:199" s="11" customFormat="1" x14ac:dyDescent="0.25">
      <c r="GF66" s="17"/>
    </row>
    <row r="67" spans="188:199" s="11" customFormat="1" x14ac:dyDescent="0.25">
      <c r="GF67" s="17"/>
    </row>
    <row r="68" spans="188:199" s="11" customFormat="1" x14ac:dyDescent="0.25">
      <c r="GF68" s="17"/>
    </row>
    <row r="69" spans="188:199" s="11" customFormat="1" x14ac:dyDescent="0.25">
      <c r="GF69" s="18"/>
    </row>
  </sheetData>
  <autoFilter ref="A8:GQ64"/>
  <mergeCells count="137">
    <mergeCell ref="GF5:GQ5"/>
    <mergeCell ref="GF7:GG7"/>
    <mergeCell ref="GH7:GI7"/>
    <mergeCell ref="GJ7:GK7"/>
    <mergeCell ref="GP7:GQ7"/>
    <mergeCell ref="GF6:GQ6"/>
    <mergeCell ref="FT5:GE5"/>
    <mergeCell ref="FT7:FU7"/>
    <mergeCell ref="FV7:FW7"/>
    <mergeCell ref="FX7:FY7"/>
    <mergeCell ref="GD7:GE7"/>
    <mergeCell ref="FT6:GE6"/>
    <mergeCell ref="FZ7:GA7"/>
    <mergeCell ref="GB7:GC7"/>
    <mergeCell ref="GL7:GM7"/>
    <mergeCell ref="GN7:GO7"/>
    <mergeCell ref="FH5:FS5"/>
    <mergeCell ref="FH7:FI7"/>
    <mergeCell ref="FJ7:FK7"/>
    <mergeCell ref="FL7:FM7"/>
    <mergeCell ref="FR7:FS7"/>
    <mergeCell ref="FH6:FS6"/>
    <mergeCell ref="EV5:FG5"/>
    <mergeCell ref="EV7:EW7"/>
    <mergeCell ref="EX7:EY7"/>
    <mergeCell ref="EZ7:FA7"/>
    <mergeCell ref="FF7:FG7"/>
    <mergeCell ref="EV6:FG6"/>
    <mergeCell ref="FB7:FC7"/>
    <mergeCell ref="FD7:FE7"/>
    <mergeCell ref="FN7:FO7"/>
    <mergeCell ref="FP7:FQ7"/>
    <mergeCell ref="EJ5:EU5"/>
    <mergeCell ref="EJ7:EK7"/>
    <mergeCell ref="EL7:EM7"/>
    <mergeCell ref="EN7:EO7"/>
    <mergeCell ref="ET7:EU7"/>
    <mergeCell ref="EJ6:EU6"/>
    <mergeCell ref="DX7:DY7"/>
    <mergeCell ref="DZ7:EA7"/>
    <mergeCell ref="EB7:EC7"/>
    <mergeCell ref="EH7:EI7"/>
    <mergeCell ref="DX6:EI6"/>
    <mergeCell ref="ED7:EE7"/>
    <mergeCell ref="EF7:EG7"/>
    <mergeCell ref="EP7:EQ7"/>
    <mergeCell ref="ER7:ES7"/>
    <mergeCell ref="DL7:DM7"/>
    <mergeCell ref="DN7:DO7"/>
    <mergeCell ref="DP7:DQ7"/>
    <mergeCell ref="DV7:DW7"/>
    <mergeCell ref="DL6:DW6"/>
    <mergeCell ref="CZ7:DA7"/>
    <mergeCell ref="DB7:DC7"/>
    <mergeCell ref="DD7:DE7"/>
    <mergeCell ref="DJ7:DK7"/>
    <mergeCell ref="CZ6:DK6"/>
    <mergeCell ref="DF7:DG7"/>
    <mergeCell ref="DH7:DI7"/>
    <mergeCell ref="DR7:DS7"/>
    <mergeCell ref="DT7:DU7"/>
    <mergeCell ref="CN7:CO7"/>
    <mergeCell ref="CP7:CQ7"/>
    <mergeCell ref="CR7:CS7"/>
    <mergeCell ref="CX7:CY7"/>
    <mergeCell ref="CN6:CY6"/>
    <mergeCell ref="CB7:CC7"/>
    <mergeCell ref="CD7:CE7"/>
    <mergeCell ref="CF7:CG7"/>
    <mergeCell ref="CL7:CM7"/>
    <mergeCell ref="CB6:CM6"/>
    <mergeCell ref="CH7:CI7"/>
    <mergeCell ref="CJ7:CK7"/>
    <mergeCell ref="CT7:CU7"/>
    <mergeCell ref="CV7:CW7"/>
    <mergeCell ref="BZ7:CA7"/>
    <mergeCell ref="BP6:CA6"/>
    <mergeCell ref="BD7:BE7"/>
    <mergeCell ref="BF7:BG7"/>
    <mergeCell ref="BH7:BI7"/>
    <mergeCell ref="BN7:BO7"/>
    <mergeCell ref="BD6:BO6"/>
    <mergeCell ref="BJ7:BK7"/>
    <mergeCell ref="BL7:BM7"/>
    <mergeCell ref="BV7:BW7"/>
    <mergeCell ref="BX7:BY7"/>
    <mergeCell ref="P7:Q7"/>
    <mergeCell ref="Z7:AA7"/>
    <mergeCell ref="AB7:AC7"/>
    <mergeCell ref="AN7:AO7"/>
    <mergeCell ref="AX7:AY7"/>
    <mergeCell ref="AZ7:BA7"/>
    <mergeCell ref="BP7:BQ7"/>
    <mergeCell ref="BR7:BS7"/>
    <mergeCell ref="BT7:BU7"/>
    <mergeCell ref="R7:S7"/>
    <mergeCell ref="AR7:AS7"/>
    <mergeCell ref="AT7:AU7"/>
    <mergeCell ref="AV7:AW7"/>
    <mergeCell ref="AL7:AM7"/>
    <mergeCell ref="BB7:BC7"/>
    <mergeCell ref="AR6:BC6"/>
    <mergeCell ref="X7:Y7"/>
    <mergeCell ref="AD7:AE7"/>
    <mergeCell ref="CN5:CY5"/>
    <mergeCell ref="CZ5:DK5"/>
    <mergeCell ref="DL5:DW5"/>
    <mergeCell ref="DX5:EI5"/>
    <mergeCell ref="AR5:BC5"/>
    <mergeCell ref="BD5:BO5"/>
    <mergeCell ref="BP5:CA5"/>
    <mergeCell ref="CB5:CM5"/>
    <mergeCell ref="AF5:AQ5"/>
    <mergeCell ref="B5:B8"/>
    <mergeCell ref="AS1:BE1"/>
    <mergeCell ref="AS2:BE2"/>
    <mergeCell ref="C4:BP4"/>
    <mergeCell ref="C5:C8"/>
    <mergeCell ref="E5:E8"/>
    <mergeCell ref="G5:G8"/>
    <mergeCell ref="D5:D8"/>
    <mergeCell ref="F5:F8"/>
    <mergeCell ref="T5:AE5"/>
    <mergeCell ref="T6:AE6"/>
    <mergeCell ref="T7:U7"/>
    <mergeCell ref="V7:W7"/>
    <mergeCell ref="AF7:AG7"/>
    <mergeCell ref="AH7:AI7"/>
    <mergeCell ref="AJ7:AK7"/>
    <mergeCell ref="AP7:AQ7"/>
    <mergeCell ref="AF6:AQ6"/>
    <mergeCell ref="H5:S5"/>
    <mergeCell ref="H6:S6"/>
    <mergeCell ref="H7:I7"/>
    <mergeCell ref="J7:K7"/>
    <mergeCell ref="L7:M7"/>
    <mergeCell ref="N7:O7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T77"/>
  <sheetViews>
    <sheetView tabSelected="1" topLeftCell="E11" workbookViewId="0">
      <selection activeCell="H81" sqref="H81"/>
    </sheetView>
  </sheetViews>
  <sheetFormatPr defaultRowHeight="15" x14ac:dyDescent="0.25"/>
  <cols>
    <col min="1" max="1" width="6.28515625" style="11" hidden="1" customWidth="1"/>
    <col min="2" max="2" width="7.85546875" style="11" hidden="1" customWidth="1"/>
    <col min="3" max="3" width="8.28515625" style="11" hidden="1" customWidth="1"/>
    <col min="4" max="4" width="6.140625" style="11" hidden="1" customWidth="1"/>
    <col min="5" max="5" width="29.7109375" style="15" customWidth="1"/>
    <col min="6" max="6" width="5.42578125" style="15" customWidth="1"/>
    <col min="7" max="7" width="12.85546875" style="15" customWidth="1"/>
    <col min="8" max="8" width="11.7109375" style="11" customWidth="1"/>
    <col min="9" max="9" width="16.5703125" style="11" customWidth="1"/>
    <col min="10" max="10" width="10.140625" style="11" customWidth="1"/>
    <col min="11" max="11" width="14.7109375" style="11" customWidth="1"/>
    <col min="12" max="12" width="13" style="11" customWidth="1"/>
    <col min="13" max="13" width="16.5703125" style="11" customWidth="1"/>
    <col min="14" max="14" width="8.5703125" style="11" customWidth="1"/>
    <col min="15" max="15" width="13.140625" style="11" customWidth="1"/>
    <col min="16" max="16" width="11.28515625" style="11" customWidth="1"/>
    <col min="17" max="17" width="15.140625" style="11" customWidth="1"/>
    <col min="18" max="18" width="10.5703125" style="11" customWidth="1"/>
    <col min="19" max="19" width="16.5703125" style="11" customWidth="1"/>
    <col min="20" max="16384" width="9.140625" style="11"/>
  </cols>
  <sheetData>
    <row r="1" spans="1:19" x14ac:dyDescent="0.25">
      <c r="N1" s="145"/>
      <c r="O1" s="223" t="s">
        <v>154</v>
      </c>
      <c r="P1" s="223"/>
      <c r="Q1" s="223"/>
    </row>
    <row r="2" spans="1:19" x14ac:dyDescent="0.25">
      <c r="N2" s="145"/>
      <c r="O2" s="146" t="s">
        <v>155</v>
      </c>
      <c r="P2" s="147"/>
      <c r="Q2" s="146"/>
    </row>
    <row r="3" spans="1:19" x14ac:dyDescent="0.25">
      <c r="N3" s="223" t="s">
        <v>156</v>
      </c>
      <c r="O3" s="223"/>
      <c r="P3" s="223"/>
      <c r="Q3" s="223"/>
      <c r="R3" s="223"/>
    </row>
    <row r="4" spans="1:19" x14ac:dyDescent="0.25">
      <c r="N4" s="148"/>
      <c r="O4" s="224" t="s">
        <v>157</v>
      </c>
      <c r="P4" s="225"/>
      <c r="Q4" s="225"/>
    </row>
    <row r="7" spans="1:19" x14ac:dyDescent="0.25">
      <c r="H7" s="226" t="s">
        <v>158</v>
      </c>
      <c r="I7" s="226"/>
      <c r="J7" s="226"/>
      <c r="K7" s="226" t="s">
        <v>159</v>
      </c>
      <c r="L7" s="226"/>
      <c r="M7" s="226"/>
      <c r="N7" s="226"/>
      <c r="O7" s="226"/>
      <c r="P7" s="226"/>
      <c r="Q7" s="226"/>
      <c r="R7" s="226"/>
      <c r="S7" s="226"/>
    </row>
    <row r="8" spans="1:19" ht="31.5" customHeight="1" x14ac:dyDescent="0.25">
      <c r="H8" s="227" t="s">
        <v>160</v>
      </c>
      <c r="I8" s="227"/>
      <c r="J8" s="227"/>
      <c r="K8" s="227" t="s">
        <v>161</v>
      </c>
      <c r="L8" s="227"/>
      <c r="M8" s="227"/>
      <c r="N8" s="227"/>
      <c r="O8" s="227"/>
      <c r="P8" s="227"/>
      <c r="Q8" s="227"/>
      <c r="R8" s="227"/>
      <c r="S8" s="227"/>
    </row>
    <row r="9" spans="1:19" ht="15.75" customHeight="1" x14ac:dyDescent="0.25">
      <c r="K9" s="211" t="s">
        <v>162</v>
      </c>
      <c r="L9" s="212"/>
      <c r="M9" s="212"/>
      <c r="N9" s="212"/>
      <c r="O9" s="212"/>
      <c r="P9" s="58"/>
      <c r="Q9" s="58"/>
    </row>
    <row r="10" spans="1:19" ht="31.5" customHeight="1" x14ac:dyDescent="0.25">
      <c r="A10" s="144">
        <v>1</v>
      </c>
      <c r="B10" s="30"/>
      <c r="H10" s="213" t="s">
        <v>163</v>
      </c>
      <c r="I10" s="213"/>
      <c r="J10" s="213"/>
      <c r="K10" s="213"/>
      <c r="L10" s="213"/>
      <c r="M10" s="213"/>
      <c r="N10" s="213"/>
      <c r="O10" s="213"/>
      <c r="P10" s="213"/>
      <c r="Q10" s="213"/>
    </row>
    <row r="11" spans="1:19" ht="15" customHeight="1" x14ac:dyDescent="0.25">
      <c r="H11" s="213"/>
      <c r="I11" s="213"/>
      <c r="J11" s="213"/>
      <c r="K11" s="213"/>
      <c r="L11" s="213"/>
      <c r="M11" s="213"/>
      <c r="N11" s="213"/>
      <c r="O11" s="213"/>
      <c r="P11" s="213"/>
      <c r="Q11" s="213"/>
    </row>
    <row r="12" spans="1:19" ht="18" hidden="1" customHeight="1" x14ac:dyDescent="0.25">
      <c r="A12" s="30">
        <v>1</v>
      </c>
      <c r="B12" s="30"/>
      <c r="N12" s="57"/>
      <c r="O12" s="57"/>
      <c r="P12" s="57"/>
      <c r="Q12" s="57"/>
    </row>
    <row r="13" spans="1:19" hidden="1" x14ac:dyDescent="0.25"/>
    <row r="14" spans="1:19" s="29" customFormat="1" ht="32.25" customHeight="1" thickBot="1" x14ac:dyDescent="0.3">
      <c r="C14" s="179"/>
      <c r="D14" s="179"/>
      <c r="E14" s="214"/>
      <c r="F14" s="214"/>
      <c r="G14" s="214"/>
      <c r="N14" s="131"/>
      <c r="O14" s="131"/>
      <c r="P14" s="131"/>
      <c r="Q14" s="131"/>
    </row>
    <row r="15" spans="1:19" s="24" customFormat="1" ht="21.75" customHeight="1" x14ac:dyDescent="0.2">
      <c r="B15" s="178" t="s">
        <v>99</v>
      </c>
      <c r="C15" s="178" t="s">
        <v>98</v>
      </c>
      <c r="D15" s="215" t="s">
        <v>96</v>
      </c>
      <c r="E15" s="218" t="s">
        <v>95</v>
      </c>
      <c r="F15" s="221" t="s">
        <v>97</v>
      </c>
      <c r="G15" s="228" t="s">
        <v>5</v>
      </c>
      <c r="H15" s="231" t="s">
        <v>19</v>
      </c>
      <c r="I15" s="231"/>
      <c r="J15" s="231"/>
      <c r="K15" s="231"/>
      <c r="L15" s="231"/>
      <c r="M15" s="231"/>
      <c r="N15" s="231"/>
      <c r="O15" s="231"/>
      <c r="P15" s="231"/>
      <c r="Q15" s="231"/>
      <c r="R15" s="231"/>
      <c r="S15" s="232"/>
    </row>
    <row r="16" spans="1:19" s="68" customFormat="1" ht="15.75" customHeight="1" x14ac:dyDescent="0.2">
      <c r="B16" s="178"/>
      <c r="C16" s="178"/>
      <c r="D16" s="216"/>
      <c r="E16" s="219"/>
      <c r="F16" s="185"/>
      <c r="G16" s="229"/>
      <c r="H16" s="203"/>
      <c r="I16" s="204"/>
      <c r="J16" s="204"/>
      <c r="K16" s="204"/>
      <c r="L16" s="204"/>
      <c r="M16" s="204"/>
      <c r="N16" s="204"/>
      <c r="O16" s="204"/>
      <c r="P16" s="204"/>
      <c r="Q16" s="204"/>
      <c r="R16" s="204"/>
      <c r="S16" s="210"/>
    </row>
    <row r="17" spans="2:20" s="24" customFormat="1" ht="36.75" customHeight="1" x14ac:dyDescent="0.2">
      <c r="B17" s="178"/>
      <c r="C17" s="178"/>
      <c r="D17" s="216"/>
      <c r="E17" s="219"/>
      <c r="F17" s="185"/>
      <c r="G17" s="229"/>
      <c r="H17" s="208" t="s">
        <v>83</v>
      </c>
      <c r="I17" s="208"/>
      <c r="J17" s="208" t="s">
        <v>86</v>
      </c>
      <c r="K17" s="208"/>
      <c r="L17" s="186" t="s">
        <v>153</v>
      </c>
      <c r="M17" s="188"/>
      <c r="N17" s="186" t="s">
        <v>151</v>
      </c>
      <c r="O17" s="188"/>
      <c r="P17" s="186" t="s">
        <v>152</v>
      </c>
      <c r="Q17" s="188"/>
      <c r="R17" s="208" t="s">
        <v>164</v>
      </c>
      <c r="S17" s="209"/>
    </row>
    <row r="18" spans="2:20" s="31" customFormat="1" ht="39.75" customHeight="1" thickBot="1" x14ac:dyDescent="0.25">
      <c r="B18" s="178"/>
      <c r="C18" s="178"/>
      <c r="D18" s="217"/>
      <c r="E18" s="220"/>
      <c r="F18" s="222"/>
      <c r="G18" s="230"/>
      <c r="H18" s="150" t="s">
        <v>85</v>
      </c>
      <c r="I18" s="150" t="s">
        <v>20</v>
      </c>
      <c r="J18" s="150" t="s">
        <v>85</v>
      </c>
      <c r="K18" s="150" t="s">
        <v>20</v>
      </c>
      <c r="L18" s="150" t="s">
        <v>85</v>
      </c>
      <c r="M18" s="150" t="s">
        <v>20</v>
      </c>
      <c r="N18" s="150" t="s">
        <v>85</v>
      </c>
      <c r="O18" s="150" t="s">
        <v>20</v>
      </c>
      <c r="P18" s="150" t="s">
        <v>85</v>
      </c>
      <c r="Q18" s="150" t="s">
        <v>20</v>
      </c>
      <c r="R18" s="150" t="s">
        <v>85</v>
      </c>
      <c r="S18" s="151" t="s">
        <v>20</v>
      </c>
    </row>
    <row r="19" spans="2:20" s="31" customFormat="1" ht="14.25" x14ac:dyDescent="0.2">
      <c r="B19" s="47"/>
      <c r="C19" s="37"/>
      <c r="D19" s="120"/>
      <c r="E19" s="141" t="s">
        <v>21</v>
      </c>
      <c r="F19" s="43"/>
      <c r="G19" s="48"/>
      <c r="H19" s="142">
        <v>60</v>
      </c>
      <c r="I19" s="142">
        <v>9839626.4628000017</v>
      </c>
      <c r="J19" s="142">
        <v>5</v>
      </c>
      <c r="K19" s="142">
        <v>819968.87190000003</v>
      </c>
      <c r="L19" s="142">
        <v>5</v>
      </c>
      <c r="M19" s="142">
        <v>857979.33000000007</v>
      </c>
      <c r="N19" s="142">
        <v>0</v>
      </c>
      <c r="O19" s="142">
        <v>0</v>
      </c>
      <c r="P19" s="142">
        <v>5</v>
      </c>
      <c r="Q19" s="142">
        <v>857979.33000000007</v>
      </c>
      <c r="R19" s="142">
        <v>0</v>
      </c>
      <c r="S19" s="143">
        <v>38010.458100000047</v>
      </c>
      <c r="T19" s="149"/>
    </row>
    <row r="20" spans="2:20" ht="15.75" x14ac:dyDescent="0.25">
      <c r="B20" s="45"/>
      <c r="C20" s="36"/>
      <c r="D20" s="121"/>
      <c r="E20" s="133" t="s">
        <v>22</v>
      </c>
      <c r="F20" s="25">
        <v>1</v>
      </c>
      <c r="G20" s="26">
        <v>161459.74540000001</v>
      </c>
      <c r="H20" s="114">
        <v>54</v>
      </c>
      <c r="I20" s="114">
        <v>8718826.251600001</v>
      </c>
      <c r="J20" s="114">
        <v>4.5</v>
      </c>
      <c r="K20" s="114">
        <v>726568.85430000001</v>
      </c>
      <c r="L20" s="114">
        <v>3</v>
      </c>
      <c r="M20" s="114">
        <v>484379.25</v>
      </c>
      <c r="N20" s="114">
        <v>0</v>
      </c>
      <c r="O20" s="114">
        <v>0</v>
      </c>
      <c r="P20" s="114">
        <v>3</v>
      </c>
      <c r="Q20" s="114">
        <v>484379.25</v>
      </c>
      <c r="R20" s="114">
        <v>-1.5</v>
      </c>
      <c r="S20" s="134">
        <v>-242189.60430000001</v>
      </c>
      <c r="T20" s="16"/>
    </row>
    <row r="21" spans="2:20" x14ac:dyDescent="0.25">
      <c r="B21" s="45"/>
      <c r="C21" s="34"/>
      <c r="D21" s="122"/>
      <c r="E21" s="133" t="s">
        <v>23</v>
      </c>
      <c r="F21" s="25">
        <v>2</v>
      </c>
      <c r="G21" s="26">
        <v>186800.03519999998</v>
      </c>
      <c r="H21" s="114">
        <v>6</v>
      </c>
      <c r="I21" s="114">
        <v>1120800.2112</v>
      </c>
      <c r="J21" s="114">
        <v>0.5</v>
      </c>
      <c r="K21" s="114">
        <v>93400.017599999992</v>
      </c>
      <c r="L21" s="114">
        <v>2</v>
      </c>
      <c r="M21" s="114">
        <v>373600.08</v>
      </c>
      <c r="N21" s="114">
        <v>0</v>
      </c>
      <c r="O21" s="114">
        <v>0</v>
      </c>
      <c r="P21" s="114">
        <v>2</v>
      </c>
      <c r="Q21" s="114">
        <v>373600.08</v>
      </c>
      <c r="R21" s="114">
        <v>1.5</v>
      </c>
      <c r="S21" s="134">
        <v>280200.06240000005</v>
      </c>
      <c r="T21" s="16"/>
    </row>
    <row r="22" spans="2:20" x14ac:dyDescent="0.25">
      <c r="B22" s="49"/>
      <c r="C22" s="50"/>
      <c r="D22" s="123"/>
      <c r="E22" s="132" t="s">
        <v>24</v>
      </c>
      <c r="F22" s="38"/>
      <c r="G22" s="52"/>
      <c r="H22" s="118">
        <v>91</v>
      </c>
      <c r="I22" s="118">
        <v>12752294.444200002</v>
      </c>
      <c r="J22" s="118">
        <v>7.5833333333333339</v>
      </c>
      <c r="K22" s="118">
        <v>1062691.2036833335</v>
      </c>
      <c r="L22" s="118">
        <v>1</v>
      </c>
      <c r="M22" s="118">
        <v>132055.51</v>
      </c>
      <c r="N22" s="118">
        <v>0</v>
      </c>
      <c r="O22" s="118">
        <v>0</v>
      </c>
      <c r="P22" s="118">
        <v>1</v>
      </c>
      <c r="Q22" s="118">
        <v>132055.51</v>
      </c>
      <c r="R22" s="118">
        <v>-6.5833333333333339</v>
      </c>
      <c r="S22" s="135">
        <v>-930635.69368333346</v>
      </c>
      <c r="T22" s="16"/>
    </row>
    <row r="23" spans="2:20" x14ac:dyDescent="0.25">
      <c r="B23" s="45"/>
      <c r="C23" s="35"/>
      <c r="D23" s="124"/>
      <c r="E23" s="133" t="s">
        <v>25</v>
      </c>
      <c r="F23" s="25">
        <v>3</v>
      </c>
      <c r="G23" s="26">
        <v>132055.51380000002</v>
      </c>
      <c r="H23" s="114">
        <v>80</v>
      </c>
      <c r="I23" s="114">
        <v>10564441.104000002</v>
      </c>
      <c r="J23" s="114">
        <v>6.666666666666667</v>
      </c>
      <c r="K23" s="114">
        <v>880370.09200000018</v>
      </c>
      <c r="L23" s="114">
        <v>1</v>
      </c>
      <c r="M23" s="114">
        <v>132055.51</v>
      </c>
      <c r="N23" s="114">
        <v>0</v>
      </c>
      <c r="O23" s="114">
        <v>0</v>
      </c>
      <c r="P23" s="114">
        <v>1</v>
      </c>
      <c r="Q23" s="114">
        <v>132055.51</v>
      </c>
      <c r="R23" s="114">
        <v>-5.666666666666667</v>
      </c>
      <c r="S23" s="134">
        <v>-748314.58200000017</v>
      </c>
      <c r="T23" s="16"/>
    </row>
    <row r="24" spans="2:20" x14ac:dyDescent="0.25">
      <c r="B24" s="45"/>
      <c r="C24" s="34"/>
      <c r="D24" s="122"/>
      <c r="E24" s="133" t="s">
        <v>26</v>
      </c>
      <c r="F24" s="25">
        <v>4</v>
      </c>
      <c r="G24" s="26">
        <v>198895.75819999998</v>
      </c>
      <c r="H24" s="114">
        <v>11</v>
      </c>
      <c r="I24" s="114">
        <v>2187853.3401999995</v>
      </c>
      <c r="J24" s="114">
        <v>0.91666666666666663</v>
      </c>
      <c r="K24" s="114">
        <v>182321.11168333329</v>
      </c>
      <c r="L24" s="114">
        <v>0</v>
      </c>
      <c r="M24" s="114">
        <v>0</v>
      </c>
      <c r="N24" s="114">
        <v>0</v>
      </c>
      <c r="O24" s="114">
        <v>0</v>
      </c>
      <c r="P24" s="114">
        <v>0</v>
      </c>
      <c r="Q24" s="114">
        <v>0</v>
      </c>
      <c r="R24" s="114">
        <v>-0.91666666666666663</v>
      </c>
      <c r="S24" s="134">
        <v>-182321.11168333329</v>
      </c>
      <c r="T24" s="16"/>
    </row>
    <row r="25" spans="2:20" x14ac:dyDescent="0.25">
      <c r="B25" s="49"/>
      <c r="C25" s="50"/>
      <c r="D25" s="125"/>
      <c r="E25" s="132" t="s">
        <v>27</v>
      </c>
      <c r="F25" s="38"/>
      <c r="G25" s="52"/>
      <c r="H25" s="118">
        <v>81</v>
      </c>
      <c r="I25" s="118">
        <v>10474096.351499999</v>
      </c>
      <c r="J25" s="118">
        <v>6.75</v>
      </c>
      <c r="K25" s="118">
        <v>872841.36262499995</v>
      </c>
      <c r="L25" s="118">
        <v>5</v>
      </c>
      <c r="M25" s="118">
        <v>646549.15</v>
      </c>
      <c r="N25" s="118">
        <v>0</v>
      </c>
      <c r="O25" s="118">
        <v>0</v>
      </c>
      <c r="P25" s="118">
        <v>5</v>
      </c>
      <c r="Q25" s="118">
        <v>646549.15</v>
      </c>
      <c r="R25" s="118">
        <v>-1.75</v>
      </c>
      <c r="S25" s="135">
        <v>-226292.21262499993</v>
      </c>
      <c r="T25" s="16"/>
    </row>
    <row r="26" spans="2:20" x14ac:dyDescent="0.25">
      <c r="B26" s="45"/>
      <c r="C26" s="35"/>
      <c r="D26" s="124"/>
      <c r="E26" s="133" t="s">
        <v>28</v>
      </c>
      <c r="F26" s="25">
        <v>5</v>
      </c>
      <c r="G26" s="26">
        <v>129309.8315</v>
      </c>
      <c r="H26" s="114">
        <v>81</v>
      </c>
      <c r="I26" s="114">
        <v>10474096.351499999</v>
      </c>
      <c r="J26" s="114">
        <v>6.75</v>
      </c>
      <c r="K26" s="114">
        <v>872841.36262499995</v>
      </c>
      <c r="L26" s="114">
        <v>5</v>
      </c>
      <c r="M26" s="114">
        <v>646549.15</v>
      </c>
      <c r="N26" s="114">
        <v>0</v>
      </c>
      <c r="O26" s="114">
        <v>0</v>
      </c>
      <c r="P26" s="114">
        <v>5</v>
      </c>
      <c r="Q26" s="114">
        <v>646549.15</v>
      </c>
      <c r="R26" s="114">
        <v>-1.75</v>
      </c>
      <c r="S26" s="134">
        <v>-226292.21262499993</v>
      </c>
      <c r="T26" s="16"/>
    </row>
    <row r="27" spans="2:20" x14ac:dyDescent="0.25">
      <c r="B27" s="49"/>
      <c r="C27" s="53"/>
      <c r="D27" s="126"/>
      <c r="E27" s="132" t="s">
        <v>29</v>
      </c>
      <c r="F27" s="38"/>
      <c r="G27" s="52"/>
      <c r="H27" s="118">
        <v>20</v>
      </c>
      <c r="I27" s="118">
        <v>3106195.8480000002</v>
      </c>
      <c r="J27" s="118">
        <v>1.6666666666666667</v>
      </c>
      <c r="K27" s="118">
        <v>258849.65400000001</v>
      </c>
      <c r="L27" s="118">
        <v>0</v>
      </c>
      <c r="M27" s="118">
        <v>0</v>
      </c>
      <c r="N27" s="118">
        <v>0</v>
      </c>
      <c r="O27" s="118">
        <v>0</v>
      </c>
      <c r="P27" s="118">
        <v>0</v>
      </c>
      <c r="Q27" s="118">
        <v>0</v>
      </c>
      <c r="R27" s="118">
        <v>-1.6666666666666667</v>
      </c>
      <c r="S27" s="135">
        <v>-258849.65400000001</v>
      </c>
      <c r="T27" s="16"/>
    </row>
    <row r="28" spans="2:20" ht="27.75" customHeight="1" x14ac:dyDescent="0.25">
      <c r="B28" s="45"/>
      <c r="C28" s="36"/>
      <c r="D28" s="121"/>
      <c r="E28" s="133" t="s">
        <v>30</v>
      </c>
      <c r="F28" s="25">
        <v>6</v>
      </c>
      <c r="G28" s="26">
        <v>155309.79240000001</v>
      </c>
      <c r="H28" s="114">
        <v>20</v>
      </c>
      <c r="I28" s="114">
        <v>3106195.8480000002</v>
      </c>
      <c r="J28" s="114">
        <v>1.6666666666666667</v>
      </c>
      <c r="K28" s="114">
        <v>258849.65400000001</v>
      </c>
      <c r="L28" s="114">
        <v>0</v>
      </c>
      <c r="M28" s="114">
        <v>0</v>
      </c>
      <c r="N28" s="114">
        <v>0</v>
      </c>
      <c r="O28" s="114">
        <v>0</v>
      </c>
      <c r="P28" s="114">
        <v>0</v>
      </c>
      <c r="Q28" s="114">
        <v>0</v>
      </c>
      <c r="R28" s="114">
        <v>-1.6666666666666667</v>
      </c>
      <c r="S28" s="134">
        <v>-258849.65400000001</v>
      </c>
      <c r="T28" s="16"/>
    </row>
    <row r="29" spans="2:20" ht="25.5" x14ac:dyDescent="0.25">
      <c r="B29" s="49"/>
      <c r="C29" s="54"/>
      <c r="D29" s="127"/>
      <c r="E29" s="132" t="s">
        <v>31</v>
      </c>
      <c r="F29" s="38"/>
      <c r="G29" s="52"/>
      <c r="H29" s="118">
        <v>0</v>
      </c>
      <c r="I29" s="118">
        <v>0</v>
      </c>
      <c r="J29" s="118">
        <v>0</v>
      </c>
      <c r="K29" s="118">
        <v>0</v>
      </c>
      <c r="L29" s="118">
        <v>0</v>
      </c>
      <c r="M29" s="118">
        <v>0</v>
      </c>
      <c r="N29" s="118">
        <v>0</v>
      </c>
      <c r="O29" s="118">
        <v>0</v>
      </c>
      <c r="P29" s="118">
        <v>0</v>
      </c>
      <c r="Q29" s="118">
        <v>0</v>
      </c>
      <c r="R29" s="118">
        <v>0</v>
      </c>
      <c r="S29" s="135">
        <v>0</v>
      </c>
      <c r="T29" s="16"/>
    </row>
    <row r="30" spans="2:20" ht="18" customHeight="1" x14ac:dyDescent="0.25">
      <c r="B30" s="45"/>
      <c r="C30" s="36"/>
      <c r="D30" s="121"/>
      <c r="E30" s="133" t="s">
        <v>32</v>
      </c>
      <c r="F30" s="25">
        <v>8</v>
      </c>
      <c r="G30" s="26">
        <v>284300.81680000003</v>
      </c>
      <c r="H30" s="114">
        <v>0</v>
      </c>
      <c r="I30" s="114">
        <v>0</v>
      </c>
      <c r="J30" s="114">
        <v>0</v>
      </c>
      <c r="K30" s="114">
        <v>0</v>
      </c>
      <c r="L30" s="114">
        <v>0</v>
      </c>
      <c r="M30" s="114">
        <v>0</v>
      </c>
      <c r="N30" s="114">
        <v>0</v>
      </c>
      <c r="O30" s="114">
        <v>0</v>
      </c>
      <c r="P30" s="114">
        <v>0</v>
      </c>
      <c r="Q30" s="114">
        <v>0</v>
      </c>
      <c r="R30" s="114">
        <v>0</v>
      </c>
      <c r="S30" s="134">
        <v>0</v>
      </c>
      <c r="T30" s="16"/>
    </row>
    <row r="31" spans="2:20" ht="15.75" x14ac:dyDescent="0.25">
      <c r="B31" s="49"/>
      <c r="C31" s="54"/>
      <c r="D31" s="127"/>
      <c r="E31" s="132" t="s">
        <v>33</v>
      </c>
      <c r="F31" s="38"/>
      <c r="G31" s="52"/>
      <c r="H31" s="118">
        <v>70</v>
      </c>
      <c r="I31" s="118">
        <v>7329192.6960000005</v>
      </c>
      <c r="J31" s="118">
        <v>5.833333333333333</v>
      </c>
      <c r="K31" s="118">
        <v>610766.05800000008</v>
      </c>
      <c r="L31" s="118">
        <v>11</v>
      </c>
      <c r="M31" s="118">
        <v>1151730.25</v>
      </c>
      <c r="N31" s="118">
        <v>0</v>
      </c>
      <c r="O31" s="118">
        <v>0</v>
      </c>
      <c r="P31" s="118">
        <v>11</v>
      </c>
      <c r="Q31" s="118">
        <v>1151730.25</v>
      </c>
      <c r="R31" s="118">
        <v>5.166666666666667</v>
      </c>
      <c r="S31" s="135">
        <v>540964.19199999992</v>
      </c>
      <c r="T31" s="16"/>
    </row>
    <row r="32" spans="2:20" ht="15.75" x14ac:dyDescent="0.25">
      <c r="B32" s="45"/>
      <c r="C32" s="36"/>
      <c r="D32" s="121"/>
      <c r="E32" s="133" t="s">
        <v>34</v>
      </c>
      <c r="F32" s="25">
        <v>9</v>
      </c>
      <c r="G32" s="26">
        <v>104702.7528</v>
      </c>
      <c r="H32" s="114">
        <v>70</v>
      </c>
      <c r="I32" s="114">
        <v>7329192.6960000005</v>
      </c>
      <c r="J32" s="114">
        <v>5.833333333333333</v>
      </c>
      <c r="K32" s="114">
        <v>610766.05800000008</v>
      </c>
      <c r="L32" s="114">
        <v>11</v>
      </c>
      <c r="M32" s="114">
        <v>1151730.25</v>
      </c>
      <c r="N32" s="114">
        <v>0</v>
      </c>
      <c r="O32" s="114">
        <v>0</v>
      </c>
      <c r="P32" s="114">
        <v>11</v>
      </c>
      <c r="Q32" s="114">
        <v>1151730.25</v>
      </c>
      <c r="R32" s="114">
        <v>5.166666666666667</v>
      </c>
      <c r="S32" s="134">
        <v>540964.19199999992</v>
      </c>
      <c r="T32" s="16"/>
    </row>
    <row r="33" spans="2:20" ht="15.75" x14ac:dyDescent="0.25">
      <c r="B33" s="49"/>
      <c r="C33" s="54"/>
      <c r="D33" s="128"/>
      <c r="E33" s="132" t="s">
        <v>35</v>
      </c>
      <c r="F33" s="38"/>
      <c r="G33" s="52"/>
      <c r="H33" s="118">
        <v>124</v>
      </c>
      <c r="I33" s="118">
        <v>21283812.866500001</v>
      </c>
      <c r="J33" s="118">
        <v>10.333333333333334</v>
      </c>
      <c r="K33" s="118">
        <v>1773651.0722083333</v>
      </c>
      <c r="L33" s="118">
        <v>0</v>
      </c>
      <c r="M33" s="118">
        <v>0</v>
      </c>
      <c r="N33" s="118">
        <v>0</v>
      </c>
      <c r="O33" s="118">
        <v>0</v>
      </c>
      <c r="P33" s="118">
        <v>0</v>
      </c>
      <c r="Q33" s="118">
        <v>0</v>
      </c>
      <c r="R33" s="118">
        <v>-10.333333333333334</v>
      </c>
      <c r="S33" s="135">
        <v>-1773651.0722083333</v>
      </c>
      <c r="T33" s="16"/>
    </row>
    <row r="34" spans="2:20" ht="15.75" x14ac:dyDescent="0.25">
      <c r="B34" s="45"/>
      <c r="C34" s="36"/>
      <c r="D34" s="129"/>
      <c r="E34" s="133" t="s">
        <v>36</v>
      </c>
      <c r="F34" s="25">
        <v>10</v>
      </c>
      <c r="G34" s="26">
        <v>169297.5772</v>
      </c>
      <c r="H34" s="114">
        <v>102</v>
      </c>
      <c r="I34" s="114">
        <v>17268352.874400001</v>
      </c>
      <c r="J34" s="114">
        <v>8.5</v>
      </c>
      <c r="K34" s="114">
        <v>1439029.4062000001</v>
      </c>
      <c r="L34" s="114">
        <v>0</v>
      </c>
      <c r="M34" s="114">
        <v>0</v>
      </c>
      <c r="N34" s="114">
        <v>0</v>
      </c>
      <c r="O34" s="114">
        <v>0</v>
      </c>
      <c r="P34" s="114">
        <v>0</v>
      </c>
      <c r="Q34" s="114">
        <v>0</v>
      </c>
      <c r="R34" s="114">
        <v>-8.5</v>
      </c>
      <c r="S34" s="134">
        <v>-1439029.4062000001</v>
      </c>
      <c r="T34" s="16"/>
    </row>
    <row r="35" spans="2:20" x14ac:dyDescent="0.25">
      <c r="B35" s="45"/>
      <c r="C35" s="34"/>
      <c r="D35" s="122"/>
      <c r="E35" s="133" t="s">
        <v>37</v>
      </c>
      <c r="F35" s="25">
        <v>12</v>
      </c>
      <c r="G35" s="26">
        <v>154803.0736</v>
      </c>
      <c r="H35" s="114">
        <v>13</v>
      </c>
      <c r="I35" s="114">
        <v>2012439.9568</v>
      </c>
      <c r="J35" s="114">
        <v>1.0833333333333333</v>
      </c>
      <c r="K35" s="114">
        <v>167703.32973333335</v>
      </c>
      <c r="L35" s="114">
        <v>0</v>
      </c>
      <c r="M35" s="114">
        <v>0</v>
      </c>
      <c r="N35" s="114">
        <v>0</v>
      </c>
      <c r="O35" s="114">
        <v>0</v>
      </c>
      <c r="P35" s="114">
        <v>0</v>
      </c>
      <c r="Q35" s="114">
        <v>0</v>
      </c>
      <c r="R35" s="114">
        <v>-1.0833333333333333</v>
      </c>
      <c r="S35" s="134">
        <v>-167703.32973333335</v>
      </c>
      <c r="T35" s="16"/>
    </row>
    <row r="36" spans="2:20" x14ac:dyDescent="0.25">
      <c r="B36" s="45"/>
      <c r="C36" s="34"/>
      <c r="D36" s="122"/>
      <c r="E36" s="133" t="s">
        <v>38</v>
      </c>
      <c r="F36" s="25">
        <v>13</v>
      </c>
      <c r="G36" s="26">
        <v>222557.78169999999</v>
      </c>
      <c r="H36" s="114">
        <v>9</v>
      </c>
      <c r="I36" s="114">
        <v>2003020.0352999999</v>
      </c>
      <c r="J36" s="114">
        <v>0.75</v>
      </c>
      <c r="K36" s="114">
        <v>166918.33627499998</v>
      </c>
      <c r="L36" s="114">
        <v>0</v>
      </c>
      <c r="M36" s="114">
        <v>0</v>
      </c>
      <c r="N36" s="114">
        <v>0</v>
      </c>
      <c r="O36" s="114">
        <v>0</v>
      </c>
      <c r="P36" s="114">
        <v>0</v>
      </c>
      <c r="Q36" s="114">
        <v>0</v>
      </c>
      <c r="R36" s="114">
        <v>-0.75</v>
      </c>
      <c r="S36" s="134">
        <v>-166918.33627499998</v>
      </c>
      <c r="T36" s="16"/>
    </row>
    <row r="37" spans="2:20" x14ac:dyDescent="0.25">
      <c r="B37" s="49"/>
      <c r="C37" s="50"/>
      <c r="D37" s="123"/>
      <c r="E37" s="132" t="s">
        <v>39</v>
      </c>
      <c r="F37" s="38"/>
      <c r="G37" s="52"/>
      <c r="H37" s="118">
        <v>60</v>
      </c>
      <c r="I37" s="118">
        <v>16195545.036</v>
      </c>
      <c r="J37" s="118">
        <v>5</v>
      </c>
      <c r="K37" s="118">
        <v>1349628.753</v>
      </c>
      <c r="L37" s="118">
        <v>0</v>
      </c>
      <c r="M37" s="118">
        <v>0</v>
      </c>
      <c r="N37" s="118">
        <v>0</v>
      </c>
      <c r="O37" s="118">
        <v>0</v>
      </c>
      <c r="P37" s="118">
        <v>0</v>
      </c>
      <c r="Q37" s="118">
        <v>0</v>
      </c>
      <c r="R37" s="118">
        <v>-5</v>
      </c>
      <c r="S37" s="135">
        <v>-1349628.753</v>
      </c>
      <c r="T37" s="16"/>
    </row>
    <row r="38" spans="2:20" ht="15.75" x14ac:dyDescent="0.25">
      <c r="B38" s="45"/>
      <c r="C38" s="36"/>
      <c r="D38" s="121"/>
      <c r="E38" s="133" t="s">
        <v>40</v>
      </c>
      <c r="F38" s="25">
        <v>14</v>
      </c>
      <c r="G38" s="26">
        <v>241801.25769999999</v>
      </c>
      <c r="H38" s="114">
        <v>45</v>
      </c>
      <c r="I38" s="114">
        <v>10881056.5965</v>
      </c>
      <c r="J38" s="114">
        <v>3.75</v>
      </c>
      <c r="K38" s="114">
        <v>906754.71637499996</v>
      </c>
      <c r="L38" s="114">
        <v>0</v>
      </c>
      <c r="M38" s="114">
        <v>0</v>
      </c>
      <c r="N38" s="114">
        <v>0</v>
      </c>
      <c r="O38" s="114">
        <v>0</v>
      </c>
      <c r="P38" s="114">
        <v>0</v>
      </c>
      <c r="Q38" s="114">
        <v>0</v>
      </c>
      <c r="R38" s="114">
        <v>-3.75</v>
      </c>
      <c r="S38" s="134">
        <v>-906754.71637499996</v>
      </c>
      <c r="T38" s="16"/>
    </row>
    <row r="39" spans="2:20" x14ac:dyDescent="0.25">
      <c r="B39" s="45"/>
      <c r="C39" s="34"/>
      <c r="D39" s="122"/>
      <c r="E39" s="133" t="s">
        <v>41</v>
      </c>
      <c r="F39" s="25">
        <v>15</v>
      </c>
      <c r="G39" s="26">
        <v>354299.22930000001</v>
      </c>
      <c r="H39" s="114">
        <v>15</v>
      </c>
      <c r="I39" s="114">
        <v>5314488.4395000003</v>
      </c>
      <c r="J39" s="114">
        <v>1.25</v>
      </c>
      <c r="K39" s="114">
        <v>442874.03662500001</v>
      </c>
      <c r="L39" s="114">
        <v>0</v>
      </c>
      <c r="M39" s="114">
        <v>0</v>
      </c>
      <c r="N39" s="114">
        <v>0</v>
      </c>
      <c r="O39" s="114">
        <v>0</v>
      </c>
      <c r="P39" s="114">
        <v>0</v>
      </c>
      <c r="Q39" s="114">
        <v>0</v>
      </c>
      <c r="R39" s="114">
        <v>-1.25</v>
      </c>
      <c r="S39" s="134">
        <v>-442874.03662500001</v>
      </c>
      <c r="T39" s="16"/>
    </row>
    <row r="40" spans="2:20" x14ac:dyDescent="0.25">
      <c r="B40" s="49"/>
      <c r="C40" s="50"/>
      <c r="D40" s="123"/>
      <c r="E40" s="132" t="s">
        <v>42</v>
      </c>
      <c r="F40" s="44"/>
      <c r="G40" s="52"/>
      <c r="H40" s="118">
        <v>384</v>
      </c>
      <c r="I40" s="118">
        <v>52129519.449600011</v>
      </c>
      <c r="J40" s="118">
        <v>32</v>
      </c>
      <c r="K40" s="118">
        <v>4344126.6208000006</v>
      </c>
      <c r="L40" s="118">
        <v>6</v>
      </c>
      <c r="M40" s="118">
        <v>821171.36</v>
      </c>
      <c r="N40" s="118">
        <v>0</v>
      </c>
      <c r="O40" s="118">
        <v>0</v>
      </c>
      <c r="P40" s="118">
        <v>6</v>
      </c>
      <c r="Q40" s="118">
        <v>821171.36</v>
      </c>
      <c r="R40" s="118">
        <v>-26</v>
      </c>
      <c r="S40" s="135">
        <v>-3522955.2608000003</v>
      </c>
      <c r="T40" s="16"/>
    </row>
    <row r="41" spans="2:20" ht="15.75" x14ac:dyDescent="0.25">
      <c r="B41" s="45"/>
      <c r="C41" s="36"/>
      <c r="D41" s="121"/>
      <c r="E41" s="133" t="s">
        <v>43</v>
      </c>
      <c r="F41" s="25">
        <v>16</v>
      </c>
      <c r="G41" s="26">
        <v>132430.14440000002</v>
      </c>
      <c r="H41" s="114">
        <v>192</v>
      </c>
      <c r="I41" s="114">
        <v>25426587.724800006</v>
      </c>
      <c r="J41" s="114">
        <v>16</v>
      </c>
      <c r="K41" s="114">
        <v>2118882.3104000003</v>
      </c>
      <c r="L41" s="114">
        <v>2</v>
      </c>
      <c r="M41" s="114">
        <v>264860.28000000003</v>
      </c>
      <c r="N41" s="114">
        <v>0</v>
      </c>
      <c r="O41" s="114">
        <v>0</v>
      </c>
      <c r="P41" s="114">
        <v>2</v>
      </c>
      <c r="Q41" s="114">
        <v>264860.28000000003</v>
      </c>
      <c r="R41" s="114">
        <v>-14</v>
      </c>
      <c r="S41" s="134">
        <v>-1854022.0304000003</v>
      </c>
      <c r="T41" s="16"/>
    </row>
    <row r="42" spans="2:20" x14ac:dyDescent="0.25">
      <c r="B42" s="45"/>
      <c r="C42" s="34"/>
      <c r="D42" s="122"/>
      <c r="E42" s="133" t="s">
        <v>44</v>
      </c>
      <c r="F42" s="25">
        <v>18</v>
      </c>
      <c r="G42" s="26">
        <v>139077.76940000002</v>
      </c>
      <c r="H42" s="114">
        <v>192</v>
      </c>
      <c r="I42" s="114">
        <v>26702931.724800002</v>
      </c>
      <c r="J42" s="114">
        <v>16</v>
      </c>
      <c r="K42" s="114">
        <v>2225244.3104000003</v>
      </c>
      <c r="L42" s="114">
        <v>4</v>
      </c>
      <c r="M42" s="114">
        <v>556311.07999999996</v>
      </c>
      <c r="N42" s="114">
        <v>0</v>
      </c>
      <c r="O42" s="114">
        <v>0</v>
      </c>
      <c r="P42" s="114">
        <v>4</v>
      </c>
      <c r="Q42" s="114">
        <v>556311.07999999996</v>
      </c>
      <c r="R42" s="114">
        <v>-12</v>
      </c>
      <c r="S42" s="134">
        <v>-1668933.2304000002</v>
      </c>
      <c r="T42" s="16"/>
    </row>
    <row r="43" spans="2:20" x14ac:dyDescent="0.25">
      <c r="B43" s="49"/>
      <c r="C43" s="50"/>
      <c r="D43" s="123"/>
      <c r="E43" s="132" t="s">
        <v>45</v>
      </c>
      <c r="F43" s="44"/>
      <c r="G43" s="52"/>
      <c r="H43" s="118">
        <v>203</v>
      </c>
      <c r="I43" s="118">
        <v>18450299.417599998</v>
      </c>
      <c r="J43" s="118">
        <v>16.916666666666664</v>
      </c>
      <c r="K43" s="118">
        <v>1537524.9514666665</v>
      </c>
      <c r="L43" s="118">
        <v>14</v>
      </c>
      <c r="M43" s="118">
        <v>1183917.8399999999</v>
      </c>
      <c r="N43" s="118">
        <v>2</v>
      </c>
      <c r="O43" s="118">
        <v>189504</v>
      </c>
      <c r="P43" s="118">
        <v>16</v>
      </c>
      <c r="Q43" s="118">
        <v>1373421.84</v>
      </c>
      <c r="R43" s="118">
        <v>-2.9166666666666652</v>
      </c>
      <c r="S43" s="135">
        <v>-353607.11146666663</v>
      </c>
      <c r="T43" s="16"/>
    </row>
    <row r="44" spans="2:20" ht="15.75" x14ac:dyDescent="0.25">
      <c r="B44" s="45"/>
      <c r="C44" s="36"/>
      <c r="D44" s="121"/>
      <c r="E44" s="133" t="s">
        <v>46</v>
      </c>
      <c r="F44" s="25">
        <v>19</v>
      </c>
      <c r="G44" s="26">
        <v>118520.3584</v>
      </c>
      <c r="H44" s="114">
        <v>85</v>
      </c>
      <c r="I44" s="114">
        <v>10074230.464</v>
      </c>
      <c r="J44" s="114">
        <v>7.083333333333333</v>
      </c>
      <c r="K44" s="114">
        <v>839519.20533333323</v>
      </c>
      <c r="L44" s="114">
        <v>4</v>
      </c>
      <c r="M44" s="114">
        <v>474081.44</v>
      </c>
      <c r="N44" s="114">
        <v>1</v>
      </c>
      <c r="O44" s="114">
        <v>118520.36</v>
      </c>
      <c r="P44" s="114">
        <v>5</v>
      </c>
      <c r="Q44" s="114">
        <v>592601.80000000005</v>
      </c>
      <c r="R44" s="114">
        <v>-3.083333333333333</v>
      </c>
      <c r="S44" s="134">
        <v>-365437.76533333323</v>
      </c>
      <c r="T44" s="16"/>
    </row>
    <row r="45" spans="2:20" x14ac:dyDescent="0.25">
      <c r="B45" s="45"/>
      <c r="C45" s="34"/>
      <c r="D45" s="122"/>
      <c r="E45" s="133" t="s">
        <v>47</v>
      </c>
      <c r="F45" s="25">
        <v>20</v>
      </c>
      <c r="G45" s="26">
        <v>70983.635200000004</v>
      </c>
      <c r="H45" s="114">
        <v>118</v>
      </c>
      <c r="I45" s="114">
        <v>8376068.9535999997</v>
      </c>
      <c r="J45" s="114">
        <v>9.8333333333333321</v>
      </c>
      <c r="K45" s="114">
        <v>698005.7461333333</v>
      </c>
      <c r="L45" s="114">
        <v>10</v>
      </c>
      <c r="M45" s="114">
        <v>709836.39999999991</v>
      </c>
      <c r="N45" s="114">
        <v>1</v>
      </c>
      <c r="O45" s="114">
        <v>70983.64</v>
      </c>
      <c r="P45" s="114">
        <v>11</v>
      </c>
      <c r="Q45" s="114">
        <v>780820.04</v>
      </c>
      <c r="R45" s="114">
        <v>0.16666666666666785</v>
      </c>
      <c r="S45" s="134">
        <v>11830.653866666602</v>
      </c>
      <c r="T45" s="16"/>
    </row>
    <row r="46" spans="2:20" x14ac:dyDescent="0.25">
      <c r="B46" s="49"/>
      <c r="C46" s="50"/>
      <c r="D46" s="125"/>
      <c r="E46" s="136" t="s">
        <v>48</v>
      </c>
      <c r="F46" s="39"/>
      <c r="G46" s="52"/>
      <c r="H46" s="118">
        <v>815</v>
      </c>
      <c r="I46" s="118">
        <v>60333744.046999998</v>
      </c>
      <c r="J46" s="118">
        <v>67.916666666666657</v>
      </c>
      <c r="K46" s="118">
        <v>5027812.0039166668</v>
      </c>
      <c r="L46" s="118">
        <v>57</v>
      </c>
      <c r="M46" s="118">
        <v>4219660.4099999974</v>
      </c>
      <c r="N46" s="118">
        <v>21</v>
      </c>
      <c r="O46" s="118">
        <v>1554611.7299999995</v>
      </c>
      <c r="P46" s="118">
        <v>78</v>
      </c>
      <c r="Q46" s="118">
        <v>5774272.1399999969</v>
      </c>
      <c r="R46" s="118">
        <v>-10.916666666666657</v>
      </c>
      <c r="S46" s="135">
        <v>-808151.59391666949</v>
      </c>
      <c r="T46" s="16"/>
    </row>
    <row r="47" spans="2:20" ht="15.75" x14ac:dyDescent="0.25">
      <c r="B47" s="45"/>
      <c r="C47" s="36"/>
      <c r="D47" s="121"/>
      <c r="E47" s="133" t="s">
        <v>49</v>
      </c>
      <c r="F47" s="25">
        <v>21</v>
      </c>
      <c r="G47" s="26">
        <v>74029.133799999996</v>
      </c>
      <c r="H47" s="114">
        <v>815</v>
      </c>
      <c r="I47" s="114">
        <v>60333744.046999998</v>
      </c>
      <c r="J47" s="114">
        <v>67.916666666666657</v>
      </c>
      <c r="K47" s="114">
        <v>5027812.0039166668</v>
      </c>
      <c r="L47" s="114">
        <v>57</v>
      </c>
      <c r="M47" s="114">
        <v>4219660.4099999974</v>
      </c>
      <c r="N47" s="114">
        <v>21</v>
      </c>
      <c r="O47" s="114">
        <v>1554611.7299999995</v>
      </c>
      <c r="P47" s="114">
        <v>78</v>
      </c>
      <c r="Q47" s="114">
        <v>5774272.1399999969</v>
      </c>
      <c r="R47" s="114">
        <v>-10.916666666666657</v>
      </c>
      <c r="S47" s="134">
        <v>-808151.59391666949</v>
      </c>
      <c r="T47" s="16"/>
    </row>
    <row r="48" spans="2:20" ht="15.75" x14ac:dyDescent="0.25">
      <c r="B48" s="49"/>
      <c r="C48" s="54"/>
      <c r="D48" s="128"/>
      <c r="E48" s="132" t="s">
        <v>50</v>
      </c>
      <c r="F48" s="44"/>
      <c r="G48" s="52"/>
      <c r="H48" s="118">
        <v>162</v>
      </c>
      <c r="I48" s="118">
        <v>22366064.754900001</v>
      </c>
      <c r="J48" s="118">
        <v>13.5</v>
      </c>
      <c r="K48" s="118">
        <v>1863838.729575</v>
      </c>
      <c r="L48" s="118">
        <v>3</v>
      </c>
      <c r="M48" s="118">
        <v>408901.62</v>
      </c>
      <c r="N48" s="118">
        <v>0</v>
      </c>
      <c r="O48" s="118">
        <v>0</v>
      </c>
      <c r="P48" s="118">
        <v>3</v>
      </c>
      <c r="Q48" s="118">
        <v>408901.62</v>
      </c>
      <c r="R48" s="118">
        <v>-10.5</v>
      </c>
      <c r="S48" s="135">
        <v>-1454937.1095750001</v>
      </c>
      <c r="T48" s="16"/>
    </row>
    <row r="49" spans="2:20" ht="15.75" x14ac:dyDescent="0.25">
      <c r="B49" s="45"/>
      <c r="C49" s="36"/>
      <c r="D49" s="121"/>
      <c r="E49" s="133" t="s">
        <v>51</v>
      </c>
      <c r="F49" s="25">
        <v>23</v>
      </c>
      <c r="G49" s="26">
        <v>85275.142599999992</v>
      </c>
      <c r="H49" s="114">
        <v>1</v>
      </c>
      <c r="I49" s="114">
        <v>85275.142599999992</v>
      </c>
      <c r="J49" s="114">
        <v>8.3333333333333329E-2</v>
      </c>
      <c r="K49" s="114">
        <v>7106.2618833333327</v>
      </c>
      <c r="L49" s="114">
        <v>0</v>
      </c>
      <c r="M49" s="114">
        <v>0</v>
      </c>
      <c r="N49" s="114">
        <v>0</v>
      </c>
      <c r="O49" s="114">
        <v>0</v>
      </c>
      <c r="P49" s="114">
        <v>0</v>
      </c>
      <c r="Q49" s="114">
        <v>0</v>
      </c>
      <c r="R49" s="114">
        <v>-8.3333333333333329E-2</v>
      </c>
      <c r="S49" s="134">
        <v>-7106.2618833333327</v>
      </c>
      <c r="T49" s="16"/>
    </row>
    <row r="50" spans="2:20" x14ac:dyDescent="0.25">
      <c r="B50" s="45"/>
      <c r="C50" s="34"/>
      <c r="D50" s="122"/>
      <c r="E50" s="133" t="s">
        <v>52</v>
      </c>
      <c r="F50" s="25">
        <v>24</v>
      </c>
      <c r="G50" s="26">
        <v>166882.60930000001</v>
      </c>
      <c r="H50" s="114">
        <v>11</v>
      </c>
      <c r="I50" s="114">
        <v>1835708.7023</v>
      </c>
      <c r="J50" s="114">
        <v>0.91666666666666663</v>
      </c>
      <c r="K50" s="114">
        <v>152975.72519166666</v>
      </c>
      <c r="L50" s="114">
        <v>0</v>
      </c>
      <c r="M50" s="114">
        <v>0</v>
      </c>
      <c r="N50" s="114">
        <v>0</v>
      </c>
      <c r="O50" s="114">
        <v>0</v>
      </c>
      <c r="P50" s="114">
        <v>0</v>
      </c>
      <c r="Q50" s="114">
        <v>0</v>
      </c>
      <c r="R50" s="114">
        <v>-0.91666666666666663</v>
      </c>
      <c r="S50" s="134">
        <v>-152975.72519166666</v>
      </c>
      <c r="T50" s="16"/>
    </row>
    <row r="51" spans="2:20" ht="15.75" x14ac:dyDescent="0.25">
      <c r="B51" s="45"/>
      <c r="C51" s="36"/>
      <c r="D51" s="121"/>
      <c r="E51" s="133" t="s">
        <v>54</v>
      </c>
      <c r="F51" s="25">
        <v>26</v>
      </c>
      <c r="G51" s="26">
        <v>136300.53940000001</v>
      </c>
      <c r="H51" s="114">
        <v>150</v>
      </c>
      <c r="I51" s="114">
        <v>20445080.91</v>
      </c>
      <c r="J51" s="114">
        <v>12.5</v>
      </c>
      <c r="K51" s="114">
        <v>1703756.7424999999</v>
      </c>
      <c r="L51" s="114">
        <v>3</v>
      </c>
      <c r="M51" s="114">
        <v>408901.62</v>
      </c>
      <c r="N51" s="114">
        <v>0</v>
      </c>
      <c r="O51" s="114">
        <v>0</v>
      </c>
      <c r="P51" s="114">
        <v>3</v>
      </c>
      <c r="Q51" s="114">
        <v>408901.62</v>
      </c>
      <c r="R51" s="114">
        <v>-9.5</v>
      </c>
      <c r="S51" s="134">
        <v>-1294855.1225000001</v>
      </c>
      <c r="T51" s="16"/>
    </row>
    <row r="52" spans="2:20" ht="15.75" x14ac:dyDescent="0.25">
      <c r="B52" s="49"/>
      <c r="C52" s="54"/>
      <c r="D52" s="128"/>
      <c r="E52" s="136" t="s">
        <v>55</v>
      </c>
      <c r="F52" s="39"/>
      <c r="G52" s="52"/>
      <c r="H52" s="118">
        <v>1874</v>
      </c>
      <c r="I52" s="118">
        <v>382610946.50659996</v>
      </c>
      <c r="J52" s="118">
        <v>156.16666666666666</v>
      </c>
      <c r="K52" s="118">
        <v>31884245.542216666</v>
      </c>
      <c r="L52" s="118">
        <v>121</v>
      </c>
      <c r="M52" s="118">
        <v>22782668.340000011</v>
      </c>
      <c r="N52" s="118">
        <v>4</v>
      </c>
      <c r="O52" s="118">
        <v>690293.27</v>
      </c>
      <c r="P52" s="118">
        <v>125</v>
      </c>
      <c r="Q52" s="118">
        <v>23472961.610000007</v>
      </c>
      <c r="R52" s="118">
        <v>-35.166666666666664</v>
      </c>
      <c r="S52" s="135">
        <v>-9101577.2022166625</v>
      </c>
      <c r="T52" s="16"/>
    </row>
    <row r="53" spans="2:20" ht="15.75" customHeight="1" x14ac:dyDescent="0.25">
      <c r="B53" s="45"/>
      <c r="C53" s="36"/>
      <c r="D53" s="121"/>
      <c r="E53" s="133" t="s">
        <v>56</v>
      </c>
      <c r="F53" s="25">
        <v>27</v>
      </c>
      <c r="G53" s="26">
        <v>209492.0724</v>
      </c>
      <c r="H53" s="114">
        <v>704</v>
      </c>
      <c r="I53" s="114">
        <v>147482418.96959999</v>
      </c>
      <c r="J53" s="114">
        <v>58.666666666666664</v>
      </c>
      <c r="K53" s="114">
        <v>12290201.580800001</v>
      </c>
      <c r="L53" s="114">
        <v>59</v>
      </c>
      <c r="M53" s="114">
        <v>12357870.000000009</v>
      </c>
      <c r="N53" s="114">
        <v>1</v>
      </c>
      <c r="O53" s="114">
        <v>209492.07</v>
      </c>
      <c r="P53" s="114">
        <v>60</v>
      </c>
      <c r="Q53" s="114">
        <v>12567362.07000001</v>
      </c>
      <c r="R53" s="114">
        <v>0.3333333333333357</v>
      </c>
      <c r="S53" s="134">
        <v>67668.419200008735</v>
      </c>
      <c r="T53" s="16"/>
    </row>
    <row r="54" spans="2:20" x14ac:dyDescent="0.25">
      <c r="B54" s="45"/>
      <c r="C54" s="34"/>
      <c r="D54" s="122"/>
      <c r="E54" s="133" t="s">
        <v>57</v>
      </c>
      <c r="F54" s="25">
        <v>28</v>
      </c>
      <c r="G54" s="26">
        <v>186788.2616</v>
      </c>
      <c r="H54" s="114">
        <v>579</v>
      </c>
      <c r="I54" s="114">
        <v>108150403.4664</v>
      </c>
      <c r="J54" s="114">
        <v>48.25</v>
      </c>
      <c r="K54" s="114">
        <v>9012533.622200001</v>
      </c>
      <c r="L54" s="114">
        <v>33</v>
      </c>
      <c r="M54" s="114">
        <v>6161610.7099999972</v>
      </c>
      <c r="N54" s="114">
        <v>1</v>
      </c>
      <c r="O54" s="114">
        <v>186788.26</v>
      </c>
      <c r="P54" s="114">
        <v>34</v>
      </c>
      <c r="Q54" s="114">
        <v>6348398.9699999969</v>
      </c>
      <c r="R54" s="114">
        <v>-15.25</v>
      </c>
      <c r="S54" s="134">
        <v>-2850922.9122000039</v>
      </c>
      <c r="T54" s="16"/>
    </row>
    <row r="55" spans="2:20" x14ac:dyDescent="0.25">
      <c r="B55" s="45"/>
      <c r="C55" s="34"/>
      <c r="D55" s="122"/>
      <c r="E55" s="133" t="s">
        <v>58</v>
      </c>
      <c r="F55" s="25">
        <v>29</v>
      </c>
      <c r="G55" s="26">
        <v>147006.4656</v>
      </c>
      <c r="H55" s="114">
        <v>172</v>
      </c>
      <c r="I55" s="114">
        <v>25285112.0832</v>
      </c>
      <c r="J55" s="114">
        <v>14.333333333333334</v>
      </c>
      <c r="K55" s="114">
        <v>2107092.6735999999</v>
      </c>
      <c r="L55" s="114">
        <v>29</v>
      </c>
      <c r="M55" s="114">
        <v>4263187.6300000008</v>
      </c>
      <c r="N55" s="114">
        <v>2</v>
      </c>
      <c r="O55" s="114">
        <v>294012.94</v>
      </c>
      <c r="P55" s="114">
        <v>31</v>
      </c>
      <c r="Q55" s="114">
        <v>4557200.57</v>
      </c>
      <c r="R55" s="114">
        <v>14.666666666666666</v>
      </c>
      <c r="S55" s="134">
        <v>2156094.956400001</v>
      </c>
      <c r="T55" s="16"/>
    </row>
    <row r="56" spans="2:20" x14ac:dyDescent="0.25">
      <c r="B56" s="45"/>
      <c r="C56" s="34"/>
      <c r="D56" s="122"/>
      <c r="E56" s="133" t="s">
        <v>59</v>
      </c>
      <c r="F56" s="25">
        <v>30</v>
      </c>
      <c r="G56" s="26">
        <v>254142.60940000002</v>
      </c>
      <c r="H56" s="114">
        <v>1</v>
      </c>
      <c r="I56" s="114">
        <v>254142.60940000002</v>
      </c>
      <c r="J56" s="114">
        <v>8.3333333333333329E-2</v>
      </c>
      <c r="K56" s="114">
        <v>21178.550783333336</v>
      </c>
      <c r="L56" s="114">
        <v>0</v>
      </c>
      <c r="M56" s="114">
        <v>0</v>
      </c>
      <c r="N56" s="114">
        <v>0</v>
      </c>
      <c r="O56" s="114">
        <v>0</v>
      </c>
      <c r="P56" s="114">
        <v>0</v>
      </c>
      <c r="Q56" s="114">
        <v>0</v>
      </c>
      <c r="R56" s="114">
        <v>-8.3333333333333329E-2</v>
      </c>
      <c r="S56" s="134">
        <v>-21178.550783333336</v>
      </c>
      <c r="T56" s="16"/>
    </row>
    <row r="57" spans="2:20" x14ac:dyDescent="0.25">
      <c r="B57" s="45"/>
      <c r="C57" s="34"/>
      <c r="D57" s="122"/>
      <c r="E57" s="133" t="s">
        <v>60</v>
      </c>
      <c r="F57" s="25">
        <v>31</v>
      </c>
      <c r="G57" s="26">
        <v>242676.72100000002</v>
      </c>
      <c r="H57" s="114">
        <v>418</v>
      </c>
      <c r="I57" s="114">
        <v>101438869.37800001</v>
      </c>
      <c r="J57" s="114">
        <v>34.833333333333336</v>
      </c>
      <c r="K57" s="114">
        <v>8453239.1148333345</v>
      </c>
      <c r="L57" s="114">
        <v>0</v>
      </c>
      <c r="M57" s="114">
        <v>0</v>
      </c>
      <c r="N57" s="114">
        <v>0</v>
      </c>
      <c r="O57" s="114">
        <v>0</v>
      </c>
      <c r="P57" s="114">
        <v>0</v>
      </c>
      <c r="Q57" s="114">
        <v>0</v>
      </c>
      <c r="R57" s="114">
        <v>-34.833333333333336</v>
      </c>
      <c r="S57" s="134">
        <v>-8453239.1148333345</v>
      </c>
      <c r="T57" s="16"/>
    </row>
    <row r="58" spans="2:20" x14ac:dyDescent="0.25">
      <c r="B58" s="49"/>
      <c r="C58" s="50"/>
      <c r="D58" s="123"/>
      <c r="E58" s="136" t="s">
        <v>61</v>
      </c>
      <c r="F58" s="39"/>
      <c r="G58" s="52"/>
      <c r="H58" s="118">
        <v>15</v>
      </c>
      <c r="I58" s="118">
        <v>2307408.4078000002</v>
      </c>
      <c r="J58" s="118">
        <v>2.083333333333333</v>
      </c>
      <c r="K58" s="118">
        <v>192284.03398333333</v>
      </c>
      <c r="L58" s="118">
        <v>1</v>
      </c>
      <c r="M58" s="118">
        <v>139842.47</v>
      </c>
      <c r="N58" s="118">
        <v>0</v>
      </c>
      <c r="O58" s="118">
        <v>0</v>
      </c>
      <c r="P58" s="118">
        <v>1</v>
      </c>
      <c r="Q58" s="118">
        <v>139842.47</v>
      </c>
      <c r="R58" s="118">
        <v>-1.0833333333333333</v>
      </c>
      <c r="S58" s="135">
        <v>-52441.563983333326</v>
      </c>
      <c r="T58" s="16"/>
    </row>
    <row r="59" spans="2:20" ht="15.75" x14ac:dyDescent="0.25">
      <c r="B59" s="45"/>
      <c r="C59" s="36"/>
      <c r="D59" s="121"/>
      <c r="E59" s="133" t="s">
        <v>62</v>
      </c>
      <c r="F59" s="25">
        <v>32</v>
      </c>
      <c r="G59" s="26">
        <v>139842.47099999999</v>
      </c>
      <c r="H59" s="114">
        <v>13</v>
      </c>
      <c r="I59" s="114">
        <v>1817952.1229999999</v>
      </c>
      <c r="J59" s="114">
        <v>1.0833333333333333</v>
      </c>
      <c r="K59" s="114">
        <v>151496.01024999999</v>
      </c>
      <c r="L59" s="114">
        <v>1</v>
      </c>
      <c r="M59" s="114">
        <v>139842.47</v>
      </c>
      <c r="N59" s="114">
        <v>0</v>
      </c>
      <c r="O59" s="114">
        <v>0</v>
      </c>
      <c r="P59" s="114">
        <v>1</v>
      </c>
      <c r="Q59" s="114">
        <v>139842.47</v>
      </c>
      <c r="R59" s="114">
        <v>-8.3333333333333259E-2</v>
      </c>
      <c r="S59" s="134">
        <v>-11653.540249999991</v>
      </c>
      <c r="T59" s="16"/>
    </row>
    <row r="60" spans="2:20" x14ac:dyDescent="0.25">
      <c r="B60" s="45"/>
      <c r="C60" s="34"/>
      <c r="D60" s="122"/>
      <c r="E60" s="133" t="s">
        <v>63</v>
      </c>
      <c r="F60" s="25">
        <v>33</v>
      </c>
      <c r="G60" s="26">
        <v>244728.14240000001</v>
      </c>
      <c r="H60" s="114">
        <v>2</v>
      </c>
      <c r="I60" s="114">
        <v>489456.28480000002</v>
      </c>
      <c r="J60" s="114">
        <v>1</v>
      </c>
      <c r="K60" s="114">
        <v>40788.023733333335</v>
      </c>
      <c r="L60" s="114">
        <v>0</v>
      </c>
      <c r="M60" s="114">
        <v>0</v>
      </c>
      <c r="N60" s="114">
        <v>0</v>
      </c>
      <c r="O60" s="114">
        <v>0</v>
      </c>
      <c r="P60" s="114">
        <v>0</v>
      </c>
      <c r="Q60" s="114">
        <v>0</v>
      </c>
      <c r="R60" s="114">
        <v>-1</v>
      </c>
      <c r="S60" s="134">
        <v>-40788.023733333335</v>
      </c>
      <c r="T60" s="16"/>
    </row>
    <row r="61" spans="2:20" x14ac:dyDescent="0.25">
      <c r="B61" s="49"/>
      <c r="C61" s="50"/>
      <c r="D61" s="123"/>
      <c r="E61" s="132" t="s">
        <v>64</v>
      </c>
      <c r="F61" s="38"/>
      <c r="G61" s="52"/>
      <c r="H61" s="118">
        <v>1151</v>
      </c>
      <c r="I61" s="118">
        <v>169486438.30239999</v>
      </c>
      <c r="J61" s="118">
        <v>96.5</v>
      </c>
      <c r="K61" s="118">
        <v>14123869.858533334</v>
      </c>
      <c r="L61" s="118">
        <v>80</v>
      </c>
      <c r="M61" s="118">
        <v>11467465.280000005</v>
      </c>
      <c r="N61" s="118">
        <v>2</v>
      </c>
      <c r="O61" s="118">
        <v>269140.3</v>
      </c>
      <c r="P61" s="118">
        <v>82</v>
      </c>
      <c r="Q61" s="118">
        <v>11736605.580000006</v>
      </c>
      <c r="R61" s="118">
        <v>-16.500000000000007</v>
      </c>
      <c r="S61" s="135">
        <v>-2656404.5785333277</v>
      </c>
      <c r="T61" s="16"/>
    </row>
    <row r="62" spans="2:20" ht="15.75" customHeight="1" x14ac:dyDescent="0.25">
      <c r="B62" s="45"/>
      <c r="C62" s="36"/>
      <c r="D62" s="121"/>
      <c r="E62" s="133" t="s">
        <v>65</v>
      </c>
      <c r="F62" s="25">
        <v>34</v>
      </c>
      <c r="G62" s="26">
        <v>134570.1513</v>
      </c>
      <c r="H62" s="114">
        <v>743</v>
      </c>
      <c r="I62" s="114">
        <v>99985622.415899992</v>
      </c>
      <c r="J62" s="114">
        <v>61.916666666666671</v>
      </c>
      <c r="K62" s="114">
        <v>8332135.2013250003</v>
      </c>
      <c r="L62" s="114">
        <v>68</v>
      </c>
      <c r="M62" s="114">
        <v>9150770.2000000048</v>
      </c>
      <c r="N62" s="114">
        <v>2</v>
      </c>
      <c r="O62" s="114">
        <v>269140.3</v>
      </c>
      <c r="P62" s="114">
        <v>70</v>
      </c>
      <c r="Q62" s="114">
        <v>9419910.5000000056</v>
      </c>
      <c r="R62" s="114">
        <v>6.0833333333333286</v>
      </c>
      <c r="S62" s="134">
        <v>818634.99867500458</v>
      </c>
      <c r="T62" s="16"/>
    </row>
    <row r="63" spans="2:20" x14ac:dyDescent="0.25">
      <c r="B63" s="45"/>
      <c r="C63" s="34"/>
      <c r="D63" s="122"/>
      <c r="E63" s="133" t="s">
        <v>66</v>
      </c>
      <c r="F63" s="25">
        <v>35</v>
      </c>
      <c r="G63" s="26">
        <v>201260.141</v>
      </c>
      <c r="H63" s="114">
        <v>133</v>
      </c>
      <c r="I63" s="114">
        <v>26767598.752999999</v>
      </c>
      <c r="J63" s="114">
        <v>11.083333333333334</v>
      </c>
      <c r="K63" s="114">
        <v>2230633.2294166666</v>
      </c>
      <c r="L63" s="114">
        <v>10</v>
      </c>
      <c r="M63" s="114">
        <v>2012601.4000000004</v>
      </c>
      <c r="N63" s="114">
        <v>0</v>
      </c>
      <c r="O63" s="114">
        <v>0</v>
      </c>
      <c r="P63" s="114">
        <v>10</v>
      </c>
      <c r="Q63" s="114">
        <v>2012601.4000000004</v>
      </c>
      <c r="R63" s="114">
        <v>-1.0833333333333339</v>
      </c>
      <c r="S63" s="134">
        <v>-218031.82941666618</v>
      </c>
      <c r="T63" s="16"/>
    </row>
    <row r="64" spans="2:20" x14ac:dyDescent="0.25">
      <c r="B64" s="45"/>
      <c r="C64" s="34"/>
      <c r="D64" s="122"/>
      <c r="E64" s="133" t="s">
        <v>67</v>
      </c>
      <c r="F64" s="25">
        <v>36</v>
      </c>
      <c r="G64" s="26">
        <v>152046.8426</v>
      </c>
      <c r="H64" s="114">
        <v>270</v>
      </c>
      <c r="I64" s="114">
        <v>41052647.502000004</v>
      </c>
      <c r="J64" s="114">
        <v>22.5</v>
      </c>
      <c r="K64" s="114">
        <v>3421053.9584999997</v>
      </c>
      <c r="L64" s="114">
        <v>2</v>
      </c>
      <c r="M64" s="114">
        <v>304093.68</v>
      </c>
      <c r="N64" s="114">
        <v>0</v>
      </c>
      <c r="O64" s="114">
        <v>0</v>
      </c>
      <c r="P64" s="114">
        <v>2</v>
      </c>
      <c r="Q64" s="114">
        <v>304093.68</v>
      </c>
      <c r="R64" s="114">
        <v>-20.5</v>
      </c>
      <c r="S64" s="134">
        <v>-3116960.2784999995</v>
      </c>
      <c r="T64" s="16"/>
    </row>
    <row r="65" spans="2:20" x14ac:dyDescent="0.25">
      <c r="B65" s="45"/>
      <c r="C65" s="34"/>
      <c r="D65" s="122"/>
      <c r="E65" s="133" t="s">
        <v>68</v>
      </c>
      <c r="F65" s="25">
        <v>37</v>
      </c>
      <c r="G65" s="26">
        <v>336113.92629999999</v>
      </c>
      <c r="H65" s="114">
        <v>5</v>
      </c>
      <c r="I65" s="114">
        <v>1680569.6315000001</v>
      </c>
      <c r="J65" s="114">
        <v>1</v>
      </c>
      <c r="K65" s="114">
        <v>140047.46929166667</v>
      </c>
      <c r="L65" s="114">
        <v>0</v>
      </c>
      <c r="M65" s="114">
        <v>0</v>
      </c>
      <c r="N65" s="114">
        <v>0</v>
      </c>
      <c r="O65" s="114">
        <v>0</v>
      </c>
      <c r="P65" s="114">
        <v>0</v>
      </c>
      <c r="Q65" s="114">
        <v>0</v>
      </c>
      <c r="R65" s="114">
        <v>-1</v>
      </c>
      <c r="S65" s="134">
        <v>-140047.46929166667</v>
      </c>
      <c r="T65" s="16"/>
    </row>
    <row r="66" spans="2:20" x14ac:dyDescent="0.25">
      <c r="B66" s="49"/>
      <c r="C66" s="50"/>
      <c r="D66" s="123"/>
      <c r="E66" s="132" t="s">
        <v>69</v>
      </c>
      <c r="F66" s="44"/>
      <c r="G66" s="52"/>
      <c r="H66" s="118">
        <v>155</v>
      </c>
      <c r="I66" s="118">
        <v>15774309.496400002</v>
      </c>
      <c r="J66" s="118">
        <v>12.916666666666666</v>
      </c>
      <c r="K66" s="118">
        <v>1314525.7913666668</v>
      </c>
      <c r="L66" s="118">
        <v>6</v>
      </c>
      <c r="M66" s="118">
        <v>591082.02</v>
      </c>
      <c r="N66" s="118">
        <v>1</v>
      </c>
      <c r="O66" s="118">
        <v>98513.67</v>
      </c>
      <c r="P66" s="118">
        <v>7</v>
      </c>
      <c r="Q66" s="118">
        <v>689595.69000000006</v>
      </c>
      <c r="R66" s="118">
        <v>-6.916666666666667</v>
      </c>
      <c r="S66" s="135">
        <v>-723443.77136666689</v>
      </c>
      <c r="T66" s="16"/>
    </row>
    <row r="67" spans="2:20" ht="15.75" x14ac:dyDescent="0.25">
      <c r="B67" s="45"/>
      <c r="C67" s="36"/>
      <c r="D67" s="121"/>
      <c r="E67" s="133" t="s">
        <v>70</v>
      </c>
      <c r="F67" s="25">
        <v>38</v>
      </c>
      <c r="G67" s="26">
        <v>98513.666200000007</v>
      </c>
      <c r="H67" s="114">
        <v>144</v>
      </c>
      <c r="I67" s="114">
        <v>14185967.932800002</v>
      </c>
      <c r="J67" s="114">
        <v>12</v>
      </c>
      <c r="K67" s="114">
        <v>1182163.9944000002</v>
      </c>
      <c r="L67" s="114">
        <v>6</v>
      </c>
      <c r="M67" s="114">
        <v>591082.02</v>
      </c>
      <c r="N67" s="114">
        <v>1</v>
      </c>
      <c r="O67" s="114">
        <v>98513.67</v>
      </c>
      <c r="P67" s="114">
        <v>7</v>
      </c>
      <c r="Q67" s="114">
        <v>689595.69000000006</v>
      </c>
      <c r="R67" s="114">
        <v>-6</v>
      </c>
      <c r="S67" s="134">
        <v>-591081.97440000018</v>
      </c>
      <c r="T67" s="16"/>
    </row>
    <row r="68" spans="2:20" x14ac:dyDescent="0.25">
      <c r="B68" s="45"/>
      <c r="C68" s="34"/>
      <c r="D68" s="122"/>
      <c r="E68" s="133" t="s">
        <v>71</v>
      </c>
      <c r="F68" s="25">
        <v>39</v>
      </c>
      <c r="G68" s="26">
        <v>144394.6876</v>
      </c>
      <c r="H68" s="114">
        <v>11</v>
      </c>
      <c r="I68" s="114">
        <v>1588341.5636</v>
      </c>
      <c r="J68" s="114">
        <v>0.91666666666666663</v>
      </c>
      <c r="K68" s="114">
        <v>132361.79696666668</v>
      </c>
      <c r="L68" s="114">
        <v>0</v>
      </c>
      <c r="M68" s="114">
        <v>0</v>
      </c>
      <c r="N68" s="114">
        <v>0</v>
      </c>
      <c r="O68" s="114">
        <v>0</v>
      </c>
      <c r="P68" s="114">
        <v>0</v>
      </c>
      <c r="Q68" s="114">
        <v>0</v>
      </c>
      <c r="R68" s="114">
        <v>-0.91666666666666663</v>
      </c>
      <c r="S68" s="134">
        <v>-132361.79696666668</v>
      </c>
      <c r="T68" s="16"/>
    </row>
    <row r="69" spans="2:20" x14ac:dyDescent="0.25">
      <c r="B69" s="49"/>
      <c r="C69" s="50"/>
      <c r="D69" s="125"/>
      <c r="E69" s="132" t="s">
        <v>72</v>
      </c>
      <c r="F69" s="38"/>
      <c r="G69" s="52"/>
      <c r="H69" s="118">
        <v>19</v>
      </c>
      <c r="I69" s="118">
        <v>2428893.2681999998</v>
      </c>
      <c r="J69" s="118">
        <v>1.5833333333333333</v>
      </c>
      <c r="K69" s="118">
        <v>202407.77235000001</v>
      </c>
      <c r="L69" s="118">
        <v>5</v>
      </c>
      <c r="M69" s="118">
        <v>639182.45000000007</v>
      </c>
      <c r="N69" s="118">
        <v>0</v>
      </c>
      <c r="O69" s="118">
        <v>0</v>
      </c>
      <c r="P69" s="118">
        <v>5</v>
      </c>
      <c r="Q69" s="118">
        <v>639182.45000000007</v>
      </c>
      <c r="R69" s="118">
        <v>3.416666666666667</v>
      </c>
      <c r="S69" s="135">
        <v>436774.67765000009</v>
      </c>
      <c r="T69" s="16"/>
    </row>
    <row r="70" spans="2:20" ht="16.5" customHeight="1" x14ac:dyDescent="0.25">
      <c r="B70" s="45"/>
      <c r="C70" s="36"/>
      <c r="D70" s="121"/>
      <c r="E70" s="133" t="s">
        <v>73</v>
      </c>
      <c r="F70" s="25">
        <v>40</v>
      </c>
      <c r="G70" s="26">
        <v>127836.4878</v>
      </c>
      <c r="H70" s="114">
        <v>19</v>
      </c>
      <c r="I70" s="114">
        <v>2428893.2681999998</v>
      </c>
      <c r="J70" s="114">
        <v>1.5833333333333333</v>
      </c>
      <c r="K70" s="114">
        <v>202407.77235000001</v>
      </c>
      <c r="L70" s="114">
        <v>5</v>
      </c>
      <c r="M70" s="114">
        <v>639182.45000000007</v>
      </c>
      <c r="N70" s="114">
        <v>0</v>
      </c>
      <c r="O70" s="114">
        <v>0</v>
      </c>
      <c r="P70" s="114">
        <v>5</v>
      </c>
      <c r="Q70" s="114">
        <v>639182.45000000007</v>
      </c>
      <c r="R70" s="114">
        <v>3.416666666666667</v>
      </c>
      <c r="S70" s="134">
        <v>436774.67765000009</v>
      </c>
      <c r="T70" s="16"/>
    </row>
    <row r="71" spans="2:20" ht="15.75" x14ac:dyDescent="0.25">
      <c r="B71" s="49"/>
      <c r="C71" s="54"/>
      <c r="D71" s="127"/>
      <c r="E71" s="132" t="s">
        <v>74</v>
      </c>
      <c r="F71" s="38"/>
      <c r="G71" s="52"/>
      <c r="H71" s="118">
        <v>8</v>
      </c>
      <c r="I71" s="118">
        <v>1453035.1639999999</v>
      </c>
      <c r="J71" s="118">
        <v>0.66666666666666663</v>
      </c>
      <c r="K71" s="118">
        <v>121086.26366666665</v>
      </c>
      <c r="L71" s="118">
        <v>0</v>
      </c>
      <c r="M71" s="118">
        <v>0</v>
      </c>
      <c r="N71" s="118">
        <v>0</v>
      </c>
      <c r="O71" s="118">
        <v>0</v>
      </c>
      <c r="P71" s="118">
        <v>0</v>
      </c>
      <c r="Q71" s="118">
        <v>0</v>
      </c>
      <c r="R71" s="118">
        <v>-0.66666666666666663</v>
      </c>
      <c r="S71" s="135">
        <v>-121086.26366666665</v>
      </c>
      <c r="T71" s="16"/>
    </row>
    <row r="72" spans="2:20" ht="15.75" x14ac:dyDescent="0.25">
      <c r="B72" s="45"/>
      <c r="C72" s="36"/>
      <c r="D72" s="121"/>
      <c r="E72" s="133" t="s">
        <v>75</v>
      </c>
      <c r="F72" s="25">
        <v>41</v>
      </c>
      <c r="G72" s="26">
        <v>181629.39549999998</v>
      </c>
      <c r="H72" s="114">
        <v>8</v>
      </c>
      <c r="I72" s="114">
        <v>1453035.1639999999</v>
      </c>
      <c r="J72" s="114">
        <v>0.66666666666666663</v>
      </c>
      <c r="K72" s="114">
        <v>121086.26366666665</v>
      </c>
      <c r="L72" s="114">
        <v>0</v>
      </c>
      <c r="M72" s="114">
        <v>0</v>
      </c>
      <c r="N72" s="114">
        <v>0</v>
      </c>
      <c r="O72" s="114">
        <v>0</v>
      </c>
      <c r="P72" s="114">
        <v>0</v>
      </c>
      <c r="Q72" s="114">
        <v>0</v>
      </c>
      <c r="R72" s="114">
        <v>-0.66666666666666663</v>
      </c>
      <c r="S72" s="134">
        <v>-121086.26366666665</v>
      </c>
      <c r="T72" s="16"/>
    </row>
    <row r="73" spans="2:20" s="16" customFormat="1" ht="15.75" thickBot="1" x14ac:dyDescent="0.3">
      <c r="B73" s="56"/>
      <c r="C73" s="56"/>
      <c r="D73" s="130"/>
      <c r="E73" s="137" t="s">
        <v>76</v>
      </c>
      <c r="F73" s="138"/>
      <c r="G73" s="138"/>
      <c r="H73" s="139">
        <v>5292</v>
      </c>
      <c r="I73" s="139">
        <v>808321422.51950002</v>
      </c>
      <c r="J73" s="139">
        <v>442.41666666666663</v>
      </c>
      <c r="K73" s="139">
        <v>67360118.543291658</v>
      </c>
      <c r="L73" s="139">
        <v>315</v>
      </c>
      <c r="M73" s="139">
        <v>45042206.030000024</v>
      </c>
      <c r="N73" s="139">
        <v>30</v>
      </c>
      <c r="O73" s="139">
        <v>2802062.9699999993</v>
      </c>
      <c r="P73" s="139">
        <v>345</v>
      </c>
      <c r="Q73" s="139">
        <v>47844269.000000007</v>
      </c>
      <c r="R73" s="139">
        <v>-127.41666666666666</v>
      </c>
      <c r="S73" s="140">
        <v>-22317912.513291661</v>
      </c>
    </row>
    <row r="74" spans="2:20" x14ac:dyDescent="0.25">
      <c r="E74" s="11"/>
      <c r="F74" s="11"/>
      <c r="G74" s="11"/>
      <c r="H74" s="17"/>
    </row>
    <row r="75" spans="2:20" x14ac:dyDescent="0.25">
      <c r="E75" s="11"/>
      <c r="F75" s="11"/>
      <c r="G75" s="11"/>
      <c r="H75" s="17"/>
    </row>
    <row r="76" spans="2:20" x14ac:dyDescent="0.25">
      <c r="E76" s="11"/>
      <c r="F76" s="11"/>
      <c r="G76" s="11"/>
      <c r="H76" s="17"/>
    </row>
    <row r="77" spans="2:20" x14ac:dyDescent="0.25">
      <c r="E77" s="11"/>
      <c r="F77" s="11"/>
      <c r="G77" s="11"/>
      <c r="H77" s="18"/>
    </row>
  </sheetData>
  <mergeCells count="24">
    <mergeCell ref="H8:J8"/>
    <mergeCell ref="K8:S8"/>
    <mergeCell ref="G15:G18"/>
    <mergeCell ref="H15:S15"/>
    <mergeCell ref="O1:Q1"/>
    <mergeCell ref="N3:R3"/>
    <mergeCell ref="O4:Q4"/>
    <mergeCell ref="H7:J7"/>
    <mergeCell ref="K7:S7"/>
    <mergeCell ref="B15:B18"/>
    <mergeCell ref="C15:C18"/>
    <mergeCell ref="D15:D18"/>
    <mergeCell ref="E15:E18"/>
    <mergeCell ref="F15:F18"/>
    <mergeCell ref="R17:S17"/>
    <mergeCell ref="H16:S16"/>
    <mergeCell ref="K9:O9"/>
    <mergeCell ref="H10:Q11"/>
    <mergeCell ref="C14:G14"/>
    <mergeCell ref="H17:I17"/>
    <mergeCell ref="J17:K17"/>
    <mergeCell ref="L17:M17"/>
    <mergeCell ref="N17:O17"/>
    <mergeCell ref="P17:Q17"/>
  </mergeCells>
  <pageMargins left="0" right="0" top="0.35433070866141736" bottom="0.15748031496062992" header="0.11811023622047245" footer="0.11811023622047245"/>
  <pageSetup paperSize="9" scale="68" orientation="landscape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ВМП план</vt:lpstr>
      <vt:lpstr>факт свои</vt:lpstr>
      <vt:lpstr>факт МТР</vt:lpstr>
      <vt:lpstr>свод</vt:lpstr>
      <vt:lpstr>на печать</vt:lpstr>
      <vt:lpstr>'ВМП план'!Заголовки_для_печати</vt:lpstr>
      <vt:lpstr>'на печать'!Заголовки_для_печати</vt:lpstr>
      <vt:lpstr>'ВМП план'!Область_печати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Ирина Александровна</dc:creator>
  <cp:lastModifiedBy>Солод Ольга Геннадьевна</cp:lastModifiedBy>
  <cp:lastPrinted>2017-03-10T07:14:43Z</cp:lastPrinted>
  <dcterms:created xsi:type="dcterms:W3CDTF">2017-01-20T01:45:56Z</dcterms:created>
  <dcterms:modified xsi:type="dcterms:W3CDTF">2017-03-12T23:45:39Z</dcterms:modified>
</cp:coreProperties>
</file>