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0" yWindow="105" windowWidth="14400" windowHeight="1156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уровень'!$A$8:$DL$385</definedName>
    <definedName name="_xlnm._FilterDatabase" localSheetId="1" hidden="1">'2 уровень'!$A$8:$IN$381</definedName>
    <definedName name="_xlnm._FilterDatabase" localSheetId="4" hidden="1">'СВОД 1'!$A$6:$GC$273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уровень'!$A:$A,'1 уровень'!$5:$6</definedName>
    <definedName name="_xlnm.Print_Titles" localSheetId="1">'2 уровень'!$A:$A,'2 уровень'!$5:$6</definedName>
    <definedName name="_xlnm.Print_Titles" localSheetId="2">'Аян '!$A:$A,'Аян '!$4:$5</definedName>
    <definedName name="_xlnm.Print_Titles" localSheetId="3">'Охотск '!$A:$A,'Охотск '!$6:$6</definedName>
    <definedName name="_xlnm.Print_Titles" localSheetId="4">'СВОД 1'!$A:$A,'СВОД 1'!$1:$6</definedName>
    <definedName name="_xlnm.Print_Area" localSheetId="0">'1 уровень'!$A$5:$I$385</definedName>
    <definedName name="_xlnm.Print_Area" localSheetId="1">'2 уровень'!$A$3:$I$403</definedName>
    <definedName name="_xlnm.Print_Area" localSheetId="2">'Аян '!$A$1:$I$34</definedName>
    <definedName name="_xlnm.Print_Area" localSheetId="3">'Охотск '!$A$1:$I$34</definedName>
    <definedName name="_xlnm.Print_Area" localSheetId="4">'СВОД 1'!$A$1:$I$273</definedName>
  </definedNames>
  <calcPr calcId="145621"/>
</workbook>
</file>

<file path=xl/calcChain.xml><?xml version="1.0" encoding="utf-8"?>
<calcChain xmlns="http://schemas.openxmlformats.org/spreadsheetml/2006/main">
  <c r="D10" i="156" l="1"/>
  <c r="H13" i="156"/>
  <c r="H380" i="156"/>
  <c r="H382" i="156"/>
  <c r="H60" i="156"/>
  <c r="H231" i="156"/>
  <c r="H134" i="156"/>
  <c r="H235" i="156"/>
  <c r="H234" i="156"/>
  <c r="H233" i="156"/>
  <c r="D233" i="156"/>
  <c r="H232" i="156"/>
  <c r="D232" i="156"/>
  <c r="F112" i="156" l="1"/>
  <c r="D171" i="156" l="1"/>
  <c r="D131" i="156"/>
  <c r="D109" i="156" l="1"/>
  <c r="H76" i="156"/>
  <c r="D73" i="156"/>
  <c r="D65" i="156" l="1"/>
  <c r="D57" i="156"/>
  <c r="B380" i="156" l="1"/>
  <c r="D380" i="156"/>
  <c r="B381" i="156"/>
  <c r="D381" i="156"/>
  <c r="B382" i="156"/>
  <c r="D382" i="156"/>
  <c r="B383" i="156"/>
  <c r="D383" i="156"/>
  <c r="B384" i="156"/>
  <c r="D384" i="156"/>
  <c r="B362" i="157" l="1"/>
  <c r="B308" i="157"/>
  <c r="B281" i="157"/>
  <c r="B254" i="157"/>
  <c r="B227" i="157"/>
  <c r="B200" i="157"/>
  <c r="B173" i="157"/>
  <c r="B138" i="157"/>
  <c r="B111" i="157"/>
  <c r="B97" i="157"/>
  <c r="B87" i="157"/>
  <c r="B76" i="157"/>
  <c r="B68" i="157"/>
  <c r="B57" i="157"/>
  <c r="B49" i="157"/>
  <c r="B41" i="157"/>
  <c r="B29" i="157"/>
  <c r="B15" i="157"/>
  <c r="B14" i="46"/>
  <c r="B20" i="57"/>
  <c r="B14" i="57"/>
  <c r="B38" i="157" l="1"/>
  <c r="F384" i="156" l="1"/>
  <c r="F253" i="37" s="1"/>
  <c r="F383" i="156"/>
  <c r="F252" i="37" s="1"/>
  <c r="F382" i="156"/>
  <c r="F251" i="37" s="1"/>
  <c r="F381" i="156"/>
  <c r="F380" i="156"/>
  <c r="F249" i="37" s="1"/>
  <c r="F366" i="156"/>
  <c r="F353" i="156"/>
  <c r="F326" i="156"/>
  <c r="F300" i="156"/>
  <c r="B273" i="156"/>
  <c r="B245" i="156"/>
  <c r="F220" i="156"/>
  <c r="F212" i="156"/>
  <c r="F200" i="156"/>
  <c r="B200" i="156"/>
  <c r="B190" i="156"/>
  <c r="B182" i="156"/>
  <c r="F171" i="156"/>
  <c r="F160" i="156"/>
  <c r="F151" i="156"/>
  <c r="F142" i="156"/>
  <c r="B142" i="156"/>
  <c r="B134" i="156"/>
  <c r="B122" i="156"/>
  <c r="B112" i="156"/>
  <c r="F100" i="156"/>
  <c r="B86" i="156"/>
  <c r="B76" i="156"/>
  <c r="B68" i="156"/>
  <c r="D49" i="156"/>
  <c r="F49" i="156"/>
  <c r="B49" i="156"/>
  <c r="B38" i="156"/>
  <c r="F22" i="156"/>
  <c r="D249" i="37"/>
  <c r="D250" i="37"/>
  <c r="F250" i="37"/>
  <c r="D251" i="37"/>
  <c r="D252" i="37"/>
  <c r="D253" i="37"/>
  <c r="F191" i="37"/>
  <c r="F192" i="37"/>
  <c r="F193" i="37"/>
  <c r="D194" i="37"/>
  <c r="F194" i="37"/>
  <c r="H194" i="37"/>
  <c r="D195" i="37"/>
  <c r="F195" i="37"/>
  <c r="H195" i="37"/>
  <c r="F196" i="37"/>
  <c r="D197" i="37"/>
  <c r="F197" i="37"/>
  <c r="H197" i="37"/>
  <c r="F198" i="37"/>
  <c r="F199" i="37"/>
  <c r="D200" i="37"/>
  <c r="F200" i="37"/>
  <c r="H200" i="37"/>
  <c r="D201" i="37"/>
  <c r="F201" i="37"/>
  <c r="H201" i="37"/>
  <c r="F202" i="37"/>
  <c r="F48" i="37"/>
  <c r="F49" i="37"/>
  <c r="D50" i="37"/>
  <c r="F50" i="37"/>
  <c r="H50" i="37"/>
  <c r="D51" i="37"/>
  <c r="F51" i="37"/>
  <c r="H51" i="37"/>
  <c r="D52" i="37"/>
  <c r="F52" i="37"/>
  <c r="H52" i="37"/>
  <c r="D53" i="37"/>
  <c r="F53" i="37"/>
  <c r="D54" i="37"/>
  <c r="F54" i="37"/>
  <c r="H54" i="37"/>
  <c r="D55" i="37"/>
  <c r="F55" i="37"/>
  <c r="H55" i="37"/>
  <c r="D56" i="37"/>
  <c r="F56" i="37"/>
  <c r="D57" i="37"/>
  <c r="F57" i="37"/>
  <c r="H57" i="37"/>
  <c r="D58" i="37"/>
  <c r="F58" i="37"/>
  <c r="H58" i="37"/>
  <c r="F59" i="37"/>
  <c r="E39" i="37"/>
  <c r="B23" i="57"/>
  <c r="B192" i="37" s="1"/>
  <c r="D23" i="57"/>
  <c r="D192" i="37" s="1"/>
  <c r="B24" i="57"/>
  <c r="B193" i="37" s="1"/>
  <c r="D24" i="57"/>
  <c r="D193" i="37" s="1"/>
  <c r="B25" i="57"/>
  <c r="B194" i="37" s="1"/>
  <c r="D25" i="57"/>
  <c r="B26" i="57"/>
  <c r="B195" i="37" s="1"/>
  <c r="D26" i="57"/>
  <c r="B28" i="57"/>
  <c r="B197" i="37" s="1"/>
  <c r="D28" i="57"/>
  <c r="B29" i="57"/>
  <c r="B198" i="37" s="1"/>
  <c r="D29" i="57"/>
  <c r="D198" i="37" s="1"/>
  <c r="B30" i="57"/>
  <c r="B199" i="37" s="1"/>
  <c r="D30" i="57"/>
  <c r="D199" i="37" s="1"/>
  <c r="B31" i="57"/>
  <c r="B200" i="37" s="1"/>
  <c r="D31" i="57"/>
  <c r="B32" i="57"/>
  <c r="B201" i="37" s="1"/>
  <c r="D32" i="57"/>
  <c r="H23" i="57"/>
  <c r="H192" i="37" s="1"/>
  <c r="H24" i="57"/>
  <c r="H193" i="37" s="1"/>
  <c r="H25" i="57"/>
  <c r="H26" i="57"/>
  <c r="H28" i="57"/>
  <c r="H29" i="57"/>
  <c r="H198" i="37" s="1"/>
  <c r="H30" i="57"/>
  <c r="H199" i="37" s="1"/>
  <c r="H31" i="57"/>
  <c r="H32" i="57"/>
  <c r="F28" i="57"/>
  <c r="F29" i="57"/>
  <c r="F30" i="57"/>
  <c r="F31" i="57"/>
  <c r="F32" i="57"/>
  <c r="F33" i="57"/>
  <c r="F27" i="57"/>
  <c r="F20" i="57"/>
  <c r="D14" i="57"/>
  <c r="D27" i="57" s="1"/>
  <c r="D196" i="37" s="1"/>
  <c r="F14" i="57"/>
  <c r="H14" i="57"/>
  <c r="H27" i="57" s="1"/>
  <c r="H196" i="37" s="1"/>
  <c r="G13" i="57"/>
  <c r="G26" i="57" s="1"/>
  <c r="G195" i="37" s="1"/>
  <c r="G15" i="57"/>
  <c r="I15" i="57" s="1"/>
  <c r="I28" i="57" s="1"/>
  <c r="I197" i="37" s="1"/>
  <c r="G16" i="57"/>
  <c r="I16" i="57" s="1"/>
  <c r="I29" i="57" s="1"/>
  <c r="I198" i="37" s="1"/>
  <c r="G17" i="57"/>
  <c r="G30" i="57" s="1"/>
  <c r="G199" i="37" s="1"/>
  <c r="G18" i="57"/>
  <c r="I18" i="57" s="1"/>
  <c r="I31" i="57" s="1"/>
  <c r="I200" i="37" s="1"/>
  <c r="C13" i="57"/>
  <c r="C26" i="57" s="1"/>
  <c r="C195" i="37" s="1"/>
  <c r="C15" i="57"/>
  <c r="C28" i="57" s="1"/>
  <c r="C197" i="37" s="1"/>
  <c r="C16" i="57"/>
  <c r="E16" i="57" s="1"/>
  <c r="E29" i="57" s="1"/>
  <c r="E198" i="37" s="1"/>
  <c r="C17" i="57"/>
  <c r="C30" i="57" s="1"/>
  <c r="C199" i="37" s="1"/>
  <c r="C18" i="57"/>
  <c r="E18" i="57" s="1"/>
  <c r="E31" i="57" s="1"/>
  <c r="E200" i="37" s="1"/>
  <c r="B27" i="57"/>
  <c r="B196" i="37" s="1"/>
  <c r="B23" i="46"/>
  <c r="B49" i="37" s="1"/>
  <c r="D23" i="46"/>
  <c r="D49" i="37" s="1"/>
  <c r="B24" i="46"/>
  <c r="B50" i="37" s="1"/>
  <c r="D24" i="46"/>
  <c r="B25" i="46"/>
  <c r="B51" i="37" s="1"/>
  <c r="D25" i="46"/>
  <c r="B26" i="46"/>
  <c r="B52" i="37" s="1"/>
  <c r="D26" i="46"/>
  <c r="D27" i="46"/>
  <c r="B28" i="46"/>
  <c r="B54" i="37" s="1"/>
  <c r="D28" i="46"/>
  <c r="B29" i="46"/>
  <c r="B55" i="37" s="1"/>
  <c r="D29" i="46"/>
  <c r="B30" i="46"/>
  <c r="B56" i="37" s="1"/>
  <c r="D30" i="46"/>
  <c r="B31" i="46"/>
  <c r="B57" i="37" s="1"/>
  <c r="D31" i="46"/>
  <c r="B32" i="46"/>
  <c r="B58" i="37" s="1"/>
  <c r="D32" i="46"/>
  <c r="H23" i="46"/>
  <c r="H49" i="37" s="1"/>
  <c r="H24" i="46"/>
  <c r="H25" i="46"/>
  <c r="H26" i="46"/>
  <c r="H28" i="46"/>
  <c r="H29" i="46"/>
  <c r="H30" i="46"/>
  <c r="H56" i="37" s="1"/>
  <c r="H31" i="46"/>
  <c r="H32" i="46"/>
  <c r="F28" i="46"/>
  <c r="F29" i="46"/>
  <c r="F30" i="46"/>
  <c r="F31" i="46"/>
  <c r="F32" i="46"/>
  <c r="F33" i="46"/>
  <c r="F27" i="46"/>
  <c r="D14" i="46"/>
  <c r="F14" i="46"/>
  <c r="H14" i="46"/>
  <c r="H27" i="46" s="1"/>
  <c r="H53" i="37" s="1"/>
  <c r="B27" i="46"/>
  <c r="B53" i="37" s="1"/>
  <c r="G13" i="46"/>
  <c r="G26" i="46" s="1"/>
  <c r="G52" i="37" s="1"/>
  <c r="G15" i="46"/>
  <c r="I15" i="46" s="1"/>
  <c r="I28" i="46" s="1"/>
  <c r="I54" i="37" s="1"/>
  <c r="G16" i="46"/>
  <c r="I16" i="46" s="1"/>
  <c r="I29" i="46" s="1"/>
  <c r="I55" i="37" s="1"/>
  <c r="G17" i="46"/>
  <c r="I17" i="46" s="1"/>
  <c r="I30" i="46" s="1"/>
  <c r="I56" i="37" s="1"/>
  <c r="G18" i="46"/>
  <c r="I18" i="46" s="1"/>
  <c r="I31" i="46" s="1"/>
  <c r="I57" i="37" s="1"/>
  <c r="G19" i="46"/>
  <c r="I19" i="46" s="1"/>
  <c r="I32" i="46" s="1"/>
  <c r="I58" i="37" s="1"/>
  <c r="C13" i="46"/>
  <c r="C26" i="46" s="1"/>
  <c r="C52" i="37" s="1"/>
  <c r="C15" i="46"/>
  <c r="E15" i="46" s="1"/>
  <c r="E28" i="46" s="1"/>
  <c r="E54" i="37" s="1"/>
  <c r="C16" i="46"/>
  <c r="C29" i="46" s="1"/>
  <c r="C55" i="37" s="1"/>
  <c r="C17" i="46"/>
  <c r="C30" i="46" s="1"/>
  <c r="C56" i="37" s="1"/>
  <c r="C18" i="46"/>
  <c r="E18" i="46" s="1"/>
  <c r="E31" i="46" s="1"/>
  <c r="E57" i="37" s="1"/>
  <c r="C19" i="46"/>
  <c r="C32" i="46" s="1"/>
  <c r="C58" i="37" s="1"/>
  <c r="B371" i="157"/>
  <c r="B231" i="37" s="1"/>
  <c r="D371" i="157"/>
  <c r="D231" i="37" s="1"/>
  <c r="B372" i="157"/>
  <c r="B232" i="37" s="1"/>
  <c r="D372" i="157"/>
  <c r="D232" i="37" s="1"/>
  <c r="B373" i="157"/>
  <c r="B233" i="37" s="1"/>
  <c r="D373" i="157"/>
  <c r="D233" i="37" s="1"/>
  <c r="B374" i="157"/>
  <c r="B234" i="37" s="1"/>
  <c r="D374" i="157"/>
  <c r="D234" i="37" s="1"/>
  <c r="B376" i="157"/>
  <c r="B236" i="37" s="1"/>
  <c r="D376" i="157"/>
  <c r="D236" i="37" s="1"/>
  <c r="B377" i="157"/>
  <c r="B237" i="37" s="1"/>
  <c r="D377" i="157"/>
  <c r="D237" i="37" s="1"/>
  <c r="B378" i="157"/>
  <c r="B238" i="37" s="1"/>
  <c r="D378" i="157"/>
  <c r="D238" i="37" s="1"/>
  <c r="B379" i="157"/>
  <c r="B239" i="37" s="1"/>
  <c r="D379" i="157"/>
  <c r="D239" i="37" s="1"/>
  <c r="B380" i="157"/>
  <c r="B240" i="37" s="1"/>
  <c r="D380" i="157"/>
  <c r="D240" i="37" s="1"/>
  <c r="H371" i="157"/>
  <c r="H231" i="37" s="1"/>
  <c r="H372" i="157"/>
  <c r="H232" i="37" s="1"/>
  <c r="H373" i="157"/>
  <c r="H233" i="37" s="1"/>
  <c r="H374" i="157"/>
  <c r="H234" i="37" s="1"/>
  <c r="H376" i="157"/>
  <c r="H236" i="37" s="1"/>
  <c r="H377" i="157"/>
  <c r="H237" i="37" s="1"/>
  <c r="H378" i="157"/>
  <c r="H238" i="37" s="1"/>
  <c r="H379" i="157"/>
  <c r="H239" i="37" s="1"/>
  <c r="H380" i="157"/>
  <c r="H240" i="37" s="1"/>
  <c r="F376" i="157"/>
  <c r="F236" i="37" s="1"/>
  <c r="F377" i="157"/>
  <c r="F237" i="37" s="1"/>
  <c r="F378" i="157"/>
  <c r="F238" i="37" s="1"/>
  <c r="F379" i="157"/>
  <c r="F239" i="37" s="1"/>
  <c r="F380" i="157"/>
  <c r="F240" i="37" s="1"/>
  <c r="D362" i="157"/>
  <c r="D375" i="157" s="1"/>
  <c r="D235" i="37" s="1"/>
  <c r="F362" i="157"/>
  <c r="F375" i="157" s="1"/>
  <c r="F235" i="37" s="1"/>
  <c r="H362" i="157"/>
  <c r="G363" i="157"/>
  <c r="G364" i="157"/>
  <c r="G365" i="157"/>
  <c r="G366" i="157"/>
  <c r="C363" i="157"/>
  <c r="C376" i="157" s="1"/>
  <c r="C236" i="37" s="1"/>
  <c r="C364" i="157"/>
  <c r="C377" i="157" s="1"/>
  <c r="C237" i="37" s="1"/>
  <c r="C365" i="157"/>
  <c r="C378" i="157" s="1"/>
  <c r="C238" i="37" s="1"/>
  <c r="B375" i="157"/>
  <c r="B235" i="37" s="1"/>
  <c r="B344" i="157"/>
  <c r="B218" i="37" s="1"/>
  <c r="D344" i="157"/>
  <c r="D218" i="37" s="1"/>
  <c r="B345" i="157"/>
  <c r="B219" i="37" s="1"/>
  <c r="D345" i="157"/>
  <c r="D219" i="37" s="1"/>
  <c r="B346" i="157"/>
  <c r="B220" i="37" s="1"/>
  <c r="D346" i="157"/>
  <c r="D220" i="37" s="1"/>
  <c r="B347" i="157"/>
  <c r="B221" i="37" s="1"/>
  <c r="D347" i="157"/>
  <c r="D221" i="37" s="1"/>
  <c r="B349" i="157"/>
  <c r="B223" i="37" s="1"/>
  <c r="D349" i="157"/>
  <c r="D223" i="37" s="1"/>
  <c r="B350" i="157"/>
  <c r="B224" i="37" s="1"/>
  <c r="D350" i="157"/>
  <c r="D224" i="37" s="1"/>
  <c r="B351" i="157"/>
  <c r="B225" i="37" s="1"/>
  <c r="D351" i="157"/>
  <c r="D225" i="37" s="1"/>
  <c r="B352" i="157"/>
  <c r="B226" i="37" s="1"/>
  <c r="D352" i="157"/>
  <c r="D226" i="37" s="1"/>
  <c r="B353" i="157"/>
  <c r="B227" i="37" s="1"/>
  <c r="D353" i="157"/>
  <c r="D227" i="37" s="1"/>
  <c r="H344" i="157"/>
  <c r="H345" i="157"/>
  <c r="H346" i="157"/>
  <c r="H220" i="37" s="1"/>
  <c r="I220" i="37"/>
  <c r="H347" i="157"/>
  <c r="H221" i="37" s="1"/>
  <c r="I221" i="37"/>
  <c r="H349" i="157"/>
  <c r="H350" i="157"/>
  <c r="H351" i="157"/>
  <c r="H352" i="157"/>
  <c r="H353" i="157"/>
  <c r="F349" i="157"/>
  <c r="F223" i="37" s="1"/>
  <c r="F350" i="157"/>
  <c r="F224" i="37" s="1"/>
  <c r="F351" i="157"/>
  <c r="F225" i="37" s="1"/>
  <c r="F352" i="157"/>
  <c r="F226" i="37" s="1"/>
  <c r="F353" i="157"/>
  <c r="F227" i="37" s="1"/>
  <c r="F335" i="157"/>
  <c r="D335" i="157"/>
  <c r="H335" i="157"/>
  <c r="G333" i="157"/>
  <c r="G334" i="157"/>
  <c r="G336" i="157"/>
  <c r="G337" i="157"/>
  <c r="G338" i="157"/>
  <c r="G339" i="157"/>
  <c r="G340" i="157"/>
  <c r="C333" i="157"/>
  <c r="E346" i="157" s="1"/>
  <c r="E220" i="37" s="1"/>
  <c r="C334" i="157"/>
  <c r="E347" i="157" s="1"/>
  <c r="E221" i="37" s="1"/>
  <c r="C336" i="157"/>
  <c r="C349" i="157" s="1"/>
  <c r="C223" i="37" s="1"/>
  <c r="C337" i="157"/>
  <c r="E337" i="157" s="1"/>
  <c r="E350" i="157" s="1"/>
  <c r="E224" i="37" s="1"/>
  <c r="C338" i="157"/>
  <c r="E338" i="157" s="1"/>
  <c r="E351" i="157" s="1"/>
  <c r="E225" i="37" s="1"/>
  <c r="C339" i="157"/>
  <c r="E339" i="157" s="1"/>
  <c r="E352" i="157" s="1"/>
  <c r="E226" i="37" s="1"/>
  <c r="C340" i="157"/>
  <c r="E340" i="157" s="1"/>
  <c r="E353" i="157" s="1"/>
  <c r="E227" i="37" s="1"/>
  <c r="B335" i="157"/>
  <c r="B348" i="157" s="1"/>
  <c r="B222" i="37" s="1"/>
  <c r="B317" i="157"/>
  <c r="B205" i="37" s="1"/>
  <c r="D317" i="157"/>
  <c r="D205" i="37" s="1"/>
  <c r="B318" i="157"/>
  <c r="B206" i="37" s="1"/>
  <c r="D318" i="157"/>
  <c r="D206" i="37" s="1"/>
  <c r="B319" i="157"/>
  <c r="B207" i="37" s="1"/>
  <c r="D319" i="157"/>
  <c r="D207" i="37" s="1"/>
  <c r="B320" i="157"/>
  <c r="B208" i="37" s="1"/>
  <c r="D320" i="157"/>
  <c r="D208" i="37" s="1"/>
  <c r="B322" i="157"/>
  <c r="B210" i="37" s="1"/>
  <c r="D322" i="157"/>
  <c r="D210" i="37" s="1"/>
  <c r="B323" i="157"/>
  <c r="B211" i="37" s="1"/>
  <c r="D323" i="157"/>
  <c r="D211" i="37" s="1"/>
  <c r="B324" i="157"/>
  <c r="B212" i="37" s="1"/>
  <c r="D324" i="157"/>
  <c r="D212" i="37" s="1"/>
  <c r="B325" i="157"/>
  <c r="B213" i="37" s="1"/>
  <c r="D325" i="157"/>
  <c r="D213" i="37" s="1"/>
  <c r="B326" i="157"/>
  <c r="B214" i="37" s="1"/>
  <c r="D326" i="157"/>
  <c r="D214" i="37" s="1"/>
  <c r="H317" i="157"/>
  <c r="H205" i="37" s="1"/>
  <c r="H318" i="157"/>
  <c r="H206" i="37" s="1"/>
  <c r="H319" i="157"/>
  <c r="H207" i="37" s="1"/>
  <c r="H320" i="157"/>
  <c r="H208" i="37" s="1"/>
  <c r="H322" i="157"/>
  <c r="H210" i="37" s="1"/>
  <c r="H323" i="157"/>
  <c r="H211" i="37" s="1"/>
  <c r="H324" i="157"/>
  <c r="H212" i="37" s="1"/>
  <c r="H325" i="157"/>
  <c r="H213" i="37" s="1"/>
  <c r="H326" i="157"/>
  <c r="H214" i="37" s="1"/>
  <c r="F322" i="157"/>
  <c r="F210" i="37" s="1"/>
  <c r="F323" i="157"/>
  <c r="F211" i="37" s="1"/>
  <c r="F324" i="157"/>
  <c r="F212" i="37" s="1"/>
  <c r="F325" i="157"/>
  <c r="F213" i="37" s="1"/>
  <c r="F326" i="157"/>
  <c r="F214" i="37" s="1"/>
  <c r="D308" i="157"/>
  <c r="D321" i="157" s="1"/>
  <c r="D209" i="37" s="1"/>
  <c r="F308" i="157"/>
  <c r="F321" i="157" s="1"/>
  <c r="F209" i="37" s="1"/>
  <c r="H308" i="157"/>
  <c r="G307" i="157"/>
  <c r="G309" i="157"/>
  <c r="G310" i="157"/>
  <c r="G311" i="157"/>
  <c r="G312" i="157"/>
  <c r="G313" i="157"/>
  <c r="C309" i="157"/>
  <c r="C322" i="157" s="1"/>
  <c r="C210" i="37" s="1"/>
  <c r="C310" i="157"/>
  <c r="E310" i="157" s="1"/>
  <c r="E323" i="157" s="1"/>
  <c r="E211" i="37" s="1"/>
  <c r="C311" i="157"/>
  <c r="C324" i="157" s="1"/>
  <c r="C212" i="37" s="1"/>
  <c r="C312" i="157"/>
  <c r="E312" i="157" s="1"/>
  <c r="E325" i="157" s="1"/>
  <c r="E213" i="37" s="1"/>
  <c r="C313" i="157"/>
  <c r="C326" i="157" s="1"/>
  <c r="C214" i="37" s="1"/>
  <c r="B321" i="157"/>
  <c r="B209" i="37" s="1"/>
  <c r="B290" i="157"/>
  <c r="B179" i="37" s="1"/>
  <c r="D290" i="157"/>
  <c r="D179" i="37" s="1"/>
  <c r="B291" i="157"/>
  <c r="B180" i="37" s="1"/>
  <c r="D291" i="157"/>
  <c r="D180" i="37" s="1"/>
  <c r="B292" i="157"/>
  <c r="B181" i="37" s="1"/>
  <c r="D292" i="157"/>
  <c r="D181" i="37" s="1"/>
  <c r="B293" i="157"/>
  <c r="B182" i="37" s="1"/>
  <c r="D293" i="157"/>
  <c r="D182" i="37" s="1"/>
  <c r="B295" i="157"/>
  <c r="B184" i="37" s="1"/>
  <c r="D295" i="157"/>
  <c r="D184" i="37" s="1"/>
  <c r="B296" i="157"/>
  <c r="B185" i="37" s="1"/>
  <c r="D296" i="157"/>
  <c r="D185" i="37" s="1"/>
  <c r="B297" i="157"/>
  <c r="B186" i="37" s="1"/>
  <c r="D297" i="157"/>
  <c r="D186" i="37" s="1"/>
  <c r="B298" i="157"/>
  <c r="B187" i="37" s="1"/>
  <c r="D298" i="157"/>
  <c r="D187" i="37" s="1"/>
  <c r="B299" i="157"/>
  <c r="B188" i="37" s="1"/>
  <c r="D299" i="157"/>
  <c r="D188" i="37" s="1"/>
  <c r="H290" i="157"/>
  <c r="H179" i="37" s="1"/>
  <c r="H291" i="157"/>
  <c r="H180" i="37" s="1"/>
  <c r="H292" i="157"/>
  <c r="H181" i="37" s="1"/>
  <c r="H293" i="157"/>
  <c r="H182" i="37" s="1"/>
  <c r="H295" i="157"/>
  <c r="H184" i="37" s="1"/>
  <c r="H296" i="157"/>
  <c r="H185" i="37" s="1"/>
  <c r="H297" i="157"/>
  <c r="H186" i="37" s="1"/>
  <c r="H298" i="157"/>
  <c r="H187" i="37" s="1"/>
  <c r="H299" i="157"/>
  <c r="H188" i="37" s="1"/>
  <c r="F295" i="157"/>
  <c r="F184" i="37" s="1"/>
  <c r="F296" i="157"/>
  <c r="F185" i="37" s="1"/>
  <c r="F297" i="157"/>
  <c r="F186" i="37" s="1"/>
  <c r="F298" i="157"/>
  <c r="F187" i="37" s="1"/>
  <c r="F299" i="157"/>
  <c r="F188" i="37" s="1"/>
  <c r="F281" i="157"/>
  <c r="F294" i="157" s="1"/>
  <c r="F183" i="37" s="1"/>
  <c r="D281" i="157"/>
  <c r="D294" i="157" s="1"/>
  <c r="D183" i="37" s="1"/>
  <c r="H281" i="157"/>
  <c r="B294" i="157"/>
  <c r="B183" i="37" s="1"/>
  <c r="G282" i="157"/>
  <c r="G283" i="157"/>
  <c r="G284" i="157"/>
  <c r="G285" i="157"/>
  <c r="G286" i="157"/>
  <c r="C282" i="157"/>
  <c r="C295" i="157" s="1"/>
  <c r="C184" i="37" s="1"/>
  <c r="C283" i="157"/>
  <c r="C296" i="157" s="1"/>
  <c r="C185" i="37" s="1"/>
  <c r="C284" i="157"/>
  <c r="C297" i="157" s="1"/>
  <c r="C186" i="37" s="1"/>
  <c r="C285" i="157"/>
  <c r="E285" i="157" s="1"/>
  <c r="E298" i="157" s="1"/>
  <c r="E187" i="37" s="1"/>
  <c r="C286" i="157"/>
  <c r="C299" i="157" s="1"/>
  <c r="C188" i="37" s="1"/>
  <c r="B263" i="157"/>
  <c r="B166" i="37" s="1"/>
  <c r="D263" i="157"/>
  <c r="D166" i="37" s="1"/>
  <c r="B264" i="157"/>
  <c r="B167" i="37" s="1"/>
  <c r="D264" i="157"/>
  <c r="D167" i="37" s="1"/>
  <c r="B265" i="157"/>
  <c r="B168" i="37" s="1"/>
  <c r="D265" i="157"/>
  <c r="D168" i="37" s="1"/>
  <c r="B266" i="157"/>
  <c r="B169" i="37" s="1"/>
  <c r="D266" i="157"/>
  <c r="D169" i="37" s="1"/>
  <c r="B268" i="157"/>
  <c r="B171" i="37" s="1"/>
  <c r="D268" i="157"/>
  <c r="D171" i="37" s="1"/>
  <c r="B269" i="157"/>
  <c r="B172" i="37" s="1"/>
  <c r="D269" i="157"/>
  <c r="D172" i="37" s="1"/>
  <c r="B270" i="157"/>
  <c r="B173" i="37" s="1"/>
  <c r="D270" i="157"/>
  <c r="D173" i="37" s="1"/>
  <c r="B271" i="157"/>
  <c r="B174" i="37" s="1"/>
  <c r="D271" i="157"/>
  <c r="D174" i="37" s="1"/>
  <c r="B272" i="157"/>
  <c r="B175" i="37" s="1"/>
  <c r="D272" i="157"/>
  <c r="D175" i="37" s="1"/>
  <c r="H263" i="157"/>
  <c r="H166" i="37" s="1"/>
  <c r="H264" i="157"/>
  <c r="H167" i="37" s="1"/>
  <c r="H265" i="157"/>
  <c r="H168" i="37" s="1"/>
  <c r="H266" i="157"/>
  <c r="H169" i="37" s="1"/>
  <c r="H268" i="157"/>
  <c r="H171" i="37" s="1"/>
  <c r="H269" i="157"/>
  <c r="H172" i="37" s="1"/>
  <c r="H270" i="157"/>
  <c r="H173" i="37" s="1"/>
  <c r="H271" i="157"/>
  <c r="H174" i="37" s="1"/>
  <c r="H272" i="157"/>
  <c r="H175" i="37" s="1"/>
  <c r="F268" i="157"/>
  <c r="F171" i="37" s="1"/>
  <c r="F269" i="157"/>
  <c r="F172" i="37" s="1"/>
  <c r="F270" i="157"/>
  <c r="F173" i="37" s="1"/>
  <c r="F271" i="157"/>
  <c r="F174" i="37" s="1"/>
  <c r="F272" i="157"/>
  <c r="F175" i="37" s="1"/>
  <c r="D254" i="157"/>
  <c r="D267" i="157" s="1"/>
  <c r="D170" i="37" s="1"/>
  <c r="F254" i="157"/>
  <c r="F267" i="157" s="1"/>
  <c r="F170" i="37" s="1"/>
  <c r="H254" i="157"/>
  <c r="G255" i="157"/>
  <c r="G256" i="157"/>
  <c r="G257" i="157"/>
  <c r="G258" i="157"/>
  <c r="G259" i="157"/>
  <c r="C255" i="157"/>
  <c r="E255" i="157" s="1"/>
  <c r="E268" i="157" s="1"/>
  <c r="E171" i="37" s="1"/>
  <c r="C256" i="157"/>
  <c r="E256" i="157" s="1"/>
  <c r="E269" i="157" s="1"/>
  <c r="E172" i="37" s="1"/>
  <c r="C257" i="157"/>
  <c r="E257" i="157" s="1"/>
  <c r="E270" i="157" s="1"/>
  <c r="E173" i="37" s="1"/>
  <c r="C258" i="157"/>
  <c r="E258" i="157" s="1"/>
  <c r="E271" i="157" s="1"/>
  <c r="E174" i="37" s="1"/>
  <c r="C259" i="157"/>
  <c r="E259" i="157" s="1"/>
  <c r="E272" i="157" s="1"/>
  <c r="E175" i="37" s="1"/>
  <c r="B267" i="157"/>
  <c r="B170" i="37" s="1"/>
  <c r="B236" i="157"/>
  <c r="B153" i="37" s="1"/>
  <c r="D236" i="157"/>
  <c r="D153" i="37" s="1"/>
  <c r="B237" i="157"/>
  <c r="B154" i="37" s="1"/>
  <c r="D237" i="157"/>
  <c r="D154" i="37" s="1"/>
  <c r="B238" i="157"/>
  <c r="B155" i="37" s="1"/>
  <c r="D238" i="157"/>
  <c r="D155" i="37" s="1"/>
  <c r="B239" i="157"/>
  <c r="B156" i="37" s="1"/>
  <c r="D239" i="157"/>
  <c r="D156" i="37" s="1"/>
  <c r="B241" i="157"/>
  <c r="B158" i="37" s="1"/>
  <c r="D241" i="157"/>
  <c r="D158" i="37" s="1"/>
  <c r="B242" i="157"/>
  <c r="B159" i="37" s="1"/>
  <c r="D242" i="157"/>
  <c r="D159" i="37" s="1"/>
  <c r="B243" i="157"/>
  <c r="B160" i="37" s="1"/>
  <c r="D243" i="157"/>
  <c r="D160" i="37" s="1"/>
  <c r="B244" i="157"/>
  <c r="B161" i="37" s="1"/>
  <c r="D244" i="157"/>
  <c r="D161" i="37" s="1"/>
  <c r="B245" i="157"/>
  <c r="B162" i="37" s="1"/>
  <c r="D245" i="157"/>
  <c r="D162" i="37" s="1"/>
  <c r="H236" i="157"/>
  <c r="H153" i="37" s="1"/>
  <c r="H237" i="157"/>
  <c r="H154" i="37" s="1"/>
  <c r="H238" i="157"/>
  <c r="H155" i="37" s="1"/>
  <c r="H239" i="157"/>
  <c r="H156" i="37" s="1"/>
  <c r="H241" i="157"/>
  <c r="H158" i="37" s="1"/>
  <c r="H242" i="157"/>
  <c r="H159" i="37" s="1"/>
  <c r="H243" i="157"/>
  <c r="H160" i="37" s="1"/>
  <c r="H244" i="157"/>
  <c r="H161" i="37" s="1"/>
  <c r="H245" i="157"/>
  <c r="H162" i="37" s="1"/>
  <c r="F241" i="157"/>
  <c r="F158" i="37" s="1"/>
  <c r="F242" i="157"/>
  <c r="F159" i="37" s="1"/>
  <c r="F243" i="157"/>
  <c r="F160" i="37" s="1"/>
  <c r="F244" i="157"/>
  <c r="F161" i="37" s="1"/>
  <c r="F245" i="157"/>
  <c r="F162" i="37" s="1"/>
  <c r="D227" i="157"/>
  <c r="D240" i="157" s="1"/>
  <c r="D157" i="37" s="1"/>
  <c r="F227" i="157"/>
  <c r="F240" i="157" s="1"/>
  <c r="F157" i="37" s="1"/>
  <c r="H227" i="157"/>
  <c r="G228" i="157"/>
  <c r="G229" i="157"/>
  <c r="G230" i="157"/>
  <c r="G231" i="157"/>
  <c r="G232" i="157"/>
  <c r="C228" i="157"/>
  <c r="C241" i="157" s="1"/>
  <c r="C158" i="37" s="1"/>
  <c r="C229" i="157"/>
  <c r="E229" i="157" s="1"/>
  <c r="E242" i="157" s="1"/>
  <c r="E159" i="37" s="1"/>
  <c r="C230" i="157"/>
  <c r="E230" i="157" s="1"/>
  <c r="E243" i="157" s="1"/>
  <c r="E160" i="37" s="1"/>
  <c r="C231" i="157"/>
  <c r="E231" i="157" s="1"/>
  <c r="E244" i="157" s="1"/>
  <c r="E161" i="37" s="1"/>
  <c r="B240" i="157"/>
  <c r="B157" i="37" s="1"/>
  <c r="B209" i="157"/>
  <c r="B114" i="37" s="1"/>
  <c r="D209" i="157"/>
  <c r="D114" i="37" s="1"/>
  <c r="B210" i="157"/>
  <c r="B115" i="37" s="1"/>
  <c r="D210" i="157"/>
  <c r="D115" i="37" s="1"/>
  <c r="B211" i="157"/>
  <c r="B116" i="37" s="1"/>
  <c r="D211" i="157"/>
  <c r="D116" i="37" s="1"/>
  <c r="B212" i="157"/>
  <c r="B117" i="37" s="1"/>
  <c r="D212" i="157"/>
  <c r="D117" i="37" s="1"/>
  <c r="B214" i="157"/>
  <c r="B119" i="37" s="1"/>
  <c r="D214" i="157"/>
  <c r="D119" i="37" s="1"/>
  <c r="B215" i="157"/>
  <c r="B120" i="37" s="1"/>
  <c r="D215" i="157"/>
  <c r="D120" i="37" s="1"/>
  <c r="B216" i="157"/>
  <c r="B121" i="37" s="1"/>
  <c r="D216" i="157"/>
  <c r="D121" i="37" s="1"/>
  <c r="B217" i="157"/>
  <c r="B122" i="37" s="1"/>
  <c r="D217" i="157"/>
  <c r="D122" i="37" s="1"/>
  <c r="B218" i="157"/>
  <c r="B123" i="37" s="1"/>
  <c r="D218" i="157"/>
  <c r="D123" i="37" s="1"/>
  <c r="H209" i="157"/>
  <c r="H114" i="37" s="1"/>
  <c r="H210" i="157"/>
  <c r="H115" i="37" s="1"/>
  <c r="H211" i="157"/>
  <c r="H116" i="37" s="1"/>
  <c r="H212" i="157"/>
  <c r="H117" i="37" s="1"/>
  <c r="H214" i="157"/>
  <c r="H119" i="37" s="1"/>
  <c r="H215" i="157"/>
  <c r="H120" i="37" s="1"/>
  <c r="H216" i="157"/>
  <c r="H121" i="37" s="1"/>
  <c r="H217" i="157"/>
  <c r="H122" i="37" s="1"/>
  <c r="H218" i="157"/>
  <c r="H123" i="37" s="1"/>
  <c r="F214" i="157"/>
  <c r="F119" i="37" s="1"/>
  <c r="F215" i="157"/>
  <c r="F120" i="37" s="1"/>
  <c r="F216" i="157"/>
  <c r="F121" i="37" s="1"/>
  <c r="F217" i="157"/>
  <c r="F122" i="37" s="1"/>
  <c r="F218" i="157"/>
  <c r="F123" i="37" s="1"/>
  <c r="D200" i="157"/>
  <c r="D213" i="157" s="1"/>
  <c r="D118" i="37" s="1"/>
  <c r="F200" i="157"/>
  <c r="F213" i="157" s="1"/>
  <c r="F118" i="37" s="1"/>
  <c r="H200" i="157"/>
  <c r="G201" i="157"/>
  <c r="G202" i="157"/>
  <c r="G203" i="157"/>
  <c r="G204" i="157"/>
  <c r="G205" i="157"/>
  <c r="C201" i="157"/>
  <c r="E201" i="157" s="1"/>
  <c r="E214" i="157" s="1"/>
  <c r="E119" i="37" s="1"/>
  <c r="C202" i="157"/>
  <c r="E202" i="157" s="1"/>
  <c r="E215" i="157" s="1"/>
  <c r="E120" i="37" s="1"/>
  <c r="C203" i="157"/>
  <c r="E203" i="157" s="1"/>
  <c r="E216" i="157" s="1"/>
  <c r="E121" i="37" s="1"/>
  <c r="C204" i="157"/>
  <c r="E204" i="157" s="1"/>
  <c r="E217" i="157" s="1"/>
  <c r="E122" i="37" s="1"/>
  <c r="C205" i="157"/>
  <c r="E205" i="157" s="1"/>
  <c r="E218" i="157" s="1"/>
  <c r="E123" i="37" s="1"/>
  <c r="B213" i="157"/>
  <c r="B118" i="37" s="1"/>
  <c r="B182" i="157"/>
  <c r="B88" i="37" s="1"/>
  <c r="D182" i="157"/>
  <c r="D88" i="37" s="1"/>
  <c r="B183" i="157"/>
  <c r="B89" i="37" s="1"/>
  <c r="D183" i="157"/>
  <c r="D89" i="37" s="1"/>
  <c r="B184" i="157"/>
  <c r="B90" i="37" s="1"/>
  <c r="D184" i="157"/>
  <c r="D90" i="37" s="1"/>
  <c r="B185" i="157"/>
  <c r="B91" i="37" s="1"/>
  <c r="D185" i="157"/>
  <c r="D91" i="37" s="1"/>
  <c r="B187" i="157"/>
  <c r="B93" i="37" s="1"/>
  <c r="D187" i="157"/>
  <c r="D93" i="37" s="1"/>
  <c r="B188" i="157"/>
  <c r="B94" i="37" s="1"/>
  <c r="D188" i="157"/>
  <c r="D94" i="37" s="1"/>
  <c r="B189" i="157"/>
  <c r="B95" i="37" s="1"/>
  <c r="D189" i="157"/>
  <c r="D95" i="37" s="1"/>
  <c r="B190" i="157"/>
  <c r="B96" i="37" s="1"/>
  <c r="D190" i="157"/>
  <c r="D96" i="37" s="1"/>
  <c r="B191" i="157"/>
  <c r="B97" i="37" s="1"/>
  <c r="D191" i="157"/>
  <c r="D97" i="37" s="1"/>
  <c r="H182" i="157"/>
  <c r="H88" i="37" s="1"/>
  <c r="H183" i="157"/>
  <c r="H89" i="37" s="1"/>
  <c r="H184" i="157"/>
  <c r="H90" i="37" s="1"/>
  <c r="H185" i="157"/>
  <c r="H91" i="37" s="1"/>
  <c r="I185" i="157"/>
  <c r="I91" i="37" s="1"/>
  <c r="H187" i="157"/>
  <c r="H93" i="37" s="1"/>
  <c r="H188" i="157"/>
  <c r="H94" i="37" s="1"/>
  <c r="H189" i="157"/>
  <c r="H95" i="37" s="1"/>
  <c r="H190" i="157"/>
  <c r="H96" i="37" s="1"/>
  <c r="H191" i="157"/>
  <c r="H97" i="37" s="1"/>
  <c r="F187" i="157"/>
  <c r="F93" i="37" s="1"/>
  <c r="F188" i="157"/>
  <c r="F94" i="37" s="1"/>
  <c r="F189" i="157"/>
  <c r="F95" i="37" s="1"/>
  <c r="F190" i="157"/>
  <c r="F96" i="37" s="1"/>
  <c r="F191" i="157"/>
  <c r="F97" i="37" s="1"/>
  <c r="D173" i="157"/>
  <c r="D186" i="157" s="1"/>
  <c r="D92" i="37" s="1"/>
  <c r="F173" i="157"/>
  <c r="F186" i="157" s="1"/>
  <c r="F92" i="37" s="1"/>
  <c r="H173" i="157"/>
  <c r="G172" i="157"/>
  <c r="G185" i="157" s="1"/>
  <c r="G91" i="37" s="1"/>
  <c r="G174" i="157"/>
  <c r="G175" i="157"/>
  <c r="G176" i="157"/>
  <c r="G177" i="157"/>
  <c r="C172" i="157"/>
  <c r="C185" i="157" s="1"/>
  <c r="C91" i="37" s="1"/>
  <c r="C174" i="157"/>
  <c r="E174" i="157" s="1"/>
  <c r="E187" i="157" s="1"/>
  <c r="E93" i="37" s="1"/>
  <c r="C175" i="157"/>
  <c r="E175" i="157" s="1"/>
  <c r="E188" i="157" s="1"/>
  <c r="E94" i="37" s="1"/>
  <c r="C176" i="157"/>
  <c r="E176" i="157" s="1"/>
  <c r="E189" i="157" s="1"/>
  <c r="E95" i="37" s="1"/>
  <c r="B186" i="157"/>
  <c r="B92" i="37" s="1"/>
  <c r="B161" i="157"/>
  <c r="B81" i="37" s="1"/>
  <c r="D161" i="157"/>
  <c r="D81" i="37" s="1"/>
  <c r="B162" i="157"/>
  <c r="B82" i="37" s="1"/>
  <c r="D162" i="157"/>
  <c r="D82" i="37" s="1"/>
  <c r="B163" i="157"/>
  <c r="B83" i="37" s="1"/>
  <c r="D163" i="157"/>
  <c r="D83" i="37" s="1"/>
  <c r="B164" i="157"/>
  <c r="B84" i="37" s="1"/>
  <c r="D164" i="157"/>
  <c r="D84" i="37" s="1"/>
  <c r="H161" i="157"/>
  <c r="H162" i="157"/>
  <c r="H163" i="157"/>
  <c r="H164" i="157"/>
  <c r="F164" i="157"/>
  <c r="F84" i="37" s="1"/>
  <c r="F163" i="157"/>
  <c r="F83" i="37" s="1"/>
  <c r="F162" i="157"/>
  <c r="F82" i="37" s="1"/>
  <c r="F161" i="157"/>
  <c r="F81" i="37" s="1"/>
  <c r="B160" i="157"/>
  <c r="B80" i="37" s="1"/>
  <c r="D160" i="157"/>
  <c r="D80" i="37" s="1"/>
  <c r="H160" i="157"/>
  <c r="F160" i="157"/>
  <c r="F80" i="37" s="1"/>
  <c r="D150" i="157"/>
  <c r="F150" i="157"/>
  <c r="H150" i="157"/>
  <c r="G151" i="157"/>
  <c r="C151" i="157"/>
  <c r="E151" i="157" s="1"/>
  <c r="B150" i="157"/>
  <c r="G140" i="157"/>
  <c r="G141" i="157"/>
  <c r="G142" i="157"/>
  <c r="G143" i="157"/>
  <c r="G139" i="157"/>
  <c r="I139" i="157" s="1"/>
  <c r="C140" i="157"/>
  <c r="C161" i="157" s="1"/>
  <c r="C81" i="37" s="1"/>
  <c r="C141" i="157"/>
  <c r="E141" i="157" s="1"/>
  <c r="E162" i="157" s="1"/>
  <c r="E82" i="37" s="1"/>
  <c r="C142" i="157"/>
  <c r="E142" i="157" s="1"/>
  <c r="E163" i="157" s="1"/>
  <c r="E83" i="37" s="1"/>
  <c r="C139" i="157"/>
  <c r="E139" i="157" s="1"/>
  <c r="D138" i="157"/>
  <c r="F138" i="157"/>
  <c r="H138" i="157"/>
  <c r="B129" i="157"/>
  <c r="B45" i="37" s="1"/>
  <c r="D129" i="157"/>
  <c r="D45" i="37" s="1"/>
  <c r="H129" i="157"/>
  <c r="H45" i="37" s="1"/>
  <c r="I129" i="157"/>
  <c r="I45" i="37" s="1"/>
  <c r="F129" i="157"/>
  <c r="F45" i="37" s="1"/>
  <c r="B128" i="157"/>
  <c r="B44" i="37" s="1"/>
  <c r="D128" i="157"/>
  <c r="D44" i="37" s="1"/>
  <c r="H128" i="157"/>
  <c r="H44" i="37" s="1"/>
  <c r="F128" i="157"/>
  <c r="F44" i="37" s="1"/>
  <c r="B127" i="157"/>
  <c r="B43" i="37" s="1"/>
  <c r="D127" i="157"/>
  <c r="D43" i="37" s="1"/>
  <c r="H127" i="157"/>
  <c r="H43" i="37" s="1"/>
  <c r="F127" i="157"/>
  <c r="F43" i="37" s="1"/>
  <c r="B126" i="157"/>
  <c r="B42" i="37" s="1"/>
  <c r="D126" i="157"/>
  <c r="D42" i="37" s="1"/>
  <c r="H126" i="157"/>
  <c r="H42" i="37" s="1"/>
  <c r="F126" i="157"/>
  <c r="F42" i="37" s="1"/>
  <c r="B125" i="157"/>
  <c r="B41" i="37" s="1"/>
  <c r="D125" i="157"/>
  <c r="D41" i="37" s="1"/>
  <c r="H125" i="157"/>
  <c r="H41" i="37" s="1"/>
  <c r="F125" i="157"/>
  <c r="F41" i="37" s="1"/>
  <c r="D111" i="157"/>
  <c r="F111" i="157"/>
  <c r="H111" i="157"/>
  <c r="B124" i="157"/>
  <c r="B40" i="37" s="1"/>
  <c r="G110" i="157"/>
  <c r="G112" i="157"/>
  <c r="G113" i="157"/>
  <c r="G114" i="157"/>
  <c r="G115" i="157"/>
  <c r="G116" i="157"/>
  <c r="G129" i="157" s="1"/>
  <c r="G45" i="37" s="1"/>
  <c r="C112" i="157"/>
  <c r="E112" i="157" s="1"/>
  <c r="E125" i="157" s="1"/>
  <c r="E41" i="37" s="1"/>
  <c r="C113" i="157"/>
  <c r="E113" i="157" s="1"/>
  <c r="E126" i="157" s="1"/>
  <c r="E42" i="37" s="1"/>
  <c r="C114" i="157"/>
  <c r="E114" i="157" s="1"/>
  <c r="E127" i="157" s="1"/>
  <c r="E43" i="37" s="1"/>
  <c r="C115" i="157"/>
  <c r="E115" i="157" s="1"/>
  <c r="E128" i="157" s="1"/>
  <c r="E44" i="37" s="1"/>
  <c r="C116" i="157"/>
  <c r="E129" i="157" s="1"/>
  <c r="E45" i="37" s="1"/>
  <c r="B101" i="157"/>
  <c r="B32" i="37" s="1"/>
  <c r="D101" i="157"/>
  <c r="H101" i="157"/>
  <c r="F101" i="157"/>
  <c r="F32" i="37" s="1"/>
  <c r="B100" i="157"/>
  <c r="B31" i="37" s="1"/>
  <c r="D100" i="157"/>
  <c r="H100" i="157"/>
  <c r="F100" i="157"/>
  <c r="F31" i="37" s="1"/>
  <c r="B99" i="157"/>
  <c r="B30" i="37" s="1"/>
  <c r="D99" i="157"/>
  <c r="H99" i="157"/>
  <c r="F99" i="157"/>
  <c r="F30" i="37" s="1"/>
  <c r="B98" i="157"/>
  <c r="B29" i="37" s="1"/>
  <c r="D98" i="157"/>
  <c r="H98" i="157"/>
  <c r="F98" i="157"/>
  <c r="F29" i="37" s="1"/>
  <c r="B28" i="37"/>
  <c r="D97" i="157"/>
  <c r="H97" i="157"/>
  <c r="F97" i="157"/>
  <c r="F28" i="37" s="1"/>
  <c r="B95" i="157"/>
  <c r="B26" i="37" s="1"/>
  <c r="D95" i="157"/>
  <c r="B94" i="157"/>
  <c r="B25" i="37" s="1"/>
  <c r="D94" i="157"/>
  <c r="B93" i="157"/>
  <c r="B24" i="37" s="1"/>
  <c r="D93" i="157"/>
  <c r="B92" i="157"/>
  <c r="B23" i="37" s="1"/>
  <c r="D92" i="157"/>
  <c r="D87" i="157"/>
  <c r="F87" i="157"/>
  <c r="H87" i="157"/>
  <c r="G88" i="157"/>
  <c r="C88" i="157"/>
  <c r="C87" i="157" s="1"/>
  <c r="F76" i="157"/>
  <c r="G77" i="157"/>
  <c r="I77" i="157" s="1"/>
  <c r="G78" i="157"/>
  <c r="C77" i="157"/>
  <c r="E77" i="157" s="1"/>
  <c r="D76" i="157"/>
  <c r="H76" i="157"/>
  <c r="D68" i="157"/>
  <c r="F68" i="157"/>
  <c r="H68" i="157"/>
  <c r="G69" i="157"/>
  <c r="C69" i="157"/>
  <c r="E69" i="157" s="1"/>
  <c r="G59" i="157"/>
  <c r="I59" i="157" s="1"/>
  <c r="C59" i="157"/>
  <c r="E59" i="157" s="1"/>
  <c r="D49" i="157"/>
  <c r="F49" i="157"/>
  <c r="H49" i="157"/>
  <c r="G50" i="157"/>
  <c r="C50" i="157"/>
  <c r="C49" i="157" s="1"/>
  <c r="D41" i="157"/>
  <c r="F41" i="157"/>
  <c r="H41" i="157"/>
  <c r="G42" i="157"/>
  <c r="C42" i="157"/>
  <c r="E42" i="157" s="1"/>
  <c r="G32" i="157"/>
  <c r="I32" i="157" s="1"/>
  <c r="G30" i="157"/>
  <c r="I30" i="157" s="1"/>
  <c r="C31" i="157"/>
  <c r="E31" i="157" s="1"/>
  <c r="C32" i="157"/>
  <c r="C30" i="157"/>
  <c r="E30" i="157" s="1"/>
  <c r="D29" i="157"/>
  <c r="F29" i="157"/>
  <c r="H29" i="157"/>
  <c r="F15" i="157"/>
  <c r="D26" i="37" l="1"/>
  <c r="D29" i="37"/>
  <c r="D30" i="37"/>
  <c r="H31" i="37"/>
  <c r="G127" i="157"/>
  <c r="G43" i="37" s="1"/>
  <c r="I114" i="157"/>
  <c r="I127" i="157" s="1"/>
  <c r="I43" i="37" s="1"/>
  <c r="G163" i="157"/>
  <c r="G83" i="37" s="1"/>
  <c r="I142" i="157"/>
  <c r="H83" i="37"/>
  <c r="H81" i="37"/>
  <c r="G188" i="157"/>
  <c r="G94" i="37" s="1"/>
  <c r="I175" i="157"/>
  <c r="I188" i="157" s="1"/>
  <c r="I94" i="37" s="1"/>
  <c r="G215" i="157"/>
  <c r="G120" i="37" s="1"/>
  <c r="I202" i="157"/>
  <c r="I215" i="157" s="1"/>
  <c r="I120" i="37" s="1"/>
  <c r="G243" i="157"/>
  <c r="G160" i="37" s="1"/>
  <c r="I230" i="157"/>
  <c r="I243" i="157" s="1"/>
  <c r="I160" i="37" s="1"/>
  <c r="G272" i="157"/>
  <c r="G175" i="37" s="1"/>
  <c r="I259" i="157"/>
  <c r="I272" i="157" s="1"/>
  <c r="I175" i="37" s="1"/>
  <c r="G268" i="157"/>
  <c r="G171" i="37" s="1"/>
  <c r="I255" i="157"/>
  <c r="I268" i="157" s="1"/>
  <c r="I171" i="37" s="1"/>
  <c r="G298" i="157"/>
  <c r="G187" i="37" s="1"/>
  <c r="I285" i="157"/>
  <c r="I298" i="157" s="1"/>
  <c r="I187" i="37" s="1"/>
  <c r="G324" i="157"/>
  <c r="G212" i="37" s="1"/>
  <c r="I311" i="157"/>
  <c r="I324" i="157" s="1"/>
  <c r="I212" i="37" s="1"/>
  <c r="H321" i="157"/>
  <c r="H209" i="37" s="1"/>
  <c r="G352" i="157"/>
  <c r="G226" i="37" s="1"/>
  <c r="I339" i="157"/>
  <c r="G347" i="157"/>
  <c r="G221" i="37" s="1"/>
  <c r="I334" i="157"/>
  <c r="H227" i="37"/>
  <c r="H225" i="37"/>
  <c r="H223" i="37"/>
  <c r="G376" i="157"/>
  <c r="G236" i="37" s="1"/>
  <c r="I363" i="157"/>
  <c r="I376" i="157" s="1"/>
  <c r="I236" i="37" s="1"/>
  <c r="D31" i="37"/>
  <c r="G126" i="157"/>
  <c r="G42" i="37" s="1"/>
  <c r="I113" i="157"/>
  <c r="I126" i="157" s="1"/>
  <c r="I42" i="37" s="1"/>
  <c r="G162" i="157"/>
  <c r="G82" i="37" s="1"/>
  <c r="I141" i="157"/>
  <c r="G150" i="157"/>
  <c r="I151" i="157"/>
  <c r="G187" i="157"/>
  <c r="G93" i="37" s="1"/>
  <c r="I174" i="157"/>
  <c r="I187" i="157" s="1"/>
  <c r="I93" i="37" s="1"/>
  <c r="G218" i="157"/>
  <c r="G123" i="37" s="1"/>
  <c r="I205" i="157"/>
  <c r="I218" i="157" s="1"/>
  <c r="I123" i="37" s="1"/>
  <c r="G214" i="157"/>
  <c r="G119" i="37" s="1"/>
  <c r="I201" i="157"/>
  <c r="I214" i="157" s="1"/>
  <c r="I119" i="37" s="1"/>
  <c r="G242" i="157"/>
  <c r="G159" i="37" s="1"/>
  <c r="I229" i="157"/>
  <c r="I242" i="157" s="1"/>
  <c r="I159" i="37" s="1"/>
  <c r="G271" i="157"/>
  <c r="G174" i="37" s="1"/>
  <c r="I258" i="157"/>
  <c r="I271" i="157" s="1"/>
  <c r="I174" i="37" s="1"/>
  <c r="H267" i="157"/>
  <c r="H170" i="37" s="1"/>
  <c r="G297" i="157"/>
  <c r="G186" i="37" s="1"/>
  <c r="I284" i="157"/>
  <c r="I297" i="157" s="1"/>
  <c r="I186" i="37" s="1"/>
  <c r="H294" i="157"/>
  <c r="H183" i="37" s="1"/>
  <c r="G323" i="157"/>
  <c r="G211" i="37" s="1"/>
  <c r="I310" i="157"/>
  <c r="I323" i="157" s="1"/>
  <c r="I211" i="37" s="1"/>
  <c r="G351" i="157"/>
  <c r="G225" i="37" s="1"/>
  <c r="I338" i="157"/>
  <c r="G346" i="157"/>
  <c r="G220" i="37" s="1"/>
  <c r="I333" i="157"/>
  <c r="H218" i="37"/>
  <c r="G379" i="157"/>
  <c r="G239" i="37" s="1"/>
  <c r="I366" i="157"/>
  <c r="I379" i="157" s="1"/>
  <c r="I239" i="37" s="1"/>
  <c r="D24" i="37"/>
  <c r="H32" i="37"/>
  <c r="H28" i="37"/>
  <c r="D32" i="37"/>
  <c r="G125" i="157"/>
  <c r="G41" i="37" s="1"/>
  <c r="I112" i="157"/>
  <c r="I125" i="157" s="1"/>
  <c r="I41" i="37" s="1"/>
  <c r="G161" i="157"/>
  <c r="G81" i="37" s="1"/>
  <c r="I140" i="157"/>
  <c r="I150" i="157"/>
  <c r="H84" i="37"/>
  <c r="H82" i="37"/>
  <c r="I162" i="157"/>
  <c r="I82" i="37" s="1"/>
  <c r="G190" i="157"/>
  <c r="G96" i="37" s="1"/>
  <c r="I177" i="157"/>
  <c r="I190" i="157" s="1"/>
  <c r="I96" i="37" s="1"/>
  <c r="G217" i="157"/>
  <c r="G122" i="37" s="1"/>
  <c r="I204" i="157"/>
  <c r="I217" i="157" s="1"/>
  <c r="I122" i="37" s="1"/>
  <c r="H213" i="157"/>
  <c r="H118" i="37" s="1"/>
  <c r="G245" i="157"/>
  <c r="G162" i="37" s="1"/>
  <c r="I232" i="157"/>
  <c r="I245" i="157" s="1"/>
  <c r="I162" i="37" s="1"/>
  <c r="G241" i="157"/>
  <c r="G158" i="37" s="1"/>
  <c r="I228" i="157"/>
  <c r="I241" i="157" s="1"/>
  <c r="I158" i="37" s="1"/>
  <c r="G270" i="157"/>
  <c r="G173" i="37" s="1"/>
  <c r="I257" i="157"/>
  <c r="I270" i="157" s="1"/>
  <c r="I173" i="37" s="1"/>
  <c r="G296" i="157"/>
  <c r="G185" i="37" s="1"/>
  <c r="I283" i="157"/>
  <c r="I296" i="157" s="1"/>
  <c r="I185" i="37" s="1"/>
  <c r="G326" i="157"/>
  <c r="G214" i="37" s="1"/>
  <c r="I313" i="157"/>
  <c r="I326" i="157" s="1"/>
  <c r="I214" i="37" s="1"/>
  <c r="G322" i="157"/>
  <c r="G210" i="37" s="1"/>
  <c r="I309" i="157"/>
  <c r="I322" i="157" s="1"/>
  <c r="I210" i="37" s="1"/>
  <c r="G350" i="157"/>
  <c r="G224" i="37" s="1"/>
  <c r="I337" i="157"/>
  <c r="H226" i="37"/>
  <c r="H224" i="37"/>
  <c r="I350" i="157"/>
  <c r="I224" i="37" s="1"/>
  <c r="G378" i="157"/>
  <c r="G238" i="37" s="1"/>
  <c r="I365" i="157"/>
  <c r="I378" i="157" s="1"/>
  <c r="I238" i="37" s="1"/>
  <c r="I78" i="157"/>
  <c r="I84" i="157"/>
  <c r="G87" i="157"/>
  <c r="I87" i="157" s="1"/>
  <c r="I88" i="157"/>
  <c r="D23" i="37"/>
  <c r="D25" i="37"/>
  <c r="D28" i="37"/>
  <c r="H29" i="37"/>
  <c r="H30" i="37"/>
  <c r="G128" i="157"/>
  <c r="G44" i="37" s="1"/>
  <c r="I115" i="157"/>
  <c r="I128" i="157" s="1"/>
  <c r="I44" i="37" s="1"/>
  <c r="I138" i="157"/>
  <c r="G164" i="157"/>
  <c r="G84" i="37" s="1"/>
  <c r="I143" i="157"/>
  <c r="G189" i="157"/>
  <c r="G95" i="37" s="1"/>
  <c r="I176" i="157"/>
  <c r="I189" i="157" s="1"/>
  <c r="I95" i="37" s="1"/>
  <c r="G216" i="157"/>
  <c r="G121" i="37" s="1"/>
  <c r="I203" i="157"/>
  <c r="I216" i="157" s="1"/>
  <c r="I121" i="37" s="1"/>
  <c r="G244" i="157"/>
  <c r="G161" i="37" s="1"/>
  <c r="I231" i="157"/>
  <c r="I244" i="157" s="1"/>
  <c r="I161" i="37" s="1"/>
  <c r="H240" i="157"/>
  <c r="H157" i="37" s="1"/>
  <c r="G269" i="157"/>
  <c r="G172" i="37" s="1"/>
  <c r="I256" i="157"/>
  <c r="I269" i="157" s="1"/>
  <c r="I172" i="37" s="1"/>
  <c r="G299" i="157"/>
  <c r="G188" i="37" s="1"/>
  <c r="I286" i="157"/>
  <c r="I299" i="157" s="1"/>
  <c r="I188" i="37" s="1"/>
  <c r="G295" i="157"/>
  <c r="G184" i="37" s="1"/>
  <c r="I282" i="157"/>
  <c r="I295" i="157" s="1"/>
  <c r="I184" i="37" s="1"/>
  <c r="G325" i="157"/>
  <c r="G213" i="37" s="1"/>
  <c r="I312" i="157"/>
  <c r="I325" i="157" s="1"/>
  <c r="I213" i="37" s="1"/>
  <c r="G320" i="157"/>
  <c r="G208" i="37" s="1"/>
  <c r="I307" i="157"/>
  <c r="I320" i="157" s="1"/>
  <c r="I208" i="37" s="1"/>
  <c r="G353" i="157"/>
  <c r="G227" i="37" s="1"/>
  <c r="I340" i="157"/>
  <c r="G349" i="157"/>
  <c r="G223" i="37" s="1"/>
  <c r="I336" i="157"/>
  <c r="H219" i="37"/>
  <c r="G377" i="157"/>
  <c r="G237" i="37" s="1"/>
  <c r="I364" i="157"/>
  <c r="I377" i="157" s="1"/>
  <c r="I237" i="37" s="1"/>
  <c r="H80" i="37"/>
  <c r="H375" i="157"/>
  <c r="H235" i="37" s="1"/>
  <c r="H186" i="157"/>
  <c r="H92" i="37" s="1"/>
  <c r="G68" i="157"/>
  <c r="I69" i="157"/>
  <c r="G49" i="157"/>
  <c r="I49" i="157" s="1"/>
  <c r="I50" i="157"/>
  <c r="I68" i="157"/>
  <c r="G41" i="157"/>
  <c r="I41" i="157" s="1"/>
  <c r="I42" i="157"/>
  <c r="E140" i="157"/>
  <c r="E161" i="157" s="1"/>
  <c r="E81" i="37" s="1"/>
  <c r="E160" i="157"/>
  <c r="E80" i="37" s="1"/>
  <c r="F348" i="157"/>
  <c r="F222" i="37" s="1"/>
  <c r="I13" i="57"/>
  <c r="I26" i="57" s="1"/>
  <c r="I195" i="37" s="1"/>
  <c r="G28" i="57"/>
  <c r="G197" i="37" s="1"/>
  <c r="G29" i="57"/>
  <c r="G198" i="37" s="1"/>
  <c r="I17" i="57"/>
  <c r="I30" i="57" s="1"/>
  <c r="I199" i="37" s="1"/>
  <c r="G31" i="57"/>
  <c r="G200" i="37" s="1"/>
  <c r="I13" i="46"/>
  <c r="I26" i="46" s="1"/>
  <c r="I52" i="37" s="1"/>
  <c r="G32" i="46"/>
  <c r="G58" i="37" s="1"/>
  <c r="G28" i="46"/>
  <c r="G54" i="37" s="1"/>
  <c r="G29" i="46"/>
  <c r="G55" i="37" s="1"/>
  <c r="G30" i="46"/>
  <c r="G56" i="37" s="1"/>
  <c r="G31" i="46"/>
  <c r="G57" i="37" s="1"/>
  <c r="E15" i="57"/>
  <c r="E28" i="57" s="1"/>
  <c r="E197" i="37" s="1"/>
  <c r="E17" i="57"/>
  <c r="E30" i="57" s="1"/>
  <c r="E199" i="37" s="1"/>
  <c r="C31" i="57"/>
  <c r="C200" i="37" s="1"/>
  <c r="C29" i="57"/>
  <c r="C198" i="37" s="1"/>
  <c r="E13" i="57"/>
  <c r="E26" i="57" s="1"/>
  <c r="E195" i="37" s="1"/>
  <c r="C28" i="46"/>
  <c r="C54" i="37" s="1"/>
  <c r="E17" i="46"/>
  <c r="E30" i="46" s="1"/>
  <c r="E56" i="37" s="1"/>
  <c r="C14" i="46"/>
  <c r="E16" i="46"/>
  <c r="E29" i="46" s="1"/>
  <c r="E55" i="37" s="1"/>
  <c r="E19" i="46"/>
  <c r="E32" i="46" s="1"/>
  <c r="E58" i="37" s="1"/>
  <c r="C31" i="46"/>
  <c r="C57" i="37" s="1"/>
  <c r="E13" i="46"/>
  <c r="E26" i="46" s="1"/>
  <c r="E52" i="37" s="1"/>
  <c r="E363" i="157"/>
  <c r="E376" i="157" s="1"/>
  <c r="E236" i="37" s="1"/>
  <c r="E378" i="157"/>
  <c r="E238" i="37" s="1"/>
  <c r="E364" i="157"/>
  <c r="E377" i="157" s="1"/>
  <c r="E237" i="37" s="1"/>
  <c r="B159" i="157"/>
  <c r="B79" i="37" s="1"/>
  <c r="G14" i="46"/>
  <c r="C350" i="157"/>
  <c r="C224" i="37" s="1"/>
  <c r="C353" i="157"/>
  <c r="C227" i="37" s="1"/>
  <c r="D348" i="157"/>
  <c r="D222" i="37" s="1"/>
  <c r="C352" i="157"/>
  <c r="C226" i="37" s="1"/>
  <c r="C351" i="157"/>
  <c r="C225" i="37" s="1"/>
  <c r="C347" i="157"/>
  <c r="C221" i="37" s="1"/>
  <c r="C346" i="157"/>
  <c r="C220" i="37" s="1"/>
  <c r="H348" i="157"/>
  <c r="C335" i="157"/>
  <c r="C348" i="157" s="1"/>
  <c r="C222" i="37" s="1"/>
  <c r="E336" i="157"/>
  <c r="E349" i="157" s="1"/>
  <c r="E223" i="37" s="1"/>
  <c r="G335" i="157"/>
  <c r="G348" i="157" s="1"/>
  <c r="G222" i="37" s="1"/>
  <c r="C325" i="157"/>
  <c r="C213" i="37" s="1"/>
  <c r="E309" i="157"/>
  <c r="E322" i="157" s="1"/>
  <c r="E210" i="37" s="1"/>
  <c r="E313" i="157"/>
  <c r="E326" i="157" s="1"/>
  <c r="E214" i="37" s="1"/>
  <c r="C308" i="157"/>
  <c r="C321" i="157" s="1"/>
  <c r="C209" i="37" s="1"/>
  <c r="E311" i="157"/>
  <c r="E324" i="157" s="1"/>
  <c r="E212" i="37" s="1"/>
  <c r="C323" i="157"/>
  <c r="C211" i="37" s="1"/>
  <c r="G308" i="157"/>
  <c r="G321" i="157" s="1"/>
  <c r="G209" i="37" s="1"/>
  <c r="E286" i="157"/>
  <c r="E299" i="157" s="1"/>
  <c r="E188" i="37" s="1"/>
  <c r="E282" i="157"/>
  <c r="E295" i="157" s="1"/>
  <c r="E184" i="37" s="1"/>
  <c r="E284" i="157"/>
  <c r="E297" i="157" s="1"/>
  <c r="E186" i="37" s="1"/>
  <c r="E283" i="157"/>
  <c r="E296" i="157" s="1"/>
  <c r="E185" i="37" s="1"/>
  <c r="C281" i="157"/>
  <c r="C298" i="157"/>
  <c r="C187" i="37" s="1"/>
  <c r="G281" i="157"/>
  <c r="G294" i="157" s="1"/>
  <c r="G183" i="37" s="1"/>
  <c r="C270" i="157"/>
  <c r="C173" i="37" s="1"/>
  <c r="C272" i="157"/>
  <c r="C175" i="37" s="1"/>
  <c r="C271" i="157"/>
  <c r="C174" i="37" s="1"/>
  <c r="C269" i="157"/>
  <c r="C172" i="37" s="1"/>
  <c r="C268" i="157"/>
  <c r="C171" i="37" s="1"/>
  <c r="C254" i="157"/>
  <c r="C243" i="157"/>
  <c r="C160" i="37" s="1"/>
  <c r="G254" i="157"/>
  <c r="G267" i="157" s="1"/>
  <c r="G170" i="37" s="1"/>
  <c r="C244" i="157"/>
  <c r="C161" i="37" s="1"/>
  <c r="C242" i="157"/>
  <c r="C159" i="37" s="1"/>
  <c r="G227" i="157"/>
  <c r="G240" i="157" s="1"/>
  <c r="G157" i="37" s="1"/>
  <c r="E228" i="157"/>
  <c r="E241" i="157" s="1"/>
  <c r="E158" i="37" s="1"/>
  <c r="C216" i="157"/>
  <c r="C121" i="37" s="1"/>
  <c r="C218" i="157"/>
  <c r="C123" i="37" s="1"/>
  <c r="C217" i="157"/>
  <c r="C122" i="37" s="1"/>
  <c r="C215" i="157"/>
  <c r="C120" i="37" s="1"/>
  <c r="C214" i="157"/>
  <c r="C119" i="37" s="1"/>
  <c r="C188" i="157"/>
  <c r="C94" i="37" s="1"/>
  <c r="C200" i="157"/>
  <c r="G200" i="157"/>
  <c r="G213" i="157" s="1"/>
  <c r="G118" i="37" s="1"/>
  <c r="E185" i="157"/>
  <c r="E91" i="37" s="1"/>
  <c r="C187" i="157"/>
  <c r="C93" i="37" s="1"/>
  <c r="C189" i="157"/>
  <c r="C95" i="37" s="1"/>
  <c r="C150" i="157"/>
  <c r="E150" i="157" s="1"/>
  <c r="D159" i="157"/>
  <c r="D79" i="37" s="1"/>
  <c r="C162" i="157"/>
  <c r="C82" i="37" s="1"/>
  <c r="F159" i="157"/>
  <c r="F79" i="37" s="1"/>
  <c r="H159" i="157"/>
  <c r="C160" i="157"/>
  <c r="C80" i="37" s="1"/>
  <c r="C163" i="157"/>
  <c r="C83" i="37" s="1"/>
  <c r="G160" i="157"/>
  <c r="G80" i="37" s="1"/>
  <c r="G138" i="157"/>
  <c r="G159" i="157" s="1"/>
  <c r="G79" i="37" s="1"/>
  <c r="C125" i="157"/>
  <c r="C41" i="37" s="1"/>
  <c r="C129" i="157"/>
  <c r="C45" i="37" s="1"/>
  <c r="C126" i="157"/>
  <c r="C42" i="37" s="1"/>
  <c r="C127" i="157"/>
  <c r="C43" i="37" s="1"/>
  <c r="C128" i="157"/>
  <c r="C44" i="37" s="1"/>
  <c r="F124" i="157"/>
  <c r="F40" i="37" s="1"/>
  <c r="C111" i="157"/>
  <c r="D124" i="157"/>
  <c r="D40" i="37" s="1"/>
  <c r="H124" i="157"/>
  <c r="H40" i="37" s="1"/>
  <c r="G111" i="157"/>
  <c r="I111" i="157" s="1"/>
  <c r="I124" i="157" s="1"/>
  <c r="I40" i="37" s="1"/>
  <c r="E88" i="157"/>
  <c r="E87" i="157"/>
  <c r="E49" i="157"/>
  <c r="C68" i="157"/>
  <c r="E68" i="157" s="1"/>
  <c r="E50" i="157"/>
  <c r="C41" i="157"/>
  <c r="E41" i="157" s="1"/>
  <c r="E32" i="157"/>
  <c r="I160" i="157" l="1"/>
  <c r="I80" i="37" s="1"/>
  <c r="I227" i="157"/>
  <c r="I240" i="157" s="1"/>
  <c r="I157" i="37" s="1"/>
  <c r="I200" i="157"/>
  <c r="I213" i="157" s="1"/>
  <c r="I118" i="37" s="1"/>
  <c r="I164" i="157"/>
  <c r="I84" i="37" s="1"/>
  <c r="I349" i="157"/>
  <c r="I223" i="37" s="1"/>
  <c r="I353" i="157"/>
  <c r="I227" i="37" s="1"/>
  <c r="I163" i="157"/>
  <c r="I83" i="37" s="1"/>
  <c r="I335" i="157"/>
  <c r="I281" i="157"/>
  <c r="I294" i="157" s="1"/>
  <c r="I183" i="37" s="1"/>
  <c r="I254" i="157"/>
  <c r="I267" i="157" s="1"/>
  <c r="I170" i="37" s="1"/>
  <c r="H222" i="37"/>
  <c r="I348" i="157"/>
  <c r="I222" i="37" s="1"/>
  <c r="I161" i="157"/>
  <c r="I81" i="37" s="1"/>
  <c r="I351" i="157"/>
  <c r="I225" i="37" s="1"/>
  <c r="I308" i="157"/>
  <c r="I321" i="157" s="1"/>
  <c r="I209" i="37" s="1"/>
  <c r="I352" i="157"/>
  <c r="I226" i="37" s="1"/>
  <c r="H79" i="37"/>
  <c r="I159" i="157"/>
  <c r="I79" i="37" s="1"/>
  <c r="I14" i="46"/>
  <c r="I27" i="46" s="1"/>
  <c r="I53" i="37" s="1"/>
  <c r="G27" i="46"/>
  <c r="G53" i="37" s="1"/>
  <c r="E14" i="46"/>
  <c r="E27" i="46" s="1"/>
  <c r="E53" i="37" s="1"/>
  <c r="C27" i="46"/>
  <c r="C53" i="37" s="1"/>
  <c r="E335" i="157"/>
  <c r="E348" i="157" s="1"/>
  <c r="E222" i="37" s="1"/>
  <c r="E308" i="157"/>
  <c r="E321" i="157" s="1"/>
  <c r="E209" i="37" s="1"/>
  <c r="E281" i="157"/>
  <c r="E294" i="157" s="1"/>
  <c r="E183" i="37" s="1"/>
  <c r="C294" i="157"/>
  <c r="C183" i="37" s="1"/>
  <c r="E254" i="157"/>
  <c r="E267" i="157" s="1"/>
  <c r="E170" i="37" s="1"/>
  <c r="C267" i="157"/>
  <c r="C170" i="37" s="1"/>
  <c r="E200" i="157"/>
  <c r="E213" i="157" s="1"/>
  <c r="E118" i="37" s="1"/>
  <c r="C213" i="157"/>
  <c r="C118" i="37" s="1"/>
  <c r="G124" i="157"/>
  <c r="G40" i="37" s="1"/>
  <c r="C124" i="157"/>
  <c r="C40" i="37" s="1"/>
  <c r="E111" i="157"/>
  <c r="E124" i="157" s="1"/>
  <c r="E40" i="37" s="1"/>
  <c r="G18" i="157" l="1"/>
  <c r="G16" i="157"/>
  <c r="C18" i="157"/>
  <c r="C16" i="157"/>
  <c r="D15" i="157"/>
  <c r="H15" i="157"/>
  <c r="B96" i="157"/>
  <c r="B27" i="37" s="1"/>
  <c r="E18" i="157" l="1"/>
  <c r="C99" i="157"/>
  <c r="I16" i="157"/>
  <c r="G97" i="157"/>
  <c r="I18" i="157"/>
  <c r="G99" i="157"/>
  <c r="E16" i="157"/>
  <c r="C97" i="157"/>
  <c r="G30" i="37" l="1"/>
  <c r="I99" i="157"/>
  <c r="I30" i="37" s="1"/>
  <c r="C30" i="37"/>
  <c r="E99" i="157"/>
  <c r="E30" i="37"/>
  <c r="C28" i="37"/>
  <c r="E97" i="157"/>
  <c r="E28" i="37" s="1"/>
  <c r="G28" i="37"/>
  <c r="I97" i="157"/>
  <c r="I28" i="37" s="1"/>
  <c r="D100" i="156"/>
  <c r="H100" i="156"/>
  <c r="B100" i="156"/>
  <c r="H38" i="156"/>
  <c r="F38" i="156"/>
  <c r="F13" i="156"/>
  <c r="H251" i="37" l="1"/>
  <c r="B251" i="37"/>
  <c r="H249" i="37"/>
  <c r="B249" i="37"/>
  <c r="D366" i="156"/>
  <c r="H366" i="156"/>
  <c r="B366" i="156"/>
  <c r="G367" i="156"/>
  <c r="G368" i="156"/>
  <c r="I368" i="156" s="1"/>
  <c r="G369" i="156"/>
  <c r="G370" i="156"/>
  <c r="I370" i="156" s="1"/>
  <c r="G371" i="156"/>
  <c r="I371" i="156" s="1"/>
  <c r="C367" i="156"/>
  <c r="C368" i="156"/>
  <c r="C369" i="156"/>
  <c r="C370" i="156"/>
  <c r="C371" i="156"/>
  <c r="D353" i="156"/>
  <c r="H353" i="156"/>
  <c r="G354" i="156"/>
  <c r="I354" i="156" s="1"/>
  <c r="G355" i="156"/>
  <c r="G356" i="156"/>
  <c r="I356" i="156" s="1"/>
  <c r="G357" i="156"/>
  <c r="I357" i="156" s="1"/>
  <c r="G358" i="156"/>
  <c r="I358" i="156" s="1"/>
  <c r="C354" i="156"/>
  <c r="E354" i="156" s="1"/>
  <c r="C355" i="156"/>
  <c r="E355" i="156" s="1"/>
  <c r="C356" i="156"/>
  <c r="E356" i="156" s="1"/>
  <c r="C357" i="156"/>
  <c r="E357" i="156" s="1"/>
  <c r="C358" i="156"/>
  <c r="E358" i="156" s="1"/>
  <c r="B353" i="156"/>
  <c r="D342" i="156"/>
  <c r="D147" i="37" s="1"/>
  <c r="F342" i="156"/>
  <c r="F147" i="37" s="1"/>
  <c r="H342" i="156"/>
  <c r="H147" i="37" s="1"/>
  <c r="B342" i="156"/>
  <c r="B147" i="37" s="1"/>
  <c r="D340" i="156"/>
  <c r="D145" i="37" s="1"/>
  <c r="F340" i="156"/>
  <c r="F145" i="37" s="1"/>
  <c r="H340" i="156"/>
  <c r="H145" i="37" s="1"/>
  <c r="B340" i="156"/>
  <c r="B145" i="37" s="1"/>
  <c r="D326" i="156"/>
  <c r="H326" i="156"/>
  <c r="C327" i="156"/>
  <c r="E327" i="156" s="1"/>
  <c r="E340" i="156" s="1"/>
  <c r="E145" i="37" s="1"/>
  <c r="C328" i="156"/>
  <c r="E328" i="156" s="1"/>
  <c r="C329" i="156"/>
  <c r="E329" i="156" s="1"/>
  <c r="E342" i="156" s="1"/>
  <c r="E147" i="37" s="1"/>
  <c r="C330" i="156"/>
  <c r="E330" i="156" s="1"/>
  <c r="C331" i="156"/>
  <c r="E331" i="156" s="1"/>
  <c r="G325" i="156"/>
  <c r="G327" i="156"/>
  <c r="I327" i="156" s="1"/>
  <c r="I340" i="156" s="1"/>
  <c r="I145" i="37" s="1"/>
  <c r="G328" i="156"/>
  <c r="I328" i="156" s="1"/>
  <c r="G329" i="156"/>
  <c r="I329" i="156" s="1"/>
  <c r="I342" i="156" s="1"/>
  <c r="I147" i="37" s="1"/>
  <c r="G330" i="156"/>
  <c r="I330" i="156" s="1"/>
  <c r="G331" i="156"/>
  <c r="I331" i="156" s="1"/>
  <c r="B326" i="156"/>
  <c r="D316" i="156"/>
  <c r="D134" i="37" s="1"/>
  <c r="F316" i="156"/>
  <c r="F134" i="37" s="1"/>
  <c r="H316" i="156"/>
  <c r="H134" i="37" s="1"/>
  <c r="B316" i="156"/>
  <c r="B134" i="37" s="1"/>
  <c r="D314" i="156"/>
  <c r="D132" i="37" s="1"/>
  <c r="F314" i="156"/>
  <c r="F132" i="37" s="1"/>
  <c r="H314" i="156"/>
  <c r="H132" i="37" s="1"/>
  <c r="I314" i="156"/>
  <c r="I132" i="37" s="1"/>
  <c r="B314" i="156"/>
  <c r="B132" i="37" s="1"/>
  <c r="H300" i="156"/>
  <c r="G301" i="156"/>
  <c r="G314" i="156" s="1"/>
  <c r="G132" i="37" s="1"/>
  <c r="G302" i="156"/>
  <c r="G303" i="156"/>
  <c r="I303" i="156" s="1"/>
  <c r="I316" i="156" s="1"/>
  <c r="I134" i="37" s="1"/>
  <c r="G304" i="156"/>
  <c r="I304" i="156" s="1"/>
  <c r="G305" i="156"/>
  <c r="I305" i="156" s="1"/>
  <c r="D300" i="156"/>
  <c r="C301" i="156"/>
  <c r="E301" i="156" s="1"/>
  <c r="E314" i="156" s="1"/>
  <c r="E132" i="37" s="1"/>
  <c r="C302" i="156"/>
  <c r="E302" i="156" s="1"/>
  <c r="C303" i="156"/>
  <c r="E303" i="156" s="1"/>
  <c r="E316" i="156" s="1"/>
  <c r="E134" i="37" s="1"/>
  <c r="C304" i="156"/>
  <c r="E304" i="156" s="1"/>
  <c r="C305" i="156"/>
  <c r="E305" i="156" s="1"/>
  <c r="B300" i="156"/>
  <c r="D289" i="156"/>
  <c r="D108" i="37" s="1"/>
  <c r="F289" i="156"/>
  <c r="F108" i="37" s="1"/>
  <c r="H289" i="156"/>
  <c r="H108" i="37" s="1"/>
  <c r="B289" i="156"/>
  <c r="B108" i="37" s="1"/>
  <c r="D287" i="156"/>
  <c r="D106" i="37" s="1"/>
  <c r="F287" i="156"/>
  <c r="F106" i="37" s="1"/>
  <c r="H287" i="156"/>
  <c r="H106" i="37" s="1"/>
  <c r="B287" i="156"/>
  <c r="B106" i="37" s="1"/>
  <c r="D273" i="156"/>
  <c r="F273" i="156"/>
  <c r="H273" i="156"/>
  <c r="G274" i="156"/>
  <c r="I274" i="156" s="1"/>
  <c r="I287" i="156" s="1"/>
  <c r="I106" i="37" s="1"/>
  <c r="G275" i="156"/>
  <c r="I275" i="156" s="1"/>
  <c r="G276" i="156"/>
  <c r="I276" i="156" s="1"/>
  <c r="I289" i="156" s="1"/>
  <c r="I108" i="37" s="1"/>
  <c r="G277" i="156"/>
  <c r="I277" i="156" s="1"/>
  <c r="G278" i="156"/>
  <c r="I278" i="156" s="1"/>
  <c r="C274" i="156"/>
  <c r="E274" i="156" s="1"/>
  <c r="E287" i="156" s="1"/>
  <c r="E106" i="37" s="1"/>
  <c r="C275" i="156"/>
  <c r="E275" i="156" s="1"/>
  <c r="C276" i="156"/>
  <c r="E276" i="156" s="1"/>
  <c r="E289" i="156" s="1"/>
  <c r="E108" i="37" s="1"/>
  <c r="C277" i="156"/>
  <c r="E277" i="156" s="1"/>
  <c r="C278" i="156"/>
  <c r="E278" i="156" s="1"/>
  <c r="D262" i="156"/>
  <c r="D69" i="37" s="1"/>
  <c r="F262" i="156"/>
  <c r="F69" i="37" s="1"/>
  <c r="H262" i="156"/>
  <c r="H69" i="37" s="1"/>
  <c r="B262" i="156"/>
  <c r="B69" i="37" s="1"/>
  <c r="D260" i="156"/>
  <c r="D67" i="37" s="1"/>
  <c r="F260" i="156"/>
  <c r="F67" i="37" s="1"/>
  <c r="H260" i="156"/>
  <c r="H67" i="37" s="1"/>
  <c r="B260" i="156"/>
  <c r="B67" i="37" s="1"/>
  <c r="D245" i="156"/>
  <c r="F245" i="156"/>
  <c r="H245" i="156"/>
  <c r="C247" i="156"/>
  <c r="E247" i="156" s="1"/>
  <c r="C248" i="156"/>
  <c r="E248" i="156" s="1"/>
  <c r="E262" i="156" s="1"/>
  <c r="E69" i="37" s="1"/>
  <c r="C246" i="156"/>
  <c r="E246" i="156" s="1"/>
  <c r="E260" i="156" s="1"/>
  <c r="E67" i="37" s="1"/>
  <c r="G247" i="156"/>
  <c r="I247" i="156" s="1"/>
  <c r="G248" i="156"/>
  <c r="I248" i="156" s="1"/>
  <c r="I262" i="156" s="1"/>
  <c r="I69" i="37" s="1"/>
  <c r="G249" i="156"/>
  <c r="I249" i="156" s="1"/>
  <c r="G246" i="156"/>
  <c r="I246" i="156" s="1"/>
  <c r="I260" i="156" s="1"/>
  <c r="I67" i="37" s="1"/>
  <c r="D235" i="156"/>
  <c r="F235" i="156"/>
  <c r="F18" i="37" s="1"/>
  <c r="B235" i="156"/>
  <c r="B18" i="37" s="1"/>
  <c r="D234" i="156"/>
  <c r="F234" i="156"/>
  <c r="F17" i="37" s="1"/>
  <c r="B234" i="156"/>
  <c r="B17" i="37" s="1"/>
  <c r="D16" i="37"/>
  <c r="F233" i="156"/>
  <c r="F16" i="37" s="1"/>
  <c r="B233" i="156"/>
  <c r="B16" i="37" s="1"/>
  <c r="D15" i="37"/>
  <c r="F232" i="156"/>
  <c r="F15" i="37" s="1"/>
  <c r="B232" i="156"/>
  <c r="B15" i="37" s="1"/>
  <c r="D231" i="156"/>
  <c r="B231" i="156"/>
  <c r="B14" i="37" s="1"/>
  <c r="D220" i="156"/>
  <c r="H220" i="156"/>
  <c r="B220" i="156"/>
  <c r="G219" i="156"/>
  <c r="G221" i="156"/>
  <c r="I221" i="156" s="1"/>
  <c r="C221" i="156"/>
  <c r="D212" i="156"/>
  <c r="H212" i="156"/>
  <c r="G213" i="156"/>
  <c r="I213" i="156" s="1"/>
  <c r="C213" i="156"/>
  <c r="E213" i="156" s="1"/>
  <c r="B212" i="156"/>
  <c r="D200" i="156"/>
  <c r="H200" i="156"/>
  <c r="G202" i="156"/>
  <c r="I202" i="156" s="1"/>
  <c r="G203" i="156"/>
  <c r="I203" i="156" s="1"/>
  <c r="G204" i="156"/>
  <c r="I204" i="156" s="1"/>
  <c r="G205" i="156"/>
  <c r="I205" i="156" s="1"/>
  <c r="G201" i="156"/>
  <c r="I201" i="156" s="1"/>
  <c r="C202" i="156"/>
  <c r="E202" i="156" s="1"/>
  <c r="C203" i="156"/>
  <c r="E203" i="156" s="1"/>
  <c r="C204" i="156"/>
  <c r="E204" i="156" s="1"/>
  <c r="C205" i="156"/>
  <c r="E205" i="156" s="1"/>
  <c r="C201" i="156"/>
  <c r="F190" i="156"/>
  <c r="D190" i="156"/>
  <c r="H190" i="156"/>
  <c r="G191" i="156"/>
  <c r="G190" i="156" s="1"/>
  <c r="C191" i="156"/>
  <c r="E191" i="156" s="1"/>
  <c r="D182" i="156"/>
  <c r="F182" i="156"/>
  <c r="H182" i="156"/>
  <c r="G183" i="156"/>
  <c r="I183" i="156" s="1"/>
  <c r="C183" i="156"/>
  <c r="E183" i="156" s="1"/>
  <c r="G173" i="156"/>
  <c r="I173" i="156" s="1"/>
  <c r="C173" i="156"/>
  <c r="E173" i="156" s="1"/>
  <c r="B171" i="156"/>
  <c r="G162" i="156"/>
  <c r="I162" i="156" s="1"/>
  <c r="C162" i="156"/>
  <c r="E162" i="156" s="1"/>
  <c r="G153" i="156"/>
  <c r="I153" i="156" s="1"/>
  <c r="C153" i="156"/>
  <c r="E153" i="156" s="1"/>
  <c r="D151" i="156"/>
  <c r="H151" i="156"/>
  <c r="B151" i="156"/>
  <c r="D142" i="156"/>
  <c r="H142" i="156"/>
  <c r="G144" i="156"/>
  <c r="I144" i="156" s="1"/>
  <c r="C144" i="156"/>
  <c r="E144" i="156" s="1"/>
  <c r="D134" i="156"/>
  <c r="F134" i="156"/>
  <c r="G135" i="156"/>
  <c r="I135" i="156" s="1"/>
  <c r="C135" i="156"/>
  <c r="E135" i="156" s="1"/>
  <c r="D122" i="156"/>
  <c r="F122" i="156"/>
  <c r="H122" i="156"/>
  <c r="G123" i="156"/>
  <c r="G124" i="156"/>
  <c r="G125" i="156"/>
  <c r="G126" i="156"/>
  <c r="C123" i="156"/>
  <c r="E123" i="156" s="1"/>
  <c r="C124" i="156"/>
  <c r="E124" i="156" s="1"/>
  <c r="C125" i="156"/>
  <c r="E125" i="156" s="1"/>
  <c r="C126" i="156"/>
  <c r="E126" i="156" s="1"/>
  <c r="C111" i="156"/>
  <c r="E111" i="156" s="1"/>
  <c r="C110" i="156"/>
  <c r="D112" i="156"/>
  <c r="H112" i="156"/>
  <c r="G99" i="156"/>
  <c r="I99" i="156" s="1"/>
  <c r="G101" i="156"/>
  <c r="I101" i="156" s="1"/>
  <c r="G102" i="156"/>
  <c r="I102" i="156" s="1"/>
  <c r="G103" i="156"/>
  <c r="I103" i="156" s="1"/>
  <c r="G104" i="156"/>
  <c r="G105" i="156"/>
  <c r="I105" i="156" s="1"/>
  <c r="C101" i="156"/>
  <c r="E101" i="156" s="1"/>
  <c r="C102" i="156"/>
  <c r="C103" i="156"/>
  <c r="E103" i="156" s="1"/>
  <c r="C104" i="156"/>
  <c r="E104" i="156" s="1"/>
  <c r="C105" i="156"/>
  <c r="E105" i="156" s="1"/>
  <c r="G88" i="156"/>
  <c r="I88" i="156" s="1"/>
  <c r="G89" i="156"/>
  <c r="I89" i="156" s="1"/>
  <c r="G90" i="156"/>
  <c r="I90" i="156" s="1"/>
  <c r="G91" i="156"/>
  <c r="I91" i="156" s="1"/>
  <c r="G87" i="156"/>
  <c r="I87" i="156" s="1"/>
  <c r="D86" i="156"/>
  <c r="C88" i="156"/>
  <c r="E88" i="156" s="1"/>
  <c r="C89" i="156"/>
  <c r="E89" i="156" s="1"/>
  <c r="C90" i="156"/>
  <c r="E90" i="156" s="1"/>
  <c r="C91" i="156"/>
  <c r="E91" i="156" s="1"/>
  <c r="C87" i="156"/>
  <c r="E87" i="156" s="1"/>
  <c r="F86" i="156"/>
  <c r="H86" i="156"/>
  <c r="D76" i="156"/>
  <c r="F76" i="156"/>
  <c r="G77" i="156"/>
  <c r="G76" i="156" s="1"/>
  <c r="C77" i="156"/>
  <c r="E77" i="156" s="1"/>
  <c r="D68" i="156"/>
  <c r="F68" i="156"/>
  <c r="H68" i="156"/>
  <c r="G69" i="156"/>
  <c r="G68" i="156" s="1"/>
  <c r="C69" i="156"/>
  <c r="C68" i="156" s="1"/>
  <c r="D60" i="156"/>
  <c r="F60" i="156"/>
  <c r="G61" i="156"/>
  <c r="I61" i="156" s="1"/>
  <c r="C61" i="156"/>
  <c r="E61" i="156" s="1"/>
  <c r="B60" i="156"/>
  <c r="H49" i="156"/>
  <c r="G50" i="156"/>
  <c r="G51" i="156"/>
  <c r="G52" i="156"/>
  <c r="G53" i="156"/>
  <c r="C51" i="156"/>
  <c r="E51" i="156" s="1"/>
  <c r="C40" i="156"/>
  <c r="E40" i="156" s="1"/>
  <c r="G40" i="156"/>
  <c r="I40" i="156" s="1"/>
  <c r="D30" i="156"/>
  <c r="F30" i="156"/>
  <c r="H30" i="156"/>
  <c r="B30" i="156"/>
  <c r="G31" i="156"/>
  <c r="I31" i="156" s="1"/>
  <c r="C31" i="156"/>
  <c r="C30" i="156" s="1"/>
  <c r="D22" i="156"/>
  <c r="F260" i="37"/>
  <c r="H22" i="156"/>
  <c r="B22" i="156"/>
  <c r="B260" i="37" s="1"/>
  <c r="H21" i="156"/>
  <c r="G14" i="156"/>
  <c r="I14" i="156" s="1"/>
  <c r="F21" i="156"/>
  <c r="F259" i="37" s="1"/>
  <c r="D13" i="156"/>
  <c r="D21" i="156" s="1"/>
  <c r="B13" i="156"/>
  <c r="B21" i="156" s="1"/>
  <c r="B259" i="37" s="1"/>
  <c r="B10" i="156"/>
  <c r="C14" i="156"/>
  <c r="C13" i="156" s="1"/>
  <c r="C21" i="156" s="1"/>
  <c r="C259" i="37" s="1"/>
  <c r="I367" i="156" l="1"/>
  <c r="G380" i="156"/>
  <c r="D260" i="37"/>
  <c r="D14" i="37"/>
  <c r="D18" i="37"/>
  <c r="I369" i="156"/>
  <c r="G382" i="156"/>
  <c r="D259" i="37"/>
  <c r="E21" i="156"/>
  <c r="D17" i="37"/>
  <c r="H259" i="37"/>
  <c r="H260" i="37"/>
  <c r="B269" i="37"/>
  <c r="D271" i="37"/>
  <c r="D269" i="37"/>
  <c r="B271" i="37"/>
  <c r="H15" i="37"/>
  <c r="H16" i="37"/>
  <c r="H271" i="37" s="1"/>
  <c r="H17" i="37"/>
  <c r="H18" i="37"/>
  <c r="H14" i="37"/>
  <c r="C109" i="156"/>
  <c r="F271" i="37"/>
  <c r="G49" i="156"/>
  <c r="E369" i="156"/>
  <c r="C382" i="156"/>
  <c r="E371" i="156"/>
  <c r="C384" i="156"/>
  <c r="E384" i="156" s="1"/>
  <c r="C380" i="156"/>
  <c r="E368" i="156"/>
  <c r="C381" i="156"/>
  <c r="E381" i="156" s="1"/>
  <c r="E370" i="156"/>
  <c r="C383" i="156"/>
  <c r="E383" i="156" s="1"/>
  <c r="E221" i="156"/>
  <c r="E102" i="156"/>
  <c r="C100" i="156"/>
  <c r="E100" i="156" s="1"/>
  <c r="B23" i="156"/>
  <c r="B261" i="37" s="1"/>
  <c r="I104" i="156"/>
  <c r="G100" i="156"/>
  <c r="I100" i="156" s="1"/>
  <c r="C366" i="156"/>
  <c r="E366" i="156" s="1"/>
  <c r="E367" i="156"/>
  <c r="G366" i="156"/>
  <c r="I366" i="156" s="1"/>
  <c r="G353" i="156"/>
  <c r="I353" i="156" s="1"/>
  <c r="C353" i="156"/>
  <c r="E353" i="156" s="1"/>
  <c r="I355" i="156"/>
  <c r="G340" i="156"/>
  <c r="G145" i="37" s="1"/>
  <c r="C340" i="156"/>
  <c r="C145" i="37" s="1"/>
  <c r="G342" i="156"/>
  <c r="G147" i="37" s="1"/>
  <c r="C342" i="156"/>
  <c r="C147" i="37" s="1"/>
  <c r="G326" i="156"/>
  <c r="C326" i="156"/>
  <c r="E326" i="156" s="1"/>
  <c r="G316" i="156"/>
  <c r="G134" i="37" s="1"/>
  <c r="C316" i="156"/>
  <c r="C134" i="37" s="1"/>
  <c r="C314" i="156"/>
  <c r="C132" i="37" s="1"/>
  <c r="G300" i="156"/>
  <c r="C300" i="156"/>
  <c r="C287" i="156"/>
  <c r="C106" i="37" s="1"/>
  <c r="G289" i="156"/>
  <c r="G108" i="37" s="1"/>
  <c r="G287" i="156"/>
  <c r="G106" i="37" s="1"/>
  <c r="C289" i="156"/>
  <c r="C108" i="37" s="1"/>
  <c r="C273" i="156"/>
  <c r="G273" i="156"/>
  <c r="I273" i="156" s="1"/>
  <c r="C262" i="156"/>
  <c r="C69" i="37" s="1"/>
  <c r="G262" i="156"/>
  <c r="G69" i="37" s="1"/>
  <c r="G260" i="156"/>
  <c r="G67" i="37" s="1"/>
  <c r="C260" i="156"/>
  <c r="C67" i="37" s="1"/>
  <c r="G233" i="156"/>
  <c r="G16" i="37" s="1"/>
  <c r="C233" i="156"/>
  <c r="C220" i="156"/>
  <c r="G220" i="156"/>
  <c r="I220" i="156" s="1"/>
  <c r="G212" i="156"/>
  <c r="I212" i="156" s="1"/>
  <c r="C212" i="156"/>
  <c r="E212" i="156" s="1"/>
  <c r="C200" i="156"/>
  <c r="E200" i="156" s="1"/>
  <c r="G200" i="156"/>
  <c r="I200" i="156" s="1"/>
  <c r="E201" i="156"/>
  <c r="C190" i="156"/>
  <c r="E190" i="156" s="1"/>
  <c r="I190" i="156"/>
  <c r="C182" i="156"/>
  <c r="E182" i="156" s="1"/>
  <c r="I191" i="156"/>
  <c r="G182" i="156"/>
  <c r="I182" i="156" s="1"/>
  <c r="C134" i="156"/>
  <c r="E134" i="156" s="1"/>
  <c r="G134" i="156"/>
  <c r="I134" i="156" s="1"/>
  <c r="G86" i="156"/>
  <c r="C86" i="156"/>
  <c r="E31" i="156"/>
  <c r="I77" i="156"/>
  <c r="I76" i="156"/>
  <c r="C76" i="156"/>
  <c r="I68" i="156"/>
  <c r="E68" i="156"/>
  <c r="I69" i="156"/>
  <c r="E69" i="156"/>
  <c r="C60" i="156"/>
  <c r="E60" i="156" s="1"/>
  <c r="G60" i="156"/>
  <c r="I60" i="156" s="1"/>
  <c r="E30" i="156"/>
  <c r="I51" i="156"/>
  <c r="G22" i="156"/>
  <c r="G260" i="37" s="1"/>
  <c r="D23" i="156"/>
  <c r="D261" i="37" s="1"/>
  <c r="C22" i="156"/>
  <c r="C260" i="37" s="1"/>
  <c r="G30" i="156"/>
  <c r="I30" i="156" s="1"/>
  <c r="E14" i="156"/>
  <c r="E13" i="156"/>
  <c r="E259" i="37" s="1"/>
  <c r="G13" i="156"/>
  <c r="G21" i="156" s="1"/>
  <c r="G259" i="37" s="1"/>
  <c r="C16" i="37" l="1"/>
  <c r="E233" i="156"/>
  <c r="E16" i="37" s="1"/>
  <c r="H269" i="37"/>
  <c r="I21" i="156"/>
  <c r="E22" i="156"/>
  <c r="I22" i="156"/>
  <c r="I260" i="37" s="1"/>
  <c r="E260" i="37"/>
  <c r="C249" i="37"/>
  <c r="E380" i="156"/>
  <c r="E249" i="37" s="1"/>
  <c r="G249" i="37"/>
  <c r="I380" i="156"/>
  <c r="I249" i="37" s="1"/>
  <c r="G251" i="37"/>
  <c r="G271" i="37" s="1"/>
  <c r="I271" i="37" s="1"/>
  <c r="I382" i="156"/>
  <c r="I251" i="37" s="1"/>
  <c r="C251" i="37"/>
  <c r="C271" i="37" s="1"/>
  <c r="E271" i="37" s="1"/>
  <c r="E382" i="156"/>
  <c r="E251" i="37" s="1"/>
  <c r="I233" i="156"/>
  <c r="I16" i="37" s="1"/>
  <c r="E300" i="156"/>
  <c r="E273" i="156"/>
  <c r="E220" i="156"/>
  <c r="E86" i="156"/>
  <c r="I86" i="156"/>
  <c r="E76" i="156"/>
  <c r="I13" i="156"/>
  <c r="I259" i="37" s="1"/>
  <c r="F23" i="57" l="1"/>
  <c r="F24" i="57"/>
  <c r="F25" i="57"/>
  <c r="F26" i="57"/>
  <c r="F22" i="57"/>
  <c r="H9" i="57"/>
  <c r="H22" i="57" s="1"/>
  <c r="H191" i="37" s="1"/>
  <c r="F9" i="57"/>
  <c r="G11" i="57"/>
  <c r="G12" i="57"/>
  <c r="G19" i="57"/>
  <c r="G32" i="57" s="1"/>
  <c r="G201" i="37" s="1"/>
  <c r="G10" i="57"/>
  <c r="F23" i="46"/>
  <c r="F24" i="46"/>
  <c r="F25" i="46"/>
  <c r="F26" i="46"/>
  <c r="F22" i="46"/>
  <c r="H9" i="46"/>
  <c r="H22" i="46" s="1"/>
  <c r="H48" i="37" s="1"/>
  <c r="F9" i="46"/>
  <c r="F20" i="46" s="1"/>
  <c r="G11" i="46"/>
  <c r="G12" i="46"/>
  <c r="G10" i="46"/>
  <c r="F371" i="157"/>
  <c r="F231" i="37" s="1"/>
  <c r="F372" i="157"/>
  <c r="F232" i="37" s="1"/>
  <c r="F373" i="157"/>
  <c r="F233" i="37" s="1"/>
  <c r="F374" i="157"/>
  <c r="F234" i="37" s="1"/>
  <c r="G359" i="157"/>
  <c r="G360" i="157"/>
  <c r="G361" i="157"/>
  <c r="G367" i="157"/>
  <c r="I367" i="157" s="1"/>
  <c r="I380" i="157" s="1"/>
  <c r="I240" i="37" s="1"/>
  <c r="H357" i="157"/>
  <c r="F357" i="157"/>
  <c r="F368" i="157" s="1"/>
  <c r="F381" i="157" s="1"/>
  <c r="F241" i="37" s="1"/>
  <c r="G358" i="157"/>
  <c r="F344" i="157"/>
  <c r="F218" i="37" s="1"/>
  <c r="F345" i="157"/>
  <c r="F219" i="37" s="1"/>
  <c r="F346" i="157"/>
  <c r="F220" i="37" s="1"/>
  <c r="F347" i="157"/>
  <c r="F221" i="37" s="1"/>
  <c r="H330" i="157"/>
  <c r="F330" i="157"/>
  <c r="G332" i="157"/>
  <c r="G331" i="157"/>
  <c r="F317" i="157"/>
  <c r="F205" i="37" s="1"/>
  <c r="F318" i="157"/>
  <c r="F206" i="37" s="1"/>
  <c r="F319" i="157"/>
  <c r="F207" i="37" s="1"/>
  <c r="F320" i="157"/>
  <c r="F208" i="37" s="1"/>
  <c r="H303" i="157"/>
  <c r="F303" i="157"/>
  <c r="F316" i="157" s="1"/>
  <c r="F204" i="37" s="1"/>
  <c r="G305" i="157"/>
  <c r="G306" i="157"/>
  <c r="G304" i="157"/>
  <c r="F293" i="157"/>
  <c r="F182" i="37" s="1"/>
  <c r="F292" i="157"/>
  <c r="F181" i="37" s="1"/>
  <c r="F291" i="157"/>
  <c r="F180" i="37" s="1"/>
  <c r="F290" i="157"/>
  <c r="F179" i="37" s="1"/>
  <c r="G278" i="157"/>
  <c r="G279" i="157"/>
  <c r="G280" i="157"/>
  <c r="G277" i="157"/>
  <c r="H276" i="157"/>
  <c r="F276" i="157"/>
  <c r="F287" i="157" s="1"/>
  <c r="F300" i="157" s="1"/>
  <c r="F189" i="37" s="1"/>
  <c r="F266" i="157"/>
  <c r="F169" i="37" s="1"/>
  <c r="F265" i="157"/>
  <c r="F168" i="37" s="1"/>
  <c r="F264" i="157"/>
  <c r="F167" i="37" s="1"/>
  <c r="F263" i="157"/>
  <c r="F166" i="37" s="1"/>
  <c r="H249" i="157"/>
  <c r="F249" i="157"/>
  <c r="F260" i="157" s="1"/>
  <c r="F273" i="157" s="1"/>
  <c r="F176" i="37" s="1"/>
  <c r="G251" i="157"/>
  <c r="G252" i="157"/>
  <c r="G253" i="157"/>
  <c r="G250" i="157"/>
  <c r="F239" i="157"/>
  <c r="F156" i="37" s="1"/>
  <c r="F238" i="157"/>
  <c r="F155" i="37" s="1"/>
  <c r="F237" i="157"/>
  <c r="F154" i="37" s="1"/>
  <c r="F236" i="157"/>
  <c r="F153" i="37" s="1"/>
  <c r="G224" i="157"/>
  <c r="I224" i="157" s="1"/>
  <c r="I237" i="157" s="1"/>
  <c r="I154" i="37" s="1"/>
  <c r="G225" i="157"/>
  <c r="I225" i="157" s="1"/>
  <c r="I238" i="157" s="1"/>
  <c r="I155" i="37" s="1"/>
  <c r="G226" i="157"/>
  <c r="I226" i="157" s="1"/>
  <c r="I239" i="157" s="1"/>
  <c r="I156" i="37" s="1"/>
  <c r="G223" i="157"/>
  <c r="I223" i="157" s="1"/>
  <c r="I236" i="157" s="1"/>
  <c r="I153" i="37" s="1"/>
  <c r="H222" i="157"/>
  <c r="F222" i="157"/>
  <c r="F233" i="157" s="1"/>
  <c r="F246" i="157" s="1"/>
  <c r="F163" i="37" s="1"/>
  <c r="F212" i="157"/>
  <c r="F117" i="37" s="1"/>
  <c r="F211" i="157"/>
  <c r="F116" i="37" s="1"/>
  <c r="F210" i="157"/>
  <c r="F115" i="37" s="1"/>
  <c r="F209" i="157"/>
  <c r="F114" i="37" s="1"/>
  <c r="G197" i="157"/>
  <c r="G198" i="157"/>
  <c r="G199" i="157"/>
  <c r="G196" i="157"/>
  <c r="H195" i="157"/>
  <c r="F195" i="157"/>
  <c r="F206" i="157" s="1"/>
  <c r="F219" i="157" s="1"/>
  <c r="F124" i="37" s="1"/>
  <c r="F185" i="157"/>
  <c r="F91" i="37" s="1"/>
  <c r="F184" i="157"/>
  <c r="F90" i="37" s="1"/>
  <c r="F183" i="157"/>
  <c r="F89" i="37" s="1"/>
  <c r="F182" i="157"/>
  <c r="F88" i="37" s="1"/>
  <c r="H168" i="157"/>
  <c r="F168" i="157"/>
  <c r="F179" i="157" s="1"/>
  <c r="F192" i="157" s="1"/>
  <c r="F98" i="37" s="1"/>
  <c r="G170" i="157"/>
  <c r="G171" i="157"/>
  <c r="G178" i="157"/>
  <c r="I178" i="157" s="1"/>
  <c r="I191" i="157" s="1"/>
  <c r="I97" i="37" s="1"/>
  <c r="G169" i="157"/>
  <c r="H158" i="157"/>
  <c r="H157" i="157"/>
  <c r="H156" i="157"/>
  <c r="H155" i="157"/>
  <c r="F158" i="157"/>
  <c r="F78" i="37" s="1"/>
  <c r="F157" i="157"/>
  <c r="F77" i="37" s="1"/>
  <c r="F156" i="157"/>
  <c r="F76" i="37" s="1"/>
  <c r="F155" i="157"/>
  <c r="F75" i="37" s="1"/>
  <c r="H147" i="157"/>
  <c r="F147" i="157"/>
  <c r="F152" i="157" s="1"/>
  <c r="G149" i="157"/>
  <c r="I149" i="157" s="1"/>
  <c r="G148" i="157"/>
  <c r="I148" i="157" s="1"/>
  <c r="H133" i="157"/>
  <c r="F133" i="157"/>
  <c r="F144" i="157" s="1"/>
  <c r="F165" i="157" s="1"/>
  <c r="F85" i="37" s="1"/>
  <c r="G135" i="157"/>
  <c r="I135" i="157" s="1"/>
  <c r="G136" i="157"/>
  <c r="G137" i="157"/>
  <c r="G134" i="157"/>
  <c r="I134" i="157" s="1"/>
  <c r="H123" i="157"/>
  <c r="H39" i="37" s="1"/>
  <c r="I123" i="157"/>
  <c r="I39" i="37" s="1"/>
  <c r="F123" i="157"/>
  <c r="F39" i="37" s="1"/>
  <c r="H122" i="157"/>
  <c r="H38" i="37" s="1"/>
  <c r="F122" i="157"/>
  <c r="F38" i="37" s="1"/>
  <c r="H121" i="157"/>
  <c r="H37" i="37" s="1"/>
  <c r="F121" i="157"/>
  <c r="F37" i="37" s="1"/>
  <c r="H120" i="157"/>
  <c r="H36" i="37" s="1"/>
  <c r="F120" i="157"/>
  <c r="F36" i="37" s="1"/>
  <c r="G108" i="157"/>
  <c r="G109" i="157"/>
  <c r="G123" i="157"/>
  <c r="G39" i="37" s="1"/>
  <c r="G107" i="157"/>
  <c r="H106" i="157"/>
  <c r="F106" i="157"/>
  <c r="F117" i="157" s="1"/>
  <c r="F130" i="157" s="1"/>
  <c r="F46" i="37" s="1"/>
  <c r="H92" i="157"/>
  <c r="H93" i="157"/>
  <c r="H94" i="157"/>
  <c r="H95" i="157"/>
  <c r="F95" i="157"/>
  <c r="F26" i="37" s="1"/>
  <c r="F94" i="157"/>
  <c r="F25" i="37" s="1"/>
  <c r="F93" i="157"/>
  <c r="F24" i="37" s="1"/>
  <c r="F92" i="157"/>
  <c r="F23" i="37" s="1"/>
  <c r="H84" i="157"/>
  <c r="H89" i="157" s="1"/>
  <c r="F84" i="157"/>
  <c r="F89" i="157" s="1"/>
  <c r="G86" i="157"/>
  <c r="I86" i="157" s="1"/>
  <c r="G85" i="157"/>
  <c r="I85" i="157" s="1"/>
  <c r="G75" i="157"/>
  <c r="I75" i="157" s="1"/>
  <c r="G79" i="157"/>
  <c r="I79" i="157" s="1"/>
  <c r="G80" i="157"/>
  <c r="I80" i="157" s="1"/>
  <c r="G74" i="157"/>
  <c r="I74" i="157" s="1"/>
  <c r="H73" i="157"/>
  <c r="F73" i="157"/>
  <c r="F81" i="157" s="1"/>
  <c r="G66" i="157"/>
  <c r="I66" i="157" s="1"/>
  <c r="F65" i="157"/>
  <c r="F70" i="157" s="1"/>
  <c r="H65" i="157"/>
  <c r="G67" i="157"/>
  <c r="I67" i="157" s="1"/>
  <c r="G60" i="157"/>
  <c r="I60" i="157" s="1"/>
  <c r="G61" i="157"/>
  <c r="I61" i="157" s="1"/>
  <c r="G58" i="157"/>
  <c r="I58" i="157" s="1"/>
  <c r="G56" i="157"/>
  <c r="I56" i="157" s="1"/>
  <c r="G55" i="157"/>
  <c r="I55" i="157" s="1"/>
  <c r="F54" i="157"/>
  <c r="H57" i="157"/>
  <c r="H96" i="157" s="1"/>
  <c r="F57" i="157"/>
  <c r="F96" i="157" s="1"/>
  <c r="F27" i="37" s="1"/>
  <c r="H54" i="157"/>
  <c r="H26" i="37" l="1"/>
  <c r="H23" i="37"/>
  <c r="G212" i="157"/>
  <c r="G117" i="37" s="1"/>
  <c r="I199" i="157"/>
  <c r="I212" i="157" s="1"/>
  <c r="I117" i="37" s="1"/>
  <c r="H289" i="157"/>
  <c r="H178" i="37" s="1"/>
  <c r="H27" i="37"/>
  <c r="H81" i="157"/>
  <c r="H24" i="37"/>
  <c r="G121" i="157"/>
  <c r="G37" i="37" s="1"/>
  <c r="I108" i="157"/>
  <c r="I121" i="157" s="1"/>
  <c r="I37" i="37" s="1"/>
  <c r="G157" i="157"/>
  <c r="G77" i="37" s="1"/>
  <c r="I136" i="157"/>
  <c r="H76" i="37"/>
  <c r="H78" i="37"/>
  <c r="G183" i="157"/>
  <c r="G89" i="37" s="1"/>
  <c r="I170" i="157"/>
  <c r="I183" i="157" s="1"/>
  <c r="I89" i="37" s="1"/>
  <c r="H208" i="157"/>
  <c r="H113" i="37" s="1"/>
  <c r="G210" i="157"/>
  <c r="G115" i="37" s="1"/>
  <c r="I197" i="157"/>
  <c r="I210" i="157" s="1"/>
  <c r="I115" i="37" s="1"/>
  <c r="G266" i="157"/>
  <c r="G169" i="37" s="1"/>
  <c r="I253" i="157"/>
  <c r="I266" i="157" s="1"/>
  <c r="I169" i="37" s="1"/>
  <c r="G293" i="157"/>
  <c r="G182" i="37" s="1"/>
  <c r="I280" i="157"/>
  <c r="I293" i="157" s="1"/>
  <c r="I182" i="37" s="1"/>
  <c r="G319" i="157"/>
  <c r="G207" i="37" s="1"/>
  <c r="I306" i="157"/>
  <c r="I319" i="157" s="1"/>
  <c r="I207" i="37" s="1"/>
  <c r="G344" i="157"/>
  <c r="I331" i="157"/>
  <c r="G371" i="157"/>
  <c r="G231" i="37" s="1"/>
  <c r="I358" i="157"/>
  <c r="I371" i="157" s="1"/>
  <c r="I231" i="37" s="1"/>
  <c r="G374" i="157"/>
  <c r="G234" i="37" s="1"/>
  <c r="I361" i="157"/>
  <c r="I374" i="157" s="1"/>
  <c r="I234" i="37" s="1"/>
  <c r="G182" i="157"/>
  <c r="G88" i="37" s="1"/>
  <c r="I169" i="157"/>
  <c r="I182" i="157" s="1"/>
  <c r="I88" i="37" s="1"/>
  <c r="G209" i="157"/>
  <c r="G114" i="37" s="1"/>
  <c r="I196" i="157"/>
  <c r="I209" i="157" s="1"/>
  <c r="I114" i="37" s="1"/>
  <c r="G265" i="157"/>
  <c r="G168" i="37" s="1"/>
  <c r="I252" i="157"/>
  <c r="I265" i="157" s="1"/>
  <c r="I168" i="37" s="1"/>
  <c r="G292" i="157"/>
  <c r="G181" i="37" s="1"/>
  <c r="I279" i="157"/>
  <c r="I292" i="157" s="1"/>
  <c r="I181" i="37" s="1"/>
  <c r="G345" i="157"/>
  <c r="I332" i="157"/>
  <c r="G373" i="157"/>
  <c r="G233" i="37" s="1"/>
  <c r="I360" i="157"/>
  <c r="I373" i="157" s="1"/>
  <c r="I233" i="37" s="1"/>
  <c r="H235" i="157"/>
  <c r="H152" i="37" s="1"/>
  <c r="G291" i="157"/>
  <c r="G180" i="37" s="1"/>
  <c r="I278" i="157"/>
  <c r="I291" i="157" s="1"/>
  <c r="I180" i="37" s="1"/>
  <c r="I357" i="157"/>
  <c r="I370" i="157" s="1"/>
  <c r="I230" i="37" s="1"/>
  <c r="G372" i="157"/>
  <c r="G232" i="37" s="1"/>
  <c r="I359" i="157"/>
  <c r="I372" i="157" s="1"/>
  <c r="I232" i="37" s="1"/>
  <c r="G120" i="157"/>
  <c r="G36" i="37" s="1"/>
  <c r="I107" i="157"/>
  <c r="I120" i="157" s="1"/>
  <c r="I36" i="37" s="1"/>
  <c r="G318" i="157"/>
  <c r="G206" i="37" s="1"/>
  <c r="I305" i="157"/>
  <c r="I318" i="157" s="1"/>
  <c r="I206" i="37" s="1"/>
  <c r="H25" i="37"/>
  <c r="H75" i="37"/>
  <c r="H77" i="37"/>
  <c r="I157" i="157"/>
  <c r="I77" i="37" s="1"/>
  <c r="G264" i="157"/>
  <c r="G167" i="37" s="1"/>
  <c r="I251" i="157"/>
  <c r="I264" i="157" s="1"/>
  <c r="I167" i="37" s="1"/>
  <c r="G122" i="157"/>
  <c r="G38" i="37" s="1"/>
  <c r="I109" i="157"/>
  <c r="I122" i="157" s="1"/>
  <c r="I38" i="37" s="1"/>
  <c r="G158" i="157"/>
  <c r="G78" i="37" s="1"/>
  <c r="I137" i="157"/>
  <c r="H144" i="157"/>
  <c r="I144" i="157" s="1"/>
  <c r="I133" i="157"/>
  <c r="H152" i="157"/>
  <c r="G184" i="157"/>
  <c r="G90" i="37" s="1"/>
  <c r="I171" i="157"/>
  <c r="I184" i="157" s="1"/>
  <c r="I90" i="37" s="1"/>
  <c r="G211" i="157"/>
  <c r="G116" i="37" s="1"/>
  <c r="I198" i="157"/>
  <c r="I211" i="157" s="1"/>
  <c r="I116" i="37" s="1"/>
  <c r="G263" i="157"/>
  <c r="G166" i="37" s="1"/>
  <c r="I250" i="157"/>
  <c r="I263" i="157" s="1"/>
  <c r="I166" i="37" s="1"/>
  <c r="G290" i="157"/>
  <c r="G179" i="37" s="1"/>
  <c r="I277" i="157"/>
  <c r="I290" i="157" s="1"/>
  <c r="I179" i="37" s="1"/>
  <c r="G317" i="157"/>
  <c r="G205" i="37" s="1"/>
  <c r="I304" i="157"/>
  <c r="I317" i="157" s="1"/>
  <c r="I205" i="37" s="1"/>
  <c r="H316" i="157"/>
  <c r="H204" i="37" s="1"/>
  <c r="I330" i="157"/>
  <c r="H370" i="157"/>
  <c r="H230" i="37" s="1"/>
  <c r="H262" i="157"/>
  <c r="H165" i="37" s="1"/>
  <c r="H165" i="157"/>
  <c r="H20" i="57"/>
  <c r="H33" i="57" s="1"/>
  <c r="H202" i="37" s="1"/>
  <c r="H20" i="46"/>
  <c r="H33" i="46" s="1"/>
  <c r="H59" i="37" s="1"/>
  <c r="H181" i="157"/>
  <c r="H87" i="37" s="1"/>
  <c r="H70" i="157"/>
  <c r="H287" i="157"/>
  <c r="H260" i="157"/>
  <c r="F343" i="157"/>
  <c r="F217" i="37" s="1"/>
  <c r="F341" i="157"/>
  <c r="F354" i="157" s="1"/>
  <c r="F228" i="37" s="1"/>
  <c r="H314" i="157"/>
  <c r="H343" i="157"/>
  <c r="H341" i="157"/>
  <c r="H179" i="157"/>
  <c r="I10" i="57"/>
  <c r="I23" i="57" s="1"/>
  <c r="I192" i="37" s="1"/>
  <c r="G23" i="57"/>
  <c r="G192" i="37" s="1"/>
  <c r="G25" i="57"/>
  <c r="G194" i="37" s="1"/>
  <c r="I12" i="57"/>
  <c r="I25" i="57" s="1"/>
  <c r="I194" i="37" s="1"/>
  <c r="I11" i="57"/>
  <c r="I24" i="57" s="1"/>
  <c r="I193" i="37" s="1"/>
  <c r="G24" i="57"/>
  <c r="G193" i="37" s="1"/>
  <c r="G23" i="46"/>
  <c r="G49" i="37" s="1"/>
  <c r="I10" i="46"/>
  <c r="I23" i="46" s="1"/>
  <c r="I49" i="37" s="1"/>
  <c r="G25" i="46"/>
  <c r="G51" i="37" s="1"/>
  <c r="I12" i="46"/>
  <c r="I25" i="46" s="1"/>
  <c r="I51" i="37" s="1"/>
  <c r="I11" i="46"/>
  <c r="I24" i="46" s="1"/>
  <c r="I50" i="37" s="1"/>
  <c r="G24" i="46"/>
  <c r="G50" i="37" s="1"/>
  <c r="G65" i="157"/>
  <c r="G70" i="157" s="1"/>
  <c r="G380" i="157"/>
  <c r="G240" i="37" s="1"/>
  <c r="G362" i="157"/>
  <c r="I19" i="57"/>
  <c r="I32" i="57" s="1"/>
  <c r="I201" i="37" s="1"/>
  <c r="G14" i="57"/>
  <c r="G236" i="157"/>
  <c r="G153" i="37" s="1"/>
  <c r="G239" i="157"/>
  <c r="G156" i="37" s="1"/>
  <c r="G238" i="157"/>
  <c r="G155" i="37" s="1"/>
  <c r="G237" i="157"/>
  <c r="G154" i="37" s="1"/>
  <c r="G155" i="157"/>
  <c r="G75" i="37" s="1"/>
  <c r="H368" i="157"/>
  <c r="H119" i="157"/>
  <c r="H35" i="37" s="1"/>
  <c r="H117" i="157"/>
  <c r="H233" i="157"/>
  <c r="G173" i="157"/>
  <c r="G191" i="157"/>
  <c r="G97" i="37" s="1"/>
  <c r="G156" i="157"/>
  <c r="G76" i="37" s="1"/>
  <c r="G76" i="157"/>
  <c r="I76" i="157" s="1"/>
  <c r="H62" i="157"/>
  <c r="F119" i="157"/>
  <c r="F35" i="37" s="1"/>
  <c r="F181" i="157"/>
  <c r="F87" i="37" s="1"/>
  <c r="F289" i="157"/>
  <c r="F178" i="37" s="1"/>
  <c r="F314" i="157"/>
  <c r="F327" i="157" s="1"/>
  <c r="F215" i="37" s="1"/>
  <c r="G330" i="157"/>
  <c r="G343" i="157" s="1"/>
  <c r="G217" i="37" s="1"/>
  <c r="H154" i="157"/>
  <c r="F370" i="157"/>
  <c r="F230" i="37" s="1"/>
  <c r="F154" i="157"/>
  <c r="F74" i="37" s="1"/>
  <c r="G168" i="157"/>
  <c r="G181" i="157" s="1"/>
  <c r="G87" i="37" s="1"/>
  <c r="F208" i="157"/>
  <c r="F113" i="37" s="1"/>
  <c r="F235" i="157"/>
  <c r="F152" i="37" s="1"/>
  <c r="F262" i="157"/>
  <c r="F165" i="37" s="1"/>
  <c r="G57" i="157"/>
  <c r="I57" i="157" s="1"/>
  <c r="G9" i="57"/>
  <c r="G22" i="57" s="1"/>
  <c r="G191" i="37" s="1"/>
  <c r="G9" i="46"/>
  <c r="G22" i="46" s="1"/>
  <c r="G48" i="37" s="1"/>
  <c r="G357" i="157"/>
  <c r="G370" i="157" s="1"/>
  <c r="G230" i="37" s="1"/>
  <c r="G303" i="157"/>
  <c r="G316" i="157" s="1"/>
  <c r="G204" i="37" s="1"/>
  <c r="G276" i="157"/>
  <c r="G289" i="157" s="1"/>
  <c r="G178" i="37" s="1"/>
  <c r="G249" i="157"/>
  <c r="G262" i="157" s="1"/>
  <c r="G165" i="37" s="1"/>
  <c r="G222" i="157"/>
  <c r="I222" i="157" s="1"/>
  <c r="I235" i="157" s="1"/>
  <c r="I152" i="37" s="1"/>
  <c r="H206" i="157"/>
  <c r="G195" i="157"/>
  <c r="G208" i="157" s="1"/>
  <c r="G113" i="37" s="1"/>
  <c r="G147" i="157"/>
  <c r="G152" i="157" s="1"/>
  <c r="G133" i="157"/>
  <c r="G144" i="157" s="1"/>
  <c r="G106" i="157"/>
  <c r="I106" i="157" s="1"/>
  <c r="I119" i="157" s="1"/>
  <c r="I35" i="37" s="1"/>
  <c r="G84" i="157"/>
  <c r="G89" i="157" s="1"/>
  <c r="I89" i="157" s="1"/>
  <c r="G73" i="157"/>
  <c r="I73" i="157" s="1"/>
  <c r="F62" i="157"/>
  <c r="G54" i="157"/>
  <c r="I54" i="157" s="1"/>
  <c r="G48" i="157"/>
  <c r="I48" i="157" s="1"/>
  <c r="G47" i="157"/>
  <c r="I47" i="157" s="1"/>
  <c r="G40" i="157"/>
  <c r="I40" i="157" s="1"/>
  <c r="G39" i="157"/>
  <c r="I39" i="157" s="1"/>
  <c r="H46" i="157"/>
  <c r="F46" i="157"/>
  <c r="F51" i="157" s="1"/>
  <c r="H38" i="157"/>
  <c r="H43" i="157" s="1"/>
  <c r="F38" i="157"/>
  <c r="F43" i="157" s="1"/>
  <c r="G26" i="157"/>
  <c r="I26" i="157" s="1"/>
  <c r="G27" i="157"/>
  <c r="G28" i="157"/>
  <c r="I28" i="157" s="1"/>
  <c r="G31" i="157"/>
  <c r="G33" i="157"/>
  <c r="I33" i="157" s="1"/>
  <c r="G34" i="157"/>
  <c r="I34" i="157" s="1"/>
  <c r="G25" i="157"/>
  <c r="H24" i="157"/>
  <c r="H35" i="157" s="1"/>
  <c r="F24" i="157"/>
  <c r="F35" i="157" s="1"/>
  <c r="H10" i="157"/>
  <c r="F10" i="157"/>
  <c r="G12" i="157"/>
  <c r="G13" i="157"/>
  <c r="G14" i="157"/>
  <c r="G17" i="157"/>
  <c r="G19" i="157"/>
  <c r="I19" i="157" s="1"/>
  <c r="G20" i="157"/>
  <c r="I20" i="157" s="1"/>
  <c r="G11" i="157"/>
  <c r="I11" i="157" s="1"/>
  <c r="H381" i="156"/>
  <c r="H250" i="37" s="1"/>
  <c r="H383" i="156"/>
  <c r="H252" i="37" s="1"/>
  <c r="H384" i="156"/>
  <c r="H253" i="37" s="1"/>
  <c r="H378" i="156"/>
  <c r="H247" i="37" s="1"/>
  <c r="F378" i="156"/>
  <c r="F247" i="37" s="1"/>
  <c r="H377" i="156"/>
  <c r="H246" i="37" s="1"/>
  <c r="F377" i="156"/>
  <c r="F246" i="37" s="1"/>
  <c r="H376" i="156"/>
  <c r="H245" i="37" s="1"/>
  <c r="F376" i="156"/>
  <c r="F245" i="37" s="1"/>
  <c r="H375" i="156"/>
  <c r="H244" i="37" s="1"/>
  <c r="F375" i="156"/>
  <c r="F244" i="37" s="1"/>
  <c r="H361" i="156"/>
  <c r="F361" i="156"/>
  <c r="F372" i="156" s="1"/>
  <c r="G363" i="156"/>
  <c r="G364" i="156"/>
  <c r="I364" i="156" s="1"/>
  <c r="G365" i="156"/>
  <c r="I365" i="156" s="1"/>
  <c r="G362" i="156"/>
  <c r="I362" i="156" s="1"/>
  <c r="H348" i="156"/>
  <c r="H359" i="156" s="1"/>
  <c r="F348" i="156"/>
  <c r="F359" i="156" s="1"/>
  <c r="G350" i="156"/>
  <c r="I350" i="156" s="1"/>
  <c r="G351" i="156"/>
  <c r="I351" i="156" s="1"/>
  <c r="G352" i="156"/>
  <c r="I352" i="156" s="1"/>
  <c r="G349" i="156"/>
  <c r="I349" i="156" s="1"/>
  <c r="H335" i="156"/>
  <c r="H140" i="37" s="1"/>
  <c r="H336" i="156"/>
  <c r="H141" i="37" s="1"/>
  <c r="H337" i="156"/>
  <c r="H142" i="37" s="1"/>
  <c r="H338" i="156"/>
  <c r="H143" i="37" s="1"/>
  <c r="H341" i="156"/>
  <c r="H146" i="37" s="1"/>
  <c r="H343" i="156"/>
  <c r="H148" i="37" s="1"/>
  <c r="H344" i="156"/>
  <c r="H149" i="37" s="1"/>
  <c r="F335" i="156"/>
  <c r="F140" i="37" s="1"/>
  <c r="F336" i="156"/>
  <c r="F141" i="37" s="1"/>
  <c r="F337" i="156"/>
  <c r="F142" i="37" s="1"/>
  <c r="F338" i="156"/>
  <c r="F143" i="37" s="1"/>
  <c r="F341" i="156"/>
  <c r="F146" i="37" s="1"/>
  <c r="F343" i="156"/>
  <c r="F148" i="37" s="1"/>
  <c r="F344" i="156"/>
  <c r="F149" i="37" s="1"/>
  <c r="H339" i="156"/>
  <c r="H144" i="37" s="1"/>
  <c r="F339" i="156"/>
  <c r="F144" i="37" s="1"/>
  <c r="G323" i="156"/>
  <c r="I323" i="156" s="1"/>
  <c r="I336" i="156" s="1"/>
  <c r="I141" i="37" s="1"/>
  <c r="G324" i="156"/>
  <c r="G337" i="156" s="1"/>
  <c r="G142" i="37" s="1"/>
  <c r="I325" i="156"/>
  <c r="I338" i="156" s="1"/>
  <c r="I143" i="37" s="1"/>
  <c r="G341" i="156"/>
  <c r="G146" i="37" s="1"/>
  <c r="I343" i="156"/>
  <c r="I148" i="37" s="1"/>
  <c r="G344" i="156"/>
  <c r="G149" i="37" s="1"/>
  <c r="G322" i="156"/>
  <c r="I322" i="156" s="1"/>
  <c r="I335" i="156" s="1"/>
  <c r="I140" i="37" s="1"/>
  <c r="H321" i="156"/>
  <c r="F321" i="156"/>
  <c r="F332" i="156" s="1"/>
  <c r="F345" i="156" s="1"/>
  <c r="F150" i="37" s="1"/>
  <c r="H309" i="156"/>
  <c r="H127" i="37" s="1"/>
  <c r="H310" i="156"/>
  <c r="H128" i="37" s="1"/>
  <c r="H311" i="156"/>
  <c r="H129" i="37" s="1"/>
  <c r="H312" i="156"/>
  <c r="H130" i="37" s="1"/>
  <c r="H315" i="156"/>
  <c r="H133" i="37" s="1"/>
  <c r="H317" i="156"/>
  <c r="H135" i="37" s="1"/>
  <c r="H318" i="156"/>
  <c r="H136" i="37" s="1"/>
  <c r="F309" i="156"/>
  <c r="F127" i="37" s="1"/>
  <c r="F310" i="156"/>
  <c r="F128" i="37" s="1"/>
  <c r="F311" i="156"/>
  <c r="F129" i="37" s="1"/>
  <c r="F312" i="156"/>
  <c r="F130" i="37" s="1"/>
  <c r="F315" i="156"/>
  <c r="F133" i="37" s="1"/>
  <c r="F317" i="156"/>
  <c r="F135" i="37" s="1"/>
  <c r="F318" i="156"/>
  <c r="F136" i="37" s="1"/>
  <c r="F313" i="156"/>
  <c r="F131" i="37" s="1"/>
  <c r="G297" i="156"/>
  <c r="I297" i="156" s="1"/>
  <c r="I310" i="156" s="1"/>
  <c r="I128" i="37" s="1"/>
  <c r="G298" i="156"/>
  <c r="I298" i="156" s="1"/>
  <c r="I311" i="156" s="1"/>
  <c r="I129" i="37" s="1"/>
  <c r="G299" i="156"/>
  <c r="I299" i="156" s="1"/>
  <c r="I312" i="156" s="1"/>
  <c r="I130" i="37" s="1"/>
  <c r="G315" i="156"/>
  <c r="G133" i="37" s="1"/>
  <c r="G317" i="156"/>
  <c r="G135" i="37" s="1"/>
  <c r="G318" i="156"/>
  <c r="G136" i="37" s="1"/>
  <c r="G296" i="156"/>
  <c r="I296" i="156" s="1"/>
  <c r="I309" i="156" s="1"/>
  <c r="I127" i="37" s="1"/>
  <c r="H295" i="156"/>
  <c r="F295" i="156"/>
  <c r="H282" i="156"/>
  <c r="H101" i="37" s="1"/>
  <c r="H283" i="156"/>
  <c r="H102" i="37" s="1"/>
  <c r="H284" i="156"/>
  <c r="H103" i="37" s="1"/>
  <c r="H285" i="156"/>
  <c r="H104" i="37" s="1"/>
  <c r="H288" i="156"/>
  <c r="H107" i="37" s="1"/>
  <c r="H290" i="156"/>
  <c r="H109" i="37" s="1"/>
  <c r="H291" i="156"/>
  <c r="H110" i="37" s="1"/>
  <c r="F282" i="156"/>
  <c r="F101" i="37" s="1"/>
  <c r="F283" i="156"/>
  <c r="F102" i="37" s="1"/>
  <c r="F284" i="156"/>
  <c r="F103" i="37" s="1"/>
  <c r="F285" i="156"/>
  <c r="F104" i="37" s="1"/>
  <c r="F288" i="156"/>
  <c r="F107" i="37" s="1"/>
  <c r="F290" i="156"/>
  <c r="F109" i="37" s="1"/>
  <c r="F291" i="156"/>
  <c r="F110" i="37" s="1"/>
  <c r="H286" i="156"/>
  <c r="H105" i="37" s="1"/>
  <c r="F286" i="156"/>
  <c r="F105" i="37" s="1"/>
  <c r="G270" i="156"/>
  <c r="G283" i="156" s="1"/>
  <c r="G102" i="37" s="1"/>
  <c r="G271" i="156"/>
  <c r="G284" i="156" s="1"/>
  <c r="G103" i="37" s="1"/>
  <c r="G272" i="156"/>
  <c r="G285" i="156" s="1"/>
  <c r="G104" i="37" s="1"/>
  <c r="G290" i="156"/>
  <c r="G109" i="37" s="1"/>
  <c r="I291" i="156"/>
  <c r="I110" i="37" s="1"/>
  <c r="G269" i="156"/>
  <c r="I269" i="156" s="1"/>
  <c r="I282" i="156" s="1"/>
  <c r="I101" i="37" s="1"/>
  <c r="H268" i="156"/>
  <c r="F268" i="156"/>
  <c r="F279" i="156" s="1"/>
  <c r="F292" i="156" s="1"/>
  <c r="F111" i="37" s="1"/>
  <c r="H130" i="157" l="1"/>
  <c r="H46" i="37" s="1"/>
  <c r="H300" i="157"/>
  <c r="H189" i="37" s="1"/>
  <c r="I249" i="157"/>
  <c r="I262" i="157" s="1"/>
  <c r="I165" i="37" s="1"/>
  <c r="H219" i="157"/>
  <c r="H124" i="37" s="1"/>
  <c r="I206" i="157"/>
  <c r="I219" i="157" s="1"/>
  <c r="I124" i="37" s="1"/>
  <c r="I303" i="157"/>
  <c r="I316" i="157" s="1"/>
  <c r="I204" i="37" s="1"/>
  <c r="I147" i="157"/>
  <c r="I155" i="157"/>
  <c r="I75" i="37" s="1"/>
  <c r="G218" i="37"/>
  <c r="I344" i="157"/>
  <c r="I218" i="37" s="1"/>
  <c r="G186" i="157"/>
  <c r="G92" i="37" s="1"/>
  <c r="I173" i="157"/>
  <c r="I186" i="157" s="1"/>
  <c r="I92" i="37" s="1"/>
  <c r="G375" i="157"/>
  <c r="G235" i="37" s="1"/>
  <c r="I362" i="157"/>
  <c r="I375" i="157" s="1"/>
  <c r="I235" i="37" s="1"/>
  <c r="H354" i="157"/>
  <c r="H228" i="37" s="1"/>
  <c r="I341" i="157"/>
  <c r="I354" i="157" s="1"/>
  <c r="I228" i="37" s="1"/>
  <c r="I168" i="157"/>
  <c r="I181" i="157" s="1"/>
  <c r="I87" i="37" s="1"/>
  <c r="I152" i="157"/>
  <c r="I195" i="157"/>
  <c r="I208" i="157" s="1"/>
  <c r="I113" i="37" s="1"/>
  <c r="I158" i="157"/>
  <c r="I78" i="37" s="1"/>
  <c r="I276" i="157"/>
  <c r="I289" i="157" s="1"/>
  <c r="I178" i="37" s="1"/>
  <c r="H246" i="157"/>
  <c r="H163" i="37" s="1"/>
  <c r="H217" i="37"/>
  <c r="I343" i="157"/>
  <c r="I217" i="37" s="1"/>
  <c r="G219" i="37"/>
  <c r="I345" i="157"/>
  <c r="I219" i="37" s="1"/>
  <c r="H74" i="37"/>
  <c r="H327" i="157"/>
  <c r="H215" i="37" s="1"/>
  <c r="I156" i="157"/>
  <c r="I76" i="37" s="1"/>
  <c r="F306" i="156"/>
  <c r="F308" i="156"/>
  <c r="H273" i="157"/>
  <c r="H176" i="37" s="1"/>
  <c r="I260" i="157"/>
  <c r="I273" i="157" s="1"/>
  <c r="I176" i="37" s="1"/>
  <c r="H85" i="37"/>
  <c r="I165" i="157"/>
  <c r="I85" i="37" s="1"/>
  <c r="H381" i="157"/>
  <c r="H241" i="37" s="1"/>
  <c r="I368" i="157"/>
  <c r="I381" i="157" s="1"/>
  <c r="I241" i="37" s="1"/>
  <c r="H192" i="157"/>
  <c r="H98" i="37" s="1"/>
  <c r="H51" i="157"/>
  <c r="I65" i="157"/>
  <c r="I70" i="157"/>
  <c r="H91" i="157"/>
  <c r="G46" i="157"/>
  <c r="G51" i="157" s="1"/>
  <c r="I14" i="57"/>
  <c r="I27" i="57" s="1"/>
  <c r="I196" i="37" s="1"/>
  <c r="G27" i="57"/>
  <c r="G196" i="37" s="1"/>
  <c r="H308" i="156"/>
  <c r="H126" i="37" s="1"/>
  <c r="H306" i="156"/>
  <c r="H334" i="156"/>
  <c r="H139" i="37" s="1"/>
  <c r="H332" i="156"/>
  <c r="H345" i="156" s="1"/>
  <c r="H150" i="37" s="1"/>
  <c r="H374" i="156"/>
  <c r="H243" i="37" s="1"/>
  <c r="F385" i="156"/>
  <c r="F254" i="37" s="1"/>
  <c r="H372" i="156"/>
  <c r="H385" i="156" s="1"/>
  <c r="H254" i="37" s="1"/>
  <c r="H281" i="156"/>
  <c r="H100" i="37" s="1"/>
  <c r="H279" i="156"/>
  <c r="H292" i="156" s="1"/>
  <c r="H111" i="37" s="1"/>
  <c r="G20" i="57"/>
  <c r="G20" i="46"/>
  <c r="G341" i="157"/>
  <c r="G354" i="157" s="1"/>
  <c r="G228" i="37" s="1"/>
  <c r="G233" i="157"/>
  <c r="G246" i="157" s="1"/>
  <c r="G163" i="37" s="1"/>
  <c r="G235" i="157"/>
  <c r="G152" i="37" s="1"/>
  <c r="G81" i="157"/>
  <c r="I81" i="157" s="1"/>
  <c r="G165" i="157"/>
  <c r="G85" i="37" s="1"/>
  <c r="G98" i="157"/>
  <c r="G119" i="157"/>
  <c r="G35" i="37" s="1"/>
  <c r="G117" i="157"/>
  <c r="G130" i="157" s="1"/>
  <c r="G46" i="37" s="1"/>
  <c r="G100" i="157"/>
  <c r="G101" i="157"/>
  <c r="G92" i="157"/>
  <c r="G154" i="157"/>
  <c r="G74" i="37" s="1"/>
  <c r="G260" i="157"/>
  <c r="G273" i="157" s="1"/>
  <c r="G176" i="37" s="1"/>
  <c r="G179" i="157"/>
  <c r="G192" i="157" s="1"/>
  <c r="G98" i="37" s="1"/>
  <c r="F21" i="157"/>
  <c r="F102" i="157" s="1"/>
  <c r="F33" i="37" s="1"/>
  <c r="F91" i="157"/>
  <c r="F22" i="37" s="1"/>
  <c r="G206" i="157"/>
  <c r="G219" i="157" s="1"/>
  <c r="G124" i="37" s="1"/>
  <c r="G287" i="157"/>
  <c r="G300" i="157" s="1"/>
  <c r="G189" i="37" s="1"/>
  <c r="H21" i="157"/>
  <c r="H102" i="157" s="1"/>
  <c r="G314" i="157"/>
  <c r="G327" i="157" s="1"/>
  <c r="G215" i="37" s="1"/>
  <c r="G368" i="157"/>
  <c r="G381" i="157" s="1"/>
  <c r="G241" i="37" s="1"/>
  <c r="G62" i="157"/>
  <c r="I62" i="157" s="1"/>
  <c r="G38" i="157"/>
  <c r="I31" i="157"/>
  <c r="G29" i="157"/>
  <c r="I17" i="157"/>
  <c r="G15" i="157"/>
  <c r="I15" i="157" s="1"/>
  <c r="I14" i="157"/>
  <c r="G95" i="157"/>
  <c r="I13" i="157"/>
  <c r="G94" i="157"/>
  <c r="I12" i="157"/>
  <c r="G93" i="157"/>
  <c r="G379" i="156"/>
  <c r="G376" i="156"/>
  <c r="G384" i="156"/>
  <c r="G378" i="156"/>
  <c r="G286" i="156"/>
  <c r="G105" i="37" s="1"/>
  <c r="I290" i="156"/>
  <c r="I109" i="37" s="1"/>
  <c r="I271" i="156"/>
  <c r="I284" i="156" s="1"/>
  <c r="I103" i="37" s="1"/>
  <c r="G288" i="156"/>
  <c r="G107" i="37" s="1"/>
  <c r="I302" i="156"/>
  <c r="I315" i="156" s="1"/>
  <c r="I133" i="37" s="1"/>
  <c r="I318" i="156"/>
  <c r="I136" i="37" s="1"/>
  <c r="H313" i="156"/>
  <c r="G312" i="156"/>
  <c r="G130" i="37" s="1"/>
  <c r="G339" i="156"/>
  <c r="G144" i="37" s="1"/>
  <c r="I341" i="156"/>
  <c r="I146" i="37" s="1"/>
  <c r="F334" i="156"/>
  <c r="F139" i="37" s="1"/>
  <c r="G335" i="156"/>
  <c r="G140" i="37" s="1"/>
  <c r="I363" i="156"/>
  <c r="F374" i="156"/>
  <c r="F243" i="37" s="1"/>
  <c r="F379" i="156"/>
  <c r="F248" i="37" s="1"/>
  <c r="G381" i="156"/>
  <c r="I288" i="156"/>
  <c r="I107" i="37" s="1"/>
  <c r="I270" i="156"/>
  <c r="I283" i="156" s="1"/>
  <c r="I102" i="37" s="1"/>
  <c r="G309" i="156"/>
  <c r="G127" i="37" s="1"/>
  <c r="I326" i="156"/>
  <c r="I339" i="156" s="1"/>
  <c r="I144" i="37" s="1"/>
  <c r="G336" i="156"/>
  <c r="G141" i="37" s="1"/>
  <c r="G348" i="156"/>
  <c r="G383" i="156"/>
  <c r="I286" i="156"/>
  <c r="I105" i="37" s="1"/>
  <c r="G291" i="156"/>
  <c r="G110" i="37" s="1"/>
  <c r="G313" i="156"/>
  <c r="G131" i="37" s="1"/>
  <c r="G310" i="156"/>
  <c r="G128" i="37" s="1"/>
  <c r="I344" i="156"/>
  <c r="I149" i="37" s="1"/>
  <c r="G343" i="156"/>
  <c r="G148" i="37" s="1"/>
  <c r="H379" i="156"/>
  <c r="H248" i="37" s="1"/>
  <c r="I272" i="156"/>
  <c r="I285" i="156" s="1"/>
  <c r="I104" i="37" s="1"/>
  <c r="I317" i="156"/>
  <c r="I135" i="37" s="1"/>
  <c r="G311" i="156"/>
  <c r="G129" i="37" s="1"/>
  <c r="G338" i="156"/>
  <c r="G143" i="37" s="1"/>
  <c r="G375" i="156"/>
  <c r="G377" i="156"/>
  <c r="I9" i="57"/>
  <c r="I22" i="57" s="1"/>
  <c r="I191" i="37" s="1"/>
  <c r="I9" i="46"/>
  <c r="I22" i="46" s="1"/>
  <c r="I48" i="37" s="1"/>
  <c r="G24" i="157"/>
  <c r="I24" i="157" s="1"/>
  <c r="I25" i="157"/>
  <c r="G10" i="157"/>
  <c r="G361" i="156"/>
  <c r="G321" i="156"/>
  <c r="I324" i="156"/>
  <c r="I337" i="156" s="1"/>
  <c r="I142" i="37" s="1"/>
  <c r="G295" i="156"/>
  <c r="G268" i="156"/>
  <c r="G279" i="156" s="1"/>
  <c r="G282" i="156"/>
  <c r="G101" i="37" s="1"/>
  <c r="F281" i="156"/>
  <c r="F100" i="37" s="1"/>
  <c r="I26" i="37" l="1"/>
  <c r="G25" i="37"/>
  <c r="I94" i="157"/>
  <c r="I25" i="37" s="1"/>
  <c r="G23" i="37"/>
  <c r="I92" i="157"/>
  <c r="I23" i="37" s="1"/>
  <c r="I314" i="157"/>
  <c r="I327" i="157" s="1"/>
  <c r="I215" i="37" s="1"/>
  <c r="I117" i="157"/>
  <c r="I130" i="157" s="1"/>
  <c r="I46" i="37" s="1"/>
  <c r="G32" i="37"/>
  <c r="I101" i="157"/>
  <c r="I32" i="37" s="1"/>
  <c r="G29" i="37"/>
  <c r="I98" i="157"/>
  <c r="I29" i="37" s="1"/>
  <c r="H22" i="37"/>
  <c r="I179" i="157"/>
  <c r="I192" i="157" s="1"/>
  <c r="I98" i="37" s="1"/>
  <c r="I233" i="157"/>
  <c r="I246" i="157" s="1"/>
  <c r="I163" i="37" s="1"/>
  <c r="G24" i="37"/>
  <c r="I93" i="157"/>
  <c r="I24" i="37" s="1"/>
  <c r="G26" i="37"/>
  <c r="I95" i="157"/>
  <c r="G31" i="37"/>
  <c r="I100" i="157"/>
  <c r="I31" i="37" s="1"/>
  <c r="I154" i="157"/>
  <c r="I74" i="37" s="1"/>
  <c r="I287" i="157"/>
  <c r="I300" i="157" s="1"/>
  <c r="I189" i="37" s="1"/>
  <c r="H33" i="37"/>
  <c r="I46" i="157"/>
  <c r="I51" i="157"/>
  <c r="G43" i="157"/>
  <c r="I43" i="157" s="1"/>
  <c r="I38" i="157"/>
  <c r="G252" i="37"/>
  <c r="I383" i="156"/>
  <c r="I252" i="37" s="1"/>
  <c r="G250" i="37"/>
  <c r="I381" i="156"/>
  <c r="I250" i="37" s="1"/>
  <c r="G245" i="37"/>
  <c r="I376" i="156"/>
  <c r="I245" i="37" s="1"/>
  <c r="G247" i="37"/>
  <c r="I378" i="156"/>
  <c r="I247" i="37" s="1"/>
  <c r="G246" i="37"/>
  <c r="I377" i="156"/>
  <c r="I246" i="37" s="1"/>
  <c r="G253" i="37"/>
  <c r="I384" i="156"/>
  <c r="I253" i="37" s="1"/>
  <c r="G248" i="37"/>
  <c r="I379" i="156"/>
  <c r="I248" i="37" s="1"/>
  <c r="G244" i="37"/>
  <c r="I375" i="156"/>
  <c r="I244" i="37" s="1"/>
  <c r="I20" i="57"/>
  <c r="I33" i="57" s="1"/>
  <c r="I202" i="37" s="1"/>
  <c r="G33" i="57"/>
  <c r="G202" i="37" s="1"/>
  <c r="I20" i="46"/>
  <c r="I33" i="46" s="1"/>
  <c r="I59" i="37" s="1"/>
  <c r="G33" i="46"/>
  <c r="G59" i="37" s="1"/>
  <c r="H319" i="156"/>
  <c r="H137" i="37" s="1"/>
  <c r="H131" i="37"/>
  <c r="F319" i="156"/>
  <c r="F137" i="37" s="1"/>
  <c r="F126" i="37"/>
  <c r="G91" i="157"/>
  <c r="G22" i="37" s="1"/>
  <c r="G96" i="157"/>
  <c r="G21" i="157"/>
  <c r="I21" i="157" s="1"/>
  <c r="G35" i="157"/>
  <c r="I35" i="157" s="1"/>
  <c r="I29" i="157"/>
  <c r="I10" i="157"/>
  <c r="G359" i="156"/>
  <c r="I359" i="156" s="1"/>
  <c r="I348" i="156"/>
  <c r="I321" i="156"/>
  <c r="I334" i="156" s="1"/>
  <c r="I139" i="37" s="1"/>
  <c r="G332" i="156"/>
  <c r="G308" i="156"/>
  <c r="G306" i="156"/>
  <c r="I306" i="156" s="1"/>
  <c r="I279" i="156"/>
  <c r="I292" i="156" s="1"/>
  <c r="I111" i="37" s="1"/>
  <c r="G292" i="156"/>
  <c r="G111" i="37" s="1"/>
  <c r="G372" i="156"/>
  <c r="I372" i="156" s="1"/>
  <c r="G374" i="156"/>
  <c r="I300" i="156"/>
  <c r="I313" i="156" s="1"/>
  <c r="I131" i="37" s="1"/>
  <c r="G334" i="156"/>
  <c r="G139" i="37" s="1"/>
  <c r="I361" i="156"/>
  <c r="I295" i="156"/>
  <c r="I268" i="156"/>
  <c r="I281" i="156" s="1"/>
  <c r="I100" i="37" s="1"/>
  <c r="G281" i="156"/>
  <c r="G100" i="37" s="1"/>
  <c r="I91" i="157" l="1"/>
  <c r="I22" i="37"/>
  <c r="G27" i="37"/>
  <c r="I96" i="157"/>
  <c r="I27" i="37" s="1"/>
  <c r="G243" i="37"/>
  <c r="I374" i="156"/>
  <c r="G319" i="156"/>
  <c r="G137" i="37" s="1"/>
  <c r="G126" i="37"/>
  <c r="G102" i="157"/>
  <c r="I243" i="37"/>
  <c r="I332" i="156"/>
  <c r="I345" i="156" s="1"/>
  <c r="I150" i="37" s="1"/>
  <c r="G345" i="156"/>
  <c r="G150" i="37" s="1"/>
  <c r="I319" i="156"/>
  <c r="I137" i="37" s="1"/>
  <c r="I308" i="156"/>
  <c r="I126" i="37" s="1"/>
  <c r="I385" i="156"/>
  <c r="I254" i="37" s="1"/>
  <c r="G385" i="156"/>
  <c r="G254" i="37" s="1"/>
  <c r="H261" i="156"/>
  <c r="H68" i="37" s="1"/>
  <c r="H270" i="37" s="1"/>
  <c r="H263" i="156"/>
  <c r="H70" i="37" s="1"/>
  <c r="H272" i="37" s="1"/>
  <c r="H264" i="156"/>
  <c r="H71" i="37" s="1"/>
  <c r="H273" i="37" s="1"/>
  <c r="F261" i="156"/>
  <c r="F68" i="37" s="1"/>
  <c r="F270" i="37" s="1"/>
  <c r="F263" i="156"/>
  <c r="F70" i="37" s="1"/>
  <c r="F272" i="37" s="1"/>
  <c r="F264" i="156"/>
  <c r="F71" i="37" s="1"/>
  <c r="F273" i="37" s="1"/>
  <c r="H258" i="156"/>
  <c r="H65" i="37" s="1"/>
  <c r="H257" i="156"/>
  <c r="H64" i="37" s="1"/>
  <c r="H256" i="156"/>
  <c r="H63" i="37" s="1"/>
  <c r="H255" i="156"/>
  <c r="H62" i="37" s="1"/>
  <c r="F255" i="156"/>
  <c r="F62" i="37" s="1"/>
  <c r="F256" i="156"/>
  <c r="F63" i="37" s="1"/>
  <c r="F257" i="156"/>
  <c r="F64" i="37" s="1"/>
  <c r="F258" i="156"/>
  <c r="F65" i="37" s="1"/>
  <c r="F259" i="156"/>
  <c r="F66" i="37" s="1"/>
  <c r="G241" i="156"/>
  <c r="I241" i="156" s="1"/>
  <c r="G242" i="156"/>
  <c r="I242" i="156" s="1"/>
  <c r="G243" i="156"/>
  <c r="G257" i="156" s="1"/>
  <c r="G64" i="37" s="1"/>
  <c r="G244" i="156"/>
  <c r="I244" i="156" s="1"/>
  <c r="G261" i="156"/>
  <c r="G263" i="156"/>
  <c r="G250" i="156"/>
  <c r="H240" i="156"/>
  <c r="H254" i="156" s="1"/>
  <c r="H61" i="37" s="1"/>
  <c r="F240" i="156"/>
  <c r="F251" i="156" s="1"/>
  <c r="F265" i="156" s="1"/>
  <c r="I49" i="156"/>
  <c r="I50" i="156"/>
  <c r="I52" i="156"/>
  <c r="I53" i="156"/>
  <c r="H229" i="156"/>
  <c r="H228" i="156"/>
  <c r="H227" i="156"/>
  <c r="H226" i="156"/>
  <c r="F228" i="156"/>
  <c r="F11" i="37" s="1"/>
  <c r="F195" i="156"/>
  <c r="F206" i="156" s="1"/>
  <c r="F209" i="156"/>
  <c r="F214" i="156" s="1"/>
  <c r="F217" i="156"/>
  <c r="F222" i="156" s="1"/>
  <c r="F229" i="156"/>
  <c r="F12" i="37" s="1"/>
  <c r="H217" i="156"/>
  <c r="H222" i="156" s="1"/>
  <c r="I219" i="156"/>
  <c r="G218" i="156"/>
  <c r="G217" i="156" s="1"/>
  <c r="G222" i="156" s="1"/>
  <c r="H209" i="156"/>
  <c r="H214" i="156" s="1"/>
  <c r="G211" i="156"/>
  <c r="I211" i="156" s="1"/>
  <c r="G210" i="156"/>
  <c r="G197" i="156"/>
  <c r="I197" i="156" s="1"/>
  <c r="G198" i="156"/>
  <c r="I198" i="156" s="1"/>
  <c r="G199" i="156"/>
  <c r="I199" i="156" s="1"/>
  <c r="G196" i="156"/>
  <c r="I196" i="156" s="1"/>
  <c r="H195" i="156"/>
  <c r="H187" i="156"/>
  <c r="H192" i="156" s="1"/>
  <c r="F187" i="156"/>
  <c r="F192" i="156" s="1"/>
  <c r="G189" i="156"/>
  <c r="I189" i="156" s="1"/>
  <c r="G188" i="156"/>
  <c r="G181" i="156"/>
  <c r="I181" i="156" s="1"/>
  <c r="G180" i="156"/>
  <c r="I180" i="156" s="1"/>
  <c r="H179" i="156"/>
  <c r="H184" i="156" s="1"/>
  <c r="F179" i="156"/>
  <c r="F184" i="156" s="1"/>
  <c r="G174" i="156"/>
  <c r="G175" i="156"/>
  <c r="G172" i="156"/>
  <c r="H171" i="156"/>
  <c r="G170" i="156"/>
  <c r="G169" i="156"/>
  <c r="I169" i="156" s="1"/>
  <c r="H168" i="156"/>
  <c r="F168" i="156"/>
  <c r="F176" i="156" s="1"/>
  <c r="G163" i="156"/>
  <c r="G164" i="156"/>
  <c r="I164" i="156" s="1"/>
  <c r="G161" i="156"/>
  <c r="I161" i="156" s="1"/>
  <c r="H160" i="156"/>
  <c r="G159" i="156"/>
  <c r="I159" i="156" s="1"/>
  <c r="G158" i="156"/>
  <c r="I158" i="156" s="1"/>
  <c r="H157" i="156"/>
  <c r="F157" i="156"/>
  <c r="F165" i="156" s="1"/>
  <c r="G152" i="156"/>
  <c r="H148" i="156"/>
  <c r="H154" i="156" s="1"/>
  <c r="F148" i="156"/>
  <c r="F154" i="156" s="1"/>
  <c r="G150" i="156"/>
  <c r="I150" i="156" s="1"/>
  <c r="G149" i="156"/>
  <c r="I149" i="156" s="1"/>
  <c r="F139" i="156"/>
  <c r="F145" i="156" s="1"/>
  <c r="G143" i="156"/>
  <c r="G142" i="156" s="1"/>
  <c r="G141" i="156"/>
  <c r="I141" i="156" s="1"/>
  <c r="G140" i="156"/>
  <c r="I140" i="156" s="1"/>
  <c r="H139" i="156"/>
  <c r="H145" i="156" s="1"/>
  <c r="H131" i="156"/>
  <c r="H136" i="156" s="1"/>
  <c r="F131" i="156"/>
  <c r="F136" i="156" s="1"/>
  <c r="G133" i="156"/>
  <c r="I133" i="156" s="1"/>
  <c r="G132" i="156"/>
  <c r="H117" i="156"/>
  <c r="F117" i="156"/>
  <c r="F128" i="156" s="1"/>
  <c r="G119" i="156"/>
  <c r="I119" i="156" s="1"/>
  <c r="G120" i="156"/>
  <c r="I120" i="156" s="1"/>
  <c r="G121" i="156"/>
  <c r="I121" i="156" s="1"/>
  <c r="I126" i="156"/>
  <c r="G127" i="156"/>
  <c r="G118" i="156"/>
  <c r="I118" i="156" s="1"/>
  <c r="H109" i="156"/>
  <c r="H114" i="156" s="1"/>
  <c r="G97" i="156"/>
  <c r="I97" i="156" s="1"/>
  <c r="G98" i="156"/>
  <c r="I98" i="156" s="1"/>
  <c r="H95" i="156"/>
  <c r="F95" i="156"/>
  <c r="F106" i="156" s="1"/>
  <c r="G96" i="156"/>
  <c r="I96" i="156" s="1"/>
  <c r="G83" i="156"/>
  <c r="I83" i="156" s="1"/>
  <c r="G84" i="156"/>
  <c r="I84" i="156" s="1"/>
  <c r="G85" i="156"/>
  <c r="I85" i="156" s="1"/>
  <c r="G82" i="156"/>
  <c r="I82" i="156" s="1"/>
  <c r="H81" i="156"/>
  <c r="H92" i="156" s="1"/>
  <c r="F81" i="156"/>
  <c r="F92" i="156" s="1"/>
  <c r="G75" i="156"/>
  <c r="I75" i="156" s="1"/>
  <c r="G74" i="156"/>
  <c r="H73" i="156"/>
  <c r="H78" i="156" s="1"/>
  <c r="F73" i="156"/>
  <c r="F78" i="156" s="1"/>
  <c r="G67" i="156"/>
  <c r="I67" i="156" s="1"/>
  <c r="G66" i="156"/>
  <c r="I66" i="156" s="1"/>
  <c r="H65" i="156"/>
  <c r="H70" i="156" s="1"/>
  <c r="F65" i="156"/>
  <c r="F70" i="156" s="1"/>
  <c r="G59" i="156"/>
  <c r="G58" i="156"/>
  <c r="I58" i="156" s="1"/>
  <c r="H57" i="156"/>
  <c r="H62" i="156" s="1"/>
  <c r="F57" i="156"/>
  <c r="F62" i="156" s="1"/>
  <c r="G48" i="156"/>
  <c r="G47" i="156"/>
  <c r="I47" i="156" s="1"/>
  <c r="H46" i="156"/>
  <c r="H54" i="156" s="1"/>
  <c r="F46" i="156"/>
  <c r="F54" i="156" s="1"/>
  <c r="H35" i="156"/>
  <c r="H43" i="156" s="1"/>
  <c r="F35" i="156"/>
  <c r="F43" i="156" s="1"/>
  <c r="G11" i="156"/>
  <c r="G33" i="37" l="1"/>
  <c r="I102" i="157"/>
  <c r="I33" i="37" s="1"/>
  <c r="H10" i="37"/>
  <c r="H11" i="37"/>
  <c r="H266" i="37" s="1"/>
  <c r="H12" i="37"/>
  <c r="H267" i="37" s="1"/>
  <c r="H9" i="37"/>
  <c r="H230" i="156"/>
  <c r="I222" i="156"/>
  <c r="H251" i="156"/>
  <c r="H265" i="156" s="1"/>
  <c r="I263" i="156"/>
  <c r="I70" i="37" s="1"/>
  <c r="G70" i="37"/>
  <c r="I261" i="156"/>
  <c r="I68" i="37" s="1"/>
  <c r="G68" i="37"/>
  <c r="G209" i="156"/>
  <c r="G214" i="156" s="1"/>
  <c r="I214" i="156" s="1"/>
  <c r="G264" i="156"/>
  <c r="I250" i="156"/>
  <c r="G245" i="156"/>
  <c r="I245" i="156" s="1"/>
  <c r="I175" i="156"/>
  <c r="I172" i="156"/>
  <c r="G168" i="156"/>
  <c r="I168" i="156" s="1"/>
  <c r="G171" i="156"/>
  <c r="I171" i="156" s="1"/>
  <c r="G179" i="156"/>
  <c r="G184" i="156" s="1"/>
  <c r="I184" i="156" s="1"/>
  <c r="I152" i="156"/>
  <c r="G151" i="156"/>
  <c r="I142" i="156"/>
  <c r="I127" i="156"/>
  <c r="G122" i="156"/>
  <c r="I122" i="156" s="1"/>
  <c r="G73" i="156"/>
  <c r="G78" i="156" s="1"/>
  <c r="I78" i="156" s="1"/>
  <c r="G46" i="156"/>
  <c r="G57" i="156"/>
  <c r="G62" i="156" s="1"/>
  <c r="I62" i="156" s="1"/>
  <c r="I257" i="156"/>
  <c r="I64" i="37" s="1"/>
  <c r="H128" i="156"/>
  <c r="H176" i="156"/>
  <c r="I74" i="156"/>
  <c r="I124" i="156"/>
  <c r="I143" i="156"/>
  <c r="I170" i="156"/>
  <c r="I217" i="156"/>
  <c r="H259" i="156"/>
  <c r="G131" i="156"/>
  <c r="G160" i="156"/>
  <c r="I160" i="156" s="1"/>
  <c r="G187" i="156"/>
  <c r="G192" i="156" s="1"/>
  <c r="I192" i="156" s="1"/>
  <c r="I132" i="156"/>
  <c r="I163" i="156"/>
  <c r="I174" i="156"/>
  <c r="I188" i="156"/>
  <c r="I243" i="156"/>
  <c r="G256" i="156"/>
  <c r="G258" i="156"/>
  <c r="H106" i="156"/>
  <c r="H165" i="156"/>
  <c r="H206" i="156"/>
  <c r="I48" i="156"/>
  <c r="I59" i="156"/>
  <c r="I210" i="156"/>
  <c r="I218" i="156"/>
  <c r="F254" i="156"/>
  <c r="G255" i="156"/>
  <c r="G240" i="156"/>
  <c r="G254" i="156" s="1"/>
  <c r="G195" i="156"/>
  <c r="G157" i="156"/>
  <c r="G148" i="156"/>
  <c r="G117" i="156"/>
  <c r="I117" i="156" s="1"/>
  <c r="G95" i="156"/>
  <c r="G106" i="156" s="1"/>
  <c r="G81" i="156"/>
  <c r="G92" i="156" s="1"/>
  <c r="I92" i="156" s="1"/>
  <c r="G65" i="156"/>
  <c r="G70" i="156" s="1"/>
  <c r="I70" i="156" s="1"/>
  <c r="H13" i="37" l="1"/>
  <c r="H72" i="37"/>
  <c r="H66" i="37"/>
  <c r="F72" i="37"/>
  <c r="F61" i="37"/>
  <c r="I264" i="156"/>
  <c r="I71" i="37" s="1"/>
  <c r="G71" i="37"/>
  <c r="I258" i="156"/>
  <c r="I65" i="37" s="1"/>
  <c r="G65" i="37"/>
  <c r="G54" i="156"/>
  <c r="I54" i="156" s="1"/>
  <c r="I256" i="156"/>
  <c r="I63" i="37" s="1"/>
  <c r="G63" i="37"/>
  <c r="I254" i="156"/>
  <c r="I61" i="37" s="1"/>
  <c r="G61" i="37"/>
  <c r="G136" i="156"/>
  <c r="I136" i="156" s="1"/>
  <c r="I255" i="156"/>
  <c r="I62" i="37" s="1"/>
  <c r="G62" i="37"/>
  <c r="I209" i="156"/>
  <c r="G259" i="156"/>
  <c r="G176" i="156"/>
  <c r="I176" i="156" s="1"/>
  <c r="I179" i="156"/>
  <c r="G165" i="156"/>
  <c r="I165" i="156" s="1"/>
  <c r="G154" i="156"/>
  <c r="I154" i="156" s="1"/>
  <c r="I151" i="156"/>
  <c r="I73" i="156"/>
  <c r="I148" i="156"/>
  <c r="G128" i="156"/>
  <c r="I128" i="156" s="1"/>
  <c r="I95" i="156"/>
  <c r="I106" i="156"/>
  <c r="I46" i="156"/>
  <c r="I57" i="156"/>
  <c r="I65" i="156"/>
  <c r="G206" i="156"/>
  <c r="I81" i="156"/>
  <c r="I131" i="156"/>
  <c r="I195" i="156"/>
  <c r="I187" i="156"/>
  <c r="I157" i="156"/>
  <c r="I240" i="156"/>
  <c r="G251" i="156"/>
  <c r="I251" i="156" l="1"/>
  <c r="I265" i="156" s="1"/>
  <c r="I72" i="37" s="1"/>
  <c r="G265" i="156"/>
  <c r="G72" i="37" s="1"/>
  <c r="H268" i="37"/>
  <c r="I259" i="156"/>
  <c r="I66" i="37" s="1"/>
  <c r="G66" i="37"/>
  <c r="I206" i="156"/>
  <c r="G42" i="156" l="1"/>
  <c r="I42" i="156" s="1"/>
  <c r="G37" i="156"/>
  <c r="G39" i="156"/>
  <c r="G41" i="156"/>
  <c r="G36" i="156"/>
  <c r="G228" i="156" s="1"/>
  <c r="G29" i="156"/>
  <c r="I29" i="156" s="1"/>
  <c r="G28" i="156"/>
  <c r="G12" i="156"/>
  <c r="H27" i="156"/>
  <c r="H32" i="156" s="1"/>
  <c r="H236" i="156" s="1"/>
  <c r="F27" i="156"/>
  <c r="F32" i="156" s="1"/>
  <c r="H10" i="156"/>
  <c r="H15" i="156" s="1"/>
  <c r="F10" i="156"/>
  <c r="D27" i="156"/>
  <c r="B27" i="156"/>
  <c r="D20" i="156"/>
  <c r="F20" i="156"/>
  <c r="F258" i="37" s="1"/>
  <c r="H20" i="156"/>
  <c r="D19" i="156"/>
  <c r="F19" i="156"/>
  <c r="F257" i="37" s="1"/>
  <c r="H19" i="156"/>
  <c r="D18" i="156"/>
  <c r="C11" i="156"/>
  <c r="E11" i="156" s="1"/>
  <c r="B20" i="156"/>
  <c r="B258" i="37" s="1"/>
  <c r="B18" i="156"/>
  <c r="B256" i="37" s="1"/>
  <c r="D257" i="37" l="1"/>
  <c r="H258" i="37"/>
  <c r="H265" i="37" s="1"/>
  <c r="H257" i="37"/>
  <c r="H264" i="37" s="1"/>
  <c r="D258" i="37"/>
  <c r="D256" i="37"/>
  <c r="H19" i="37"/>
  <c r="G11" i="37"/>
  <c r="G266" i="37" s="1"/>
  <c r="I266" i="37" s="1"/>
  <c r="I228" i="156"/>
  <c r="I11" i="37" s="1"/>
  <c r="G38" i="156"/>
  <c r="I41" i="156"/>
  <c r="G234" i="156"/>
  <c r="G235" i="156"/>
  <c r="I39" i="156"/>
  <c r="G232" i="156"/>
  <c r="F18" i="156"/>
  <c r="F256" i="37" s="1"/>
  <c r="F15" i="156"/>
  <c r="F23" i="156" s="1"/>
  <c r="F261" i="37" s="1"/>
  <c r="H23" i="156"/>
  <c r="H225" i="156"/>
  <c r="H8" i="37" s="1"/>
  <c r="I37" i="156"/>
  <c r="G229" i="156"/>
  <c r="I28" i="156"/>
  <c r="I36" i="156"/>
  <c r="G35" i="156"/>
  <c r="G20" i="156"/>
  <c r="G258" i="37" s="1"/>
  <c r="G10" i="156"/>
  <c r="H18" i="156"/>
  <c r="I12" i="156"/>
  <c r="G19" i="156"/>
  <c r="G257" i="37" s="1"/>
  <c r="I11" i="156"/>
  <c r="G27" i="156"/>
  <c r="G32" i="156" s="1"/>
  <c r="I32" i="156" s="1"/>
  <c r="I19" i="156" l="1"/>
  <c r="H256" i="37"/>
  <c r="I20" i="156"/>
  <c r="H261" i="37"/>
  <c r="G18" i="37"/>
  <c r="G273" i="37" s="1"/>
  <c r="I273" i="37" s="1"/>
  <c r="I235" i="156"/>
  <c r="I18" i="37" s="1"/>
  <c r="G17" i="37"/>
  <c r="G272" i="37" s="1"/>
  <c r="I272" i="37" s="1"/>
  <c r="I234" i="156"/>
  <c r="I17" i="37" s="1"/>
  <c r="G12" i="37"/>
  <c r="G267" i="37" s="1"/>
  <c r="I267" i="37" s="1"/>
  <c r="I229" i="156"/>
  <c r="I12" i="37" s="1"/>
  <c r="G15" i="37"/>
  <c r="G270" i="37" s="1"/>
  <c r="I270" i="37" s="1"/>
  <c r="I232" i="156"/>
  <c r="I15" i="37" s="1"/>
  <c r="G43" i="156"/>
  <c r="I43" i="156" s="1"/>
  <c r="I38" i="156"/>
  <c r="H263" i="37"/>
  <c r="I10" i="156"/>
  <c r="G15" i="156"/>
  <c r="I257" i="37"/>
  <c r="I258" i="37"/>
  <c r="I35" i="156"/>
  <c r="G18" i="156"/>
  <c r="G256" i="37" s="1"/>
  <c r="I27" i="156"/>
  <c r="B57" i="156"/>
  <c r="B46" i="156"/>
  <c r="B35" i="156"/>
  <c r="I18" i="156" l="1"/>
  <c r="I256" i="37" s="1"/>
  <c r="G23" i="156"/>
  <c r="I15" i="156"/>
  <c r="C61" i="157"/>
  <c r="E61" i="157" s="1"/>
  <c r="C60" i="157"/>
  <c r="E60" i="157" s="1"/>
  <c r="G261" i="37" l="1"/>
  <c r="I23" i="156"/>
  <c r="I261" i="37" s="1"/>
  <c r="C19" i="57"/>
  <c r="C12" i="57"/>
  <c r="C11" i="57"/>
  <c r="C10" i="57"/>
  <c r="D9" i="57"/>
  <c r="D22" i="57" s="1"/>
  <c r="D191" i="37" s="1"/>
  <c r="B9" i="57"/>
  <c r="B22" i="57" s="1"/>
  <c r="B191" i="37" s="1"/>
  <c r="E19" i="57" l="1"/>
  <c r="E32" i="57" s="1"/>
  <c r="E201" i="37" s="1"/>
  <c r="C32" i="57"/>
  <c r="C201" i="37" s="1"/>
  <c r="C14" i="57"/>
  <c r="E10" i="57"/>
  <c r="E23" i="57" s="1"/>
  <c r="E192" i="37" s="1"/>
  <c r="C23" i="57"/>
  <c r="C192" i="37" s="1"/>
  <c r="C24" i="57"/>
  <c r="C193" i="37" s="1"/>
  <c r="E11" i="57"/>
  <c r="E24" i="57" s="1"/>
  <c r="E193" i="37" s="1"/>
  <c r="C25" i="57"/>
  <c r="C194" i="37" s="1"/>
  <c r="E12" i="57"/>
  <c r="E25" i="57" s="1"/>
  <c r="E194" i="37" s="1"/>
  <c r="D20" i="57"/>
  <c r="D33" i="57" s="1"/>
  <c r="D202" i="37" s="1"/>
  <c r="B33" i="57"/>
  <c r="B202" i="37" s="1"/>
  <c r="C9" i="57"/>
  <c r="C22" i="57" s="1"/>
  <c r="C191" i="37" s="1"/>
  <c r="E14" i="57" l="1"/>
  <c r="E27" i="57" s="1"/>
  <c r="E196" i="37" s="1"/>
  <c r="C27" i="57"/>
  <c r="C196" i="37" s="1"/>
  <c r="C20" i="57"/>
  <c r="E9" i="57"/>
  <c r="E22" i="57" s="1"/>
  <c r="E191" i="37" s="1"/>
  <c r="C33" i="57" l="1"/>
  <c r="C202" i="37" s="1"/>
  <c r="E20" i="57"/>
  <c r="E33" i="57" s="1"/>
  <c r="E202" i="37" s="1"/>
  <c r="C12" i="46"/>
  <c r="C11" i="46"/>
  <c r="C10" i="46"/>
  <c r="D9" i="46"/>
  <c r="D22" i="46" s="1"/>
  <c r="D48" i="37" s="1"/>
  <c r="B9" i="46"/>
  <c r="B22" i="46" s="1"/>
  <c r="B48" i="37" s="1"/>
  <c r="C367" i="157"/>
  <c r="C366" i="157"/>
  <c r="C361" i="157"/>
  <c r="C360" i="157"/>
  <c r="C359" i="157"/>
  <c r="C372" i="157" s="1"/>
  <c r="C232" i="37" s="1"/>
  <c r="C358" i="157"/>
  <c r="C371" i="157" s="1"/>
  <c r="C231" i="37" s="1"/>
  <c r="D357" i="157"/>
  <c r="D370" i="157" s="1"/>
  <c r="D230" i="37" s="1"/>
  <c r="B357" i="157"/>
  <c r="B370" i="157" s="1"/>
  <c r="B230" i="37" s="1"/>
  <c r="C380" i="157" l="1"/>
  <c r="C240" i="37" s="1"/>
  <c r="E380" i="157"/>
  <c r="E240" i="37" s="1"/>
  <c r="E10" i="46"/>
  <c r="E23" i="46" s="1"/>
  <c r="E49" i="37" s="1"/>
  <c r="C23" i="46"/>
  <c r="C49" i="37" s="1"/>
  <c r="E11" i="46"/>
  <c r="E24" i="46" s="1"/>
  <c r="E50" i="37" s="1"/>
  <c r="C24" i="46"/>
  <c r="C50" i="37" s="1"/>
  <c r="C25" i="46"/>
  <c r="C51" i="37" s="1"/>
  <c r="E12" i="46"/>
  <c r="E25" i="46" s="1"/>
  <c r="E51" i="37" s="1"/>
  <c r="E366" i="157"/>
  <c r="E379" i="157" s="1"/>
  <c r="E239" i="37" s="1"/>
  <c r="C379" i="157"/>
  <c r="C239" i="37" s="1"/>
  <c r="C362" i="157"/>
  <c r="E361" i="157"/>
  <c r="E374" i="157" s="1"/>
  <c r="E234" i="37" s="1"/>
  <c r="C374" i="157"/>
  <c r="C234" i="37" s="1"/>
  <c r="E360" i="157"/>
  <c r="E373" i="157" s="1"/>
  <c r="E233" i="37" s="1"/>
  <c r="C373" i="157"/>
  <c r="C233" i="37" s="1"/>
  <c r="B381" i="157"/>
  <c r="B241" i="37" s="1"/>
  <c r="D381" i="157"/>
  <c r="D241" i="37" s="1"/>
  <c r="B20" i="46"/>
  <c r="B33" i="46" s="1"/>
  <c r="B59" i="37" s="1"/>
  <c r="D20" i="46"/>
  <c r="D33" i="46" s="1"/>
  <c r="D59" i="37" s="1"/>
  <c r="E358" i="157"/>
  <c r="E371" i="157" s="1"/>
  <c r="E231" i="37" s="1"/>
  <c r="E359" i="157"/>
  <c r="E372" i="157" s="1"/>
  <c r="E232" i="37" s="1"/>
  <c r="C9" i="46"/>
  <c r="C22" i="46" s="1"/>
  <c r="C48" i="37" s="1"/>
  <c r="C357" i="157"/>
  <c r="C370" i="157" s="1"/>
  <c r="C230" i="37" s="1"/>
  <c r="E362" i="157" l="1"/>
  <c r="E375" i="157" s="1"/>
  <c r="E235" i="37" s="1"/>
  <c r="C375" i="157"/>
  <c r="C235" i="37" s="1"/>
  <c r="C20" i="46"/>
  <c r="E9" i="46"/>
  <c r="E22" i="46" s="1"/>
  <c r="E48" i="37" s="1"/>
  <c r="E357" i="157"/>
  <c r="E370" i="157" s="1"/>
  <c r="E230" i="37" s="1"/>
  <c r="C33" i="46" l="1"/>
  <c r="C59" i="37" s="1"/>
  <c r="E20" i="46"/>
  <c r="E33" i="46" s="1"/>
  <c r="E59" i="37" s="1"/>
  <c r="C381" i="157"/>
  <c r="C241" i="37" s="1"/>
  <c r="E381" i="157"/>
  <c r="E241" i="37" s="1"/>
  <c r="C332" i="157"/>
  <c r="C345" i="157" s="1"/>
  <c r="C219" i="37" s="1"/>
  <c r="C331" i="157"/>
  <c r="C344" i="157" s="1"/>
  <c r="C218" i="37" s="1"/>
  <c r="D330" i="157"/>
  <c r="B330" i="157"/>
  <c r="C307" i="157"/>
  <c r="C306" i="157"/>
  <c r="C319" i="157" s="1"/>
  <c r="C207" i="37" s="1"/>
  <c r="C305" i="157"/>
  <c r="C318" i="157" s="1"/>
  <c r="C206" i="37" s="1"/>
  <c r="C304" i="157"/>
  <c r="C317" i="157" s="1"/>
  <c r="C205" i="37" s="1"/>
  <c r="D303" i="157"/>
  <c r="D316" i="157" s="1"/>
  <c r="D204" i="37" s="1"/>
  <c r="B303" i="157"/>
  <c r="B316" i="157" s="1"/>
  <c r="B204" i="37" s="1"/>
  <c r="C280" i="157"/>
  <c r="C279" i="157"/>
  <c r="C292" i="157" s="1"/>
  <c r="C181" i="37" s="1"/>
  <c r="C278" i="157"/>
  <c r="C291" i="157" s="1"/>
  <c r="C180" i="37" s="1"/>
  <c r="C277" i="157"/>
  <c r="C290" i="157" s="1"/>
  <c r="C179" i="37" s="1"/>
  <c r="D276" i="157"/>
  <c r="D289" i="157" s="1"/>
  <c r="D178" i="37" s="1"/>
  <c r="B276" i="157"/>
  <c r="C253" i="157"/>
  <c r="C252" i="157"/>
  <c r="C265" i="157" s="1"/>
  <c r="C168" i="37" s="1"/>
  <c r="C251" i="157"/>
  <c r="C264" i="157" s="1"/>
  <c r="C167" i="37" s="1"/>
  <c r="C250" i="157"/>
  <c r="C263" i="157" s="1"/>
  <c r="C166" i="37" s="1"/>
  <c r="D249" i="157"/>
  <c r="D262" i="157" s="1"/>
  <c r="D165" i="37" s="1"/>
  <c r="B249" i="157"/>
  <c r="B262" i="157" s="1"/>
  <c r="B165" i="37" s="1"/>
  <c r="C232" i="157"/>
  <c r="C226" i="157"/>
  <c r="C225" i="157"/>
  <c r="C238" i="157" s="1"/>
  <c r="C155" i="37" s="1"/>
  <c r="C224" i="157"/>
  <c r="C237" i="157" s="1"/>
  <c r="C154" i="37" s="1"/>
  <c r="C223" i="157"/>
  <c r="C236" i="157" s="1"/>
  <c r="C153" i="37" s="1"/>
  <c r="D222" i="157"/>
  <c r="D235" i="157" s="1"/>
  <c r="D152" i="37" s="1"/>
  <c r="B222" i="157"/>
  <c r="C199" i="157"/>
  <c r="C198" i="157"/>
  <c r="C211" i="157" s="1"/>
  <c r="C116" i="37" s="1"/>
  <c r="C197" i="157"/>
  <c r="C210" i="157" s="1"/>
  <c r="C115" i="37" s="1"/>
  <c r="C196" i="157"/>
  <c r="C209" i="157" s="1"/>
  <c r="C114" i="37" s="1"/>
  <c r="D195" i="157"/>
  <c r="D208" i="157" s="1"/>
  <c r="D113" i="37" s="1"/>
  <c r="B195" i="157"/>
  <c r="D343" i="157" l="1"/>
  <c r="D217" i="37" s="1"/>
  <c r="D354" i="157"/>
  <c r="D228" i="37" s="1"/>
  <c r="B343" i="157"/>
  <c r="B217" i="37" s="1"/>
  <c r="B354" i="157"/>
  <c r="B228" i="37" s="1"/>
  <c r="B289" i="157"/>
  <c r="B178" i="37" s="1"/>
  <c r="B300" i="157"/>
  <c r="B189" i="37" s="1"/>
  <c r="B246" i="157"/>
  <c r="B163" i="37" s="1"/>
  <c r="B235" i="157"/>
  <c r="B152" i="37" s="1"/>
  <c r="C320" i="157"/>
  <c r="C208" i="37" s="1"/>
  <c r="E307" i="157"/>
  <c r="E320" i="157" s="1"/>
  <c r="E208" i="37" s="1"/>
  <c r="C293" i="157"/>
  <c r="C182" i="37" s="1"/>
  <c r="E280" i="157"/>
  <c r="E293" i="157" s="1"/>
  <c r="E182" i="37" s="1"/>
  <c r="E253" i="157"/>
  <c r="E266" i="157" s="1"/>
  <c r="E169" i="37" s="1"/>
  <c r="C266" i="157"/>
  <c r="C169" i="37" s="1"/>
  <c r="E226" i="157"/>
  <c r="E239" i="157" s="1"/>
  <c r="E156" i="37" s="1"/>
  <c r="C239" i="157"/>
  <c r="C156" i="37" s="1"/>
  <c r="E232" i="157"/>
  <c r="E245" i="157" s="1"/>
  <c r="E162" i="37" s="1"/>
  <c r="C245" i="157"/>
  <c r="C162" i="37" s="1"/>
  <c r="D246" i="157"/>
  <c r="D163" i="37" s="1"/>
  <c r="C227" i="157"/>
  <c r="C240" i="157" s="1"/>
  <c r="C157" i="37" s="1"/>
  <c r="B208" i="157"/>
  <c r="B113" i="37" s="1"/>
  <c r="B219" i="157"/>
  <c r="B124" i="37" s="1"/>
  <c r="E199" i="157"/>
  <c r="E212" i="157" s="1"/>
  <c r="E117" i="37" s="1"/>
  <c r="C212" i="157"/>
  <c r="C117" i="37" s="1"/>
  <c r="D300" i="157"/>
  <c r="D189" i="37" s="1"/>
  <c r="D273" i="157"/>
  <c r="D176" i="37" s="1"/>
  <c r="D219" i="157"/>
  <c r="D124" i="37" s="1"/>
  <c r="B327" i="157"/>
  <c r="B215" i="37" s="1"/>
  <c r="B273" i="157"/>
  <c r="B176" i="37" s="1"/>
  <c r="E196" i="157"/>
  <c r="E209" i="157" s="1"/>
  <c r="E114" i="37" s="1"/>
  <c r="E223" i="157"/>
  <c r="E236" i="157" s="1"/>
  <c r="E153" i="37" s="1"/>
  <c r="E252" i="157"/>
  <c r="E265" i="157" s="1"/>
  <c r="E168" i="37" s="1"/>
  <c r="E332" i="157"/>
  <c r="E345" i="157" s="1"/>
  <c r="E219" i="37" s="1"/>
  <c r="E197" i="157"/>
  <c r="E210" i="157" s="1"/>
  <c r="E115" i="37" s="1"/>
  <c r="E224" i="157"/>
  <c r="E237" i="157" s="1"/>
  <c r="E154" i="37" s="1"/>
  <c r="E277" i="157"/>
  <c r="E290" i="157" s="1"/>
  <c r="E179" i="37" s="1"/>
  <c r="E304" i="157"/>
  <c r="E317" i="157" s="1"/>
  <c r="E205" i="37" s="1"/>
  <c r="E198" i="157"/>
  <c r="E211" i="157" s="1"/>
  <c r="E116" i="37" s="1"/>
  <c r="E250" i="157"/>
  <c r="E263" i="157" s="1"/>
  <c r="E166" i="37" s="1"/>
  <c r="E278" i="157"/>
  <c r="E291" i="157" s="1"/>
  <c r="E180" i="37" s="1"/>
  <c r="E305" i="157"/>
  <c r="E318" i="157" s="1"/>
  <c r="E206" i="37" s="1"/>
  <c r="E251" i="157"/>
  <c r="E264" i="157" s="1"/>
  <c r="E167" i="37" s="1"/>
  <c r="E279" i="157"/>
  <c r="E292" i="157" s="1"/>
  <c r="E181" i="37" s="1"/>
  <c r="E306" i="157"/>
  <c r="E319" i="157" s="1"/>
  <c r="E207" i="37" s="1"/>
  <c r="C330" i="157"/>
  <c r="E331" i="157"/>
  <c r="E344" i="157" s="1"/>
  <c r="E218" i="37" s="1"/>
  <c r="C303" i="157"/>
  <c r="C316" i="157" s="1"/>
  <c r="C204" i="37" s="1"/>
  <c r="C276" i="157"/>
  <c r="C289" i="157" s="1"/>
  <c r="C178" i="37" s="1"/>
  <c r="C249" i="157"/>
  <c r="C262" i="157" s="1"/>
  <c r="C165" i="37" s="1"/>
  <c r="C222" i="157"/>
  <c r="C235" i="157" s="1"/>
  <c r="C152" i="37" s="1"/>
  <c r="E225" i="157"/>
  <c r="E238" i="157" s="1"/>
  <c r="E155" i="37" s="1"/>
  <c r="C195" i="157"/>
  <c r="C208" i="157" s="1"/>
  <c r="C113" i="37" s="1"/>
  <c r="C343" i="157" l="1"/>
  <c r="C217" i="37" s="1"/>
  <c r="D327" i="157"/>
  <c r="D215" i="37" s="1"/>
  <c r="E227" i="157"/>
  <c r="E240" i="157" s="1"/>
  <c r="E157" i="37" s="1"/>
  <c r="C327" i="157"/>
  <c r="C215" i="37" s="1"/>
  <c r="E330" i="157"/>
  <c r="E343" i="157" s="1"/>
  <c r="E217" i="37" s="1"/>
  <c r="E303" i="157"/>
  <c r="E316" i="157" s="1"/>
  <c r="E204" i="37" s="1"/>
  <c r="E276" i="157"/>
  <c r="E289" i="157" s="1"/>
  <c r="E178" i="37" s="1"/>
  <c r="E249" i="157"/>
  <c r="E262" i="157" s="1"/>
  <c r="E165" i="37" s="1"/>
  <c r="E222" i="157"/>
  <c r="E235" i="157" s="1"/>
  <c r="E152" i="37" s="1"/>
  <c r="E195" i="157"/>
  <c r="E208" i="157" s="1"/>
  <c r="E113" i="37" s="1"/>
  <c r="C171" i="157"/>
  <c r="C184" i="157" s="1"/>
  <c r="C90" i="37" s="1"/>
  <c r="C170" i="157"/>
  <c r="C183" i="157" s="1"/>
  <c r="C89" i="37" s="1"/>
  <c r="C169" i="157"/>
  <c r="C182" i="157" s="1"/>
  <c r="C88" i="37" s="1"/>
  <c r="D168" i="157"/>
  <c r="B168" i="157"/>
  <c r="D158" i="157"/>
  <c r="D78" i="37" s="1"/>
  <c r="B158" i="157"/>
  <c r="B78" i="37" s="1"/>
  <c r="D157" i="157"/>
  <c r="D77" i="37" s="1"/>
  <c r="B157" i="157"/>
  <c r="B77" i="37" s="1"/>
  <c r="D156" i="157"/>
  <c r="D76" i="37" s="1"/>
  <c r="B156" i="157"/>
  <c r="B76" i="37" s="1"/>
  <c r="D155" i="157"/>
  <c r="D75" i="37" s="1"/>
  <c r="B155" i="157"/>
  <c r="B75" i="37" s="1"/>
  <c r="C149" i="157"/>
  <c r="C148" i="157"/>
  <c r="D147" i="157"/>
  <c r="B147" i="157"/>
  <c r="C143" i="157"/>
  <c r="C164" i="157" s="1"/>
  <c r="C84" i="37" s="1"/>
  <c r="C137" i="157"/>
  <c r="E137" i="157" s="1"/>
  <c r="C136" i="157"/>
  <c r="C135" i="157"/>
  <c r="C134" i="157"/>
  <c r="D133" i="157"/>
  <c r="B133" i="157"/>
  <c r="B181" i="157" l="1"/>
  <c r="B87" i="37" s="1"/>
  <c r="E354" i="157"/>
  <c r="E228" i="37" s="1"/>
  <c r="C354" i="157"/>
  <c r="C228" i="37" s="1"/>
  <c r="E327" i="157"/>
  <c r="E215" i="37" s="1"/>
  <c r="E300" i="157"/>
  <c r="E189" i="37" s="1"/>
  <c r="C300" i="157"/>
  <c r="C189" i="37" s="1"/>
  <c r="E273" i="157"/>
  <c r="E176" i="37" s="1"/>
  <c r="C273" i="157"/>
  <c r="C176" i="37" s="1"/>
  <c r="E246" i="157"/>
  <c r="E163" i="37" s="1"/>
  <c r="C246" i="157"/>
  <c r="C163" i="37" s="1"/>
  <c r="D181" i="157"/>
  <c r="D87" i="37" s="1"/>
  <c r="B165" i="157"/>
  <c r="B85" i="37" s="1"/>
  <c r="E219" i="157"/>
  <c r="E124" i="37" s="1"/>
  <c r="C219" i="157"/>
  <c r="C124" i="37" s="1"/>
  <c r="E143" i="157"/>
  <c r="E164" i="157" s="1"/>
  <c r="E84" i="37" s="1"/>
  <c r="C138" i="157"/>
  <c r="D192" i="157"/>
  <c r="D98" i="37" s="1"/>
  <c r="D165" i="157"/>
  <c r="D85" i="37" s="1"/>
  <c r="D154" i="157"/>
  <c r="D74" i="37" s="1"/>
  <c r="E136" i="157"/>
  <c r="E170" i="157"/>
  <c r="C158" i="157"/>
  <c r="C78" i="37" s="1"/>
  <c r="E171" i="157"/>
  <c r="E134" i="157"/>
  <c r="E148" i="157"/>
  <c r="E135" i="157"/>
  <c r="E149" i="157"/>
  <c r="E169" i="157"/>
  <c r="C168" i="157"/>
  <c r="C181" i="157" s="1"/>
  <c r="C87" i="37" s="1"/>
  <c r="B154" i="157"/>
  <c r="B74" i="37" s="1"/>
  <c r="C156" i="157"/>
  <c r="C76" i="37" s="1"/>
  <c r="C157" i="157"/>
  <c r="C77" i="37" s="1"/>
  <c r="C155" i="157"/>
  <c r="C75" i="37" s="1"/>
  <c r="C147" i="157"/>
  <c r="C133" i="157"/>
  <c r="E182" i="157" l="1"/>
  <c r="E88" i="37" s="1"/>
  <c r="E184" i="157"/>
  <c r="E90" i="37" s="1"/>
  <c r="E183" i="157"/>
  <c r="E89" i="37" s="1"/>
  <c r="E138" i="157"/>
  <c r="E159" i="157" s="1"/>
  <c r="E79" i="37" s="1"/>
  <c r="C159" i="157"/>
  <c r="C79" i="37" s="1"/>
  <c r="E158" i="157"/>
  <c r="E78" i="37" s="1"/>
  <c r="E168" i="157"/>
  <c r="E155" i="157"/>
  <c r="E75" i="37" s="1"/>
  <c r="E157" i="157"/>
  <c r="E77" i="37" s="1"/>
  <c r="E156" i="157"/>
  <c r="E76" i="37" s="1"/>
  <c r="C154" i="157"/>
  <c r="C74" i="37" s="1"/>
  <c r="E147" i="157"/>
  <c r="E133" i="157"/>
  <c r="E181" i="157" l="1"/>
  <c r="E87" i="37" s="1"/>
  <c r="C165" i="157"/>
  <c r="C85" i="37" s="1"/>
  <c r="E165" i="157"/>
  <c r="E85" i="37" s="1"/>
  <c r="E154" i="157"/>
  <c r="E74" i="37" s="1"/>
  <c r="D123" i="157" l="1"/>
  <c r="D39" i="37" s="1"/>
  <c r="B123" i="157"/>
  <c r="B39" i="37" s="1"/>
  <c r="D122" i="157"/>
  <c r="D38" i="37" s="1"/>
  <c r="B122" i="157"/>
  <c r="B38" i="37" s="1"/>
  <c r="D121" i="157"/>
  <c r="D37" i="37" s="1"/>
  <c r="B121" i="157"/>
  <c r="B37" i="37" s="1"/>
  <c r="D120" i="157"/>
  <c r="D36" i="37" s="1"/>
  <c r="B120" i="157"/>
  <c r="B36" i="37" s="1"/>
  <c r="D106" i="157"/>
  <c r="B106" i="157"/>
  <c r="C110" i="157"/>
  <c r="C109" i="157"/>
  <c r="C108" i="157"/>
  <c r="C107" i="157"/>
  <c r="B130" i="157" l="1"/>
  <c r="B46" i="37" s="1"/>
  <c r="D119" i="157"/>
  <c r="D35" i="37" s="1"/>
  <c r="D130" i="157"/>
  <c r="D46" i="37" s="1"/>
  <c r="E109" i="157"/>
  <c r="C123" i="157"/>
  <c r="C39" i="37" s="1"/>
  <c r="E107" i="157"/>
  <c r="B119" i="157"/>
  <c r="B35" i="37" s="1"/>
  <c r="E108" i="157"/>
  <c r="C120" i="157"/>
  <c r="C36" i="37" s="1"/>
  <c r="C122" i="157"/>
  <c r="C38" i="37" s="1"/>
  <c r="C121" i="157"/>
  <c r="C37" i="37" s="1"/>
  <c r="C106" i="157"/>
  <c r="E130" i="157" l="1"/>
  <c r="E46" i="37" s="1"/>
  <c r="C130" i="157"/>
  <c r="C46" i="37" s="1"/>
  <c r="C119" i="157"/>
  <c r="E121" i="157"/>
  <c r="E37" i="37" s="1"/>
  <c r="E122" i="157"/>
  <c r="E38" i="37" s="1"/>
  <c r="E120" i="157"/>
  <c r="E36" i="37" s="1"/>
  <c r="E106" i="157"/>
  <c r="E119" i="157" l="1"/>
  <c r="E35" i="37" s="1"/>
  <c r="C35" i="37"/>
  <c r="F266" i="37"/>
  <c r="F267" i="37"/>
  <c r="H262" i="37"/>
  <c r="C86" i="157"/>
  <c r="C85" i="157"/>
  <c r="D84" i="157"/>
  <c r="B84" i="157"/>
  <c r="C80" i="157"/>
  <c r="C79" i="157"/>
  <c r="C78" i="157"/>
  <c r="C75" i="157"/>
  <c r="C74" i="157"/>
  <c r="D73" i="157"/>
  <c r="B73" i="157"/>
  <c r="C67" i="157"/>
  <c r="C66" i="157"/>
  <c r="D65" i="157"/>
  <c r="B65" i="157"/>
  <c r="C58" i="157"/>
  <c r="E58" i="157" s="1"/>
  <c r="D57" i="157"/>
  <c r="D96" i="157" s="1"/>
  <c r="C56" i="157"/>
  <c r="C55" i="157"/>
  <c r="D54" i="157"/>
  <c r="B54" i="157"/>
  <c r="D46" i="157"/>
  <c r="C48" i="157"/>
  <c r="C47" i="157"/>
  <c r="B46" i="157"/>
  <c r="C40" i="157"/>
  <c r="C39" i="157"/>
  <c r="D38" i="157"/>
  <c r="C34" i="157"/>
  <c r="E34" i="157" s="1"/>
  <c r="C33" i="157"/>
  <c r="C28" i="157"/>
  <c r="C27" i="157"/>
  <c r="C26" i="157"/>
  <c r="C25" i="157"/>
  <c r="D24" i="157"/>
  <c r="B24" i="157"/>
  <c r="D10" i="157"/>
  <c r="B10" i="157"/>
  <c r="C20" i="157"/>
  <c r="E20" i="157" s="1"/>
  <c r="C19" i="157"/>
  <c r="E19" i="157" s="1"/>
  <c r="C17" i="157"/>
  <c r="C14" i="157"/>
  <c r="C13" i="157"/>
  <c r="C12" i="157"/>
  <c r="C11" i="157"/>
  <c r="D27" i="37" l="1"/>
  <c r="B91" i="157"/>
  <c r="B22" i="37" s="1"/>
  <c r="D91" i="157"/>
  <c r="C94" i="157"/>
  <c r="C95" i="157"/>
  <c r="E79" i="157"/>
  <c r="C100" i="157"/>
  <c r="E80" i="157"/>
  <c r="C101" i="157"/>
  <c r="C93" i="157"/>
  <c r="C98" i="157"/>
  <c r="C92" i="157"/>
  <c r="E78" i="157"/>
  <c r="C76" i="157"/>
  <c r="E33" i="157"/>
  <c r="C29" i="157"/>
  <c r="E17" i="157"/>
  <c r="C15" i="157"/>
  <c r="E15" i="157" s="1"/>
  <c r="E11" i="157"/>
  <c r="E66" i="157"/>
  <c r="E75" i="157"/>
  <c r="E12" i="157"/>
  <c r="E28" i="157"/>
  <c r="E67" i="157"/>
  <c r="E13" i="157"/>
  <c r="E25" i="157"/>
  <c r="E39" i="157"/>
  <c r="E47" i="157"/>
  <c r="E55" i="157"/>
  <c r="E14" i="157"/>
  <c r="E26" i="157"/>
  <c r="E40" i="157"/>
  <c r="E48" i="157"/>
  <c r="E56" i="157"/>
  <c r="E74" i="157"/>
  <c r="E86" i="157"/>
  <c r="C84" i="157"/>
  <c r="E85" i="157"/>
  <c r="C73" i="157"/>
  <c r="C65" i="157"/>
  <c r="C54" i="157"/>
  <c r="C57" i="157"/>
  <c r="E57" i="157" s="1"/>
  <c r="C46" i="157"/>
  <c r="C38" i="157"/>
  <c r="C24" i="157"/>
  <c r="C10" i="157"/>
  <c r="C29" i="37" l="1"/>
  <c r="E98" i="157"/>
  <c r="C31" i="37"/>
  <c r="E100" i="157"/>
  <c r="D22" i="37"/>
  <c r="C24" i="37"/>
  <c r="E93" i="157"/>
  <c r="C32" i="37"/>
  <c r="E101" i="157"/>
  <c r="C26" i="37"/>
  <c r="E95" i="157"/>
  <c r="C23" i="37"/>
  <c r="E92" i="157"/>
  <c r="E32" i="37"/>
  <c r="C25" i="37"/>
  <c r="E94" i="157"/>
  <c r="E25" i="37"/>
  <c r="D102" i="157"/>
  <c r="D33" i="37" s="1"/>
  <c r="B102" i="157"/>
  <c r="B33" i="37" s="1"/>
  <c r="E23" i="37"/>
  <c r="E31" i="37"/>
  <c r="E26" i="37"/>
  <c r="C91" i="157"/>
  <c r="C22" i="37" s="1"/>
  <c r="E76" i="157"/>
  <c r="C96" i="157"/>
  <c r="E29" i="37"/>
  <c r="E24" i="37"/>
  <c r="E29" i="157"/>
  <c r="E84" i="157"/>
  <c r="E73" i="157"/>
  <c r="E65" i="157"/>
  <c r="E54" i="157"/>
  <c r="E46" i="157"/>
  <c r="E38" i="157"/>
  <c r="E24" i="157"/>
  <c r="E10" i="157"/>
  <c r="C27" i="37" l="1"/>
  <c r="E96" i="157"/>
  <c r="E27" i="37" s="1"/>
  <c r="E91" i="157"/>
  <c r="C102" i="157"/>
  <c r="C33" i="37" s="1"/>
  <c r="E33" i="37"/>
  <c r="E22" i="37"/>
  <c r="B253" i="37" l="1"/>
  <c r="B252" i="37"/>
  <c r="B250" i="37"/>
  <c r="D378" i="156"/>
  <c r="D247" i="37" s="1"/>
  <c r="B378" i="156"/>
  <c r="B247" i="37" s="1"/>
  <c r="D377" i="156"/>
  <c r="D246" i="37" s="1"/>
  <c r="B377" i="156"/>
  <c r="B246" i="37" s="1"/>
  <c r="D376" i="156"/>
  <c r="D245" i="37" s="1"/>
  <c r="B376" i="156"/>
  <c r="B245" i="37" s="1"/>
  <c r="D375" i="156"/>
  <c r="D244" i="37" s="1"/>
  <c r="B375" i="156"/>
  <c r="B244" i="37" s="1"/>
  <c r="C365" i="156" l="1"/>
  <c r="E365" i="156" s="1"/>
  <c r="C364" i="156"/>
  <c r="C363" i="156"/>
  <c r="C362" i="156"/>
  <c r="D361" i="156"/>
  <c r="B361" i="156"/>
  <c r="E362" i="156" l="1"/>
  <c r="B379" i="156"/>
  <c r="B248" i="37" s="1"/>
  <c r="E364" i="156"/>
  <c r="D379" i="156"/>
  <c r="D248" i="37" s="1"/>
  <c r="C361" i="156"/>
  <c r="E363" i="156"/>
  <c r="E361" i="156" l="1"/>
  <c r="D348" i="156" l="1"/>
  <c r="D385" i="156" s="1"/>
  <c r="D254" i="37" s="1"/>
  <c r="B348" i="156"/>
  <c r="B385" i="156" s="1"/>
  <c r="C352" i="156"/>
  <c r="C351" i="156"/>
  <c r="C350" i="156"/>
  <c r="C349" i="156"/>
  <c r="D344" i="156"/>
  <c r="D149" i="37" s="1"/>
  <c r="B344" i="156"/>
  <c r="B149" i="37" s="1"/>
  <c r="D343" i="156"/>
  <c r="D148" i="37" s="1"/>
  <c r="B343" i="156"/>
  <c r="B148" i="37" s="1"/>
  <c r="D341" i="156"/>
  <c r="D146" i="37" s="1"/>
  <c r="B341" i="156"/>
  <c r="B146" i="37" s="1"/>
  <c r="D338" i="156"/>
  <c r="D143" i="37" s="1"/>
  <c r="B338" i="156"/>
  <c r="B143" i="37" s="1"/>
  <c r="D337" i="156"/>
  <c r="D142" i="37" s="1"/>
  <c r="B337" i="156"/>
  <c r="B142" i="37" s="1"/>
  <c r="D336" i="156"/>
  <c r="D141" i="37" s="1"/>
  <c r="B336" i="156"/>
  <c r="B141" i="37" s="1"/>
  <c r="D335" i="156"/>
  <c r="D140" i="37" s="1"/>
  <c r="B335" i="156"/>
  <c r="B140" i="37" s="1"/>
  <c r="C252" i="37" l="1"/>
  <c r="C377" i="156"/>
  <c r="D374" i="156"/>
  <c r="D243" i="37" s="1"/>
  <c r="E352" i="156"/>
  <c r="C378" i="156"/>
  <c r="E349" i="156"/>
  <c r="C375" i="156"/>
  <c r="C253" i="37"/>
  <c r="E350" i="156"/>
  <c r="C376" i="156"/>
  <c r="C250" i="37"/>
  <c r="B374" i="156"/>
  <c r="B243" i="37" s="1"/>
  <c r="C348" i="156"/>
  <c r="C374" i="156" s="1"/>
  <c r="C245" i="37" l="1"/>
  <c r="E376" i="156"/>
  <c r="E245" i="37" s="1"/>
  <c r="C244" i="37"/>
  <c r="E375" i="156"/>
  <c r="C246" i="37"/>
  <c r="E377" i="156"/>
  <c r="E246" i="37" s="1"/>
  <c r="C243" i="37"/>
  <c r="E374" i="156"/>
  <c r="E243" i="37" s="1"/>
  <c r="C247" i="37"/>
  <c r="E378" i="156"/>
  <c r="E247" i="37" s="1"/>
  <c r="B254" i="37"/>
  <c r="E252" i="37"/>
  <c r="E250" i="37"/>
  <c r="E253" i="37"/>
  <c r="E244" i="37"/>
  <c r="C379" i="156"/>
  <c r="E348" i="156"/>
  <c r="C248" i="37" l="1"/>
  <c r="E379" i="156"/>
  <c r="E248" i="37" s="1"/>
  <c r="E385" i="156"/>
  <c r="C385" i="156"/>
  <c r="C254" i="37" s="1"/>
  <c r="D318" i="156" l="1"/>
  <c r="D136" i="37" s="1"/>
  <c r="B318" i="156"/>
  <c r="B136" i="37" s="1"/>
  <c r="D317" i="156"/>
  <c r="D135" i="37" s="1"/>
  <c r="B317" i="156"/>
  <c r="B135" i="37" s="1"/>
  <c r="D315" i="156"/>
  <c r="D133" i="37" s="1"/>
  <c r="B315" i="156"/>
  <c r="B133" i="37" s="1"/>
  <c r="D312" i="156"/>
  <c r="D130" i="37" s="1"/>
  <c r="B312" i="156"/>
  <c r="B130" i="37" s="1"/>
  <c r="D311" i="156"/>
  <c r="D129" i="37" s="1"/>
  <c r="B311" i="156"/>
  <c r="B129" i="37" s="1"/>
  <c r="D310" i="156"/>
  <c r="D128" i="37" s="1"/>
  <c r="B310" i="156"/>
  <c r="B128" i="37" s="1"/>
  <c r="D309" i="156"/>
  <c r="D127" i="37" s="1"/>
  <c r="B309" i="156"/>
  <c r="B127" i="37" s="1"/>
  <c r="D291" i="156"/>
  <c r="D110" i="37" s="1"/>
  <c r="B291" i="156"/>
  <c r="B110" i="37" s="1"/>
  <c r="D290" i="156"/>
  <c r="D109" i="37" s="1"/>
  <c r="B290" i="156"/>
  <c r="B109" i="37" s="1"/>
  <c r="D288" i="156"/>
  <c r="D107" i="37" s="1"/>
  <c r="B288" i="156"/>
  <c r="B107" i="37" s="1"/>
  <c r="D285" i="156"/>
  <c r="D104" i="37" s="1"/>
  <c r="B285" i="156"/>
  <c r="B104" i="37" s="1"/>
  <c r="D284" i="156"/>
  <c r="D103" i="37" s="1"/>
  <c r="B284" i="156"/>
  <c r="B103" i="37" s="1"/>
  <c r="D283" i="156"/>
  <c r="D102" i="37" s="1"/>
  <c r="B283" i="156"/>
  <c r="B102" i="37" s="1"/>
  <c r="D282" i="156"/>
  <c r="D101" i="37" s="1"/>
  <c r="B282" i="156"/>
  <c r="B101" i="37" s="1"/>
  <c r="D264" i="156"/>
  <c r="D71" i="37" s="1"/>
  <c r="B264" i="156"/>
  <c r="B71" i="37" s="1"/>
  <c r="D263" i="156"/>
  <c r="D70" i="37" s="1"/>
  <c r="B263" i="156"/>
  <c r="B70" i="37" s="1"/>
  <c r="D261" i="156"/>
  <c r="D68" i="37" s="1"/>
  <c r="B261" i="156"/>
  <c r="B68" i="37" s="1"/>
  <c r="D258" i="156"/>
  <c r="D65" i="37" s="1"/>
  <c r="B258" i="156"/>
  <c r="B65" i="37" s="1"/>
  <c r="D257" i="156"/>
  <c r="D64" i="37" s="1"/>
  <c r="B257" i="156"/>
  <c r="B64" i="37" s="1"/>
  <c r="D256" i="156"/>
  <c r="D63" i="37" s="1"/>
  <c r="B256" i="156"/>
  <c r="B63" i="37" s="1"/>
  <c r="D255" i="156"/>
  <c r="D62" i="37" s="1"/>
  <c r="B255" i="156"/>
  <c r="B62" i="37" s="1"/>
  <c r="D270" i="37" l="1"/>
  <c r="B270" i="37"/>
  <c r="C325" i="156"/>
  <c r="E325" i="156" s="1"/>
  <c r="C324" i="156"/>
  <c r="C323" i="156"/>
  <c r="C322" i="156"/>
  <c r="D321" i="156"/>
  <c r="B321" i="156"/>
  <c r="B345" i="156" s="1"/>
  <c r="B150" i="37" s="1"/>
  <c r="D295" i="156"/>
  <c r="B295" i="156"/>
  <c r="C299" i="156"/>
  <c r="C298" i="156"/>
  <c r="C297" i="156"/>
  <c r="C296" i="156"/>
  <c r="D268" i="156"/>
  <c r="B268" i="156"/>
  <c r="C272" i="156"/>
  <c r="C271" i="156"/>
  <c r="C270" i="156"/>
  <c r="C269" i="156"/>
  <c r="D281" i="156" l="1"/>
  <c r="D100" i="37" s="1"/>
  <c r="D292" i="156"/>
  <c r="D111" i="37" s="1"/>
  <c r="D334" i="156"/>
  <c r="D139" i="37" s="1"/>
  <c r="D345" i="156"/>
  <c r="D150" i="37" s="1"/>
  <c r="D308" i="156"/>
  <c r="D126" i="37" s="1"/>
  <c r="B281" i="156"/>
  <c r="B100" i="37" s="1"/>
  <c r="B292" i="156"/>
  <c r="B111" i="37" s="1"/>
  <c r="D339" i="156"/>
  <c r="D144" i="37" s="1"/>
  <c r="D313" i="156"/>
  <c r="D131" i="37" s="1"/>
  <c r="D286" i="156"/>
  <c r="D105" i="37" s="1"/>
  <c r="B313" i="156"/>
  <c r="B131" i="37" s="1"/>
  <c r="B286" i="156"/>
  <c r="B105" i="37" s="1"/>
  <c r="C341" i="156"/>
  <c r="C146" i="37" s="1"/>
  <c r="C290" i="156"/>
  <c r="C109" i="37" s="1"/>
  <c r="B308" i="156"/>
  <c r="B126" i="37" s="1"/>
  <c r="B334" i="156"/>
  <c r="B139" i="37" s="1"/>
  <c r="B339" i="156"/>
  <c r="B144" i="37" s="1"/>
  <c r="C291" i="156"/>
  <c r="C110" i="37" s="1"/>
  <c r="C310" i="156"/>
  <c r="C128" i="37" s="1"/>
  <c r="C338" i="156"/>
  <c r="C143" i="37" s="1"/>
  <c r="E324" i="156"/>
  <c r="E337" i="156" s="1"/>
  <c r="E142" i="37" s="1"/>
  <c r="C337" i="156"/>
  <c r="C142" i="37" s="1"/>
  <c r="E343" i="156"/>
  <c r="E148" i="37" s="1"/>
  <c r="C343" i="156"/>
  <c r="C148" i="37" s="1"/>
  <c r="E322" i="156"/>
  <c r="E335" i="156" s="1"/>
  <c r="E140" i="37" s="1"/>
  <c r="C335" i="156"/>
  <c r="C140" i="37" s="1"/>
  <c r="E344" i="156"/>
  <c r="E149" i="37" s="1"/>
  <c r="C344" i="156"/>
  <c r="C149" i="37" s="1"/>
  <c r="E323" i="156"/>
  <c r="E336" i="156" s="1"/>
  <c r="E141" i="37" s="1"/>
  <c r="C336" i="156"/>
  <c r="C141" i="37" s="1"/>
  <c r="E298" i="156"/>
  <c r="E311" i="156" s="1"/>
  <c r="E129" i="37" s="1"/>
  <c r="C311" i="156"/>
  <c r="C129" i="37" s="1"/>
  <c r="E299" i="156"/>
  <c r="E312" i="156" s="1"/>
  <c r="E130" i="37" s="1"/>
  <c r="C312" i="156"/>
  <c r="C130" i="37" s="1"/>
  <c r="E317" i="156"/>
  <c r="E135" i="37" s="1"/>
  <c r="C317" i="156"/>
  <c r="C135" i="37" s="1"/>
  <c r="E296" i="156"/>
  <c r="E309" i="156" s="1"/>
  <c r="E127" i="37" s="1"/>
  <c r="C309" i="156"/>
  <c r="C127" i="37" s="1"/>
  <c r="E318" i="156"/>
  <c r="E136" i="37" s="1"/>
  <c r="C318" i="156"/>
  <c r="C136" i="37" s="1"/>
  <c r="C315" i="156"/>
  <c r="C133" i="37" s="1"/>
  <c r="E272" i="156"/>
  <c r="E285" i="156" s="1"/>
  <c r="E104" i="37" s="1"/>
  <c r="C285" i="156"/>
  <c r="C104" i="37" s="1"/>
  <c r="E270" i="156"/>
  <c r="E283" i="156" s="1"/>
  <c r="E102" i="37" s="1"/>
  <c r="C283" i="156"/>
  <c r="C102" i="37" s="1"/>
  <c r="E288" i="156"/>
  <c r="E107" i="37" s="1"/>
  <c r="C288" i="156"/>
  <c r="C107" i="37" s="1"/>
  <c r="E269" i="156"/>
  <c r="E282" i="156" s="1"/>
  <c r="E101" i="37" s="1"/>
  <c r="C282" i="156"/>
  <c r="C101" i="37" s="1"/>
  <c r="E271" i="156"/>
  <c r="E284" i="156" s="1"/>
  <c r="E103" i="37" s="1"/>
  <c r="C284" i="156"/>
  <c r="C103" i="37" s="1"/>
  <c r="E338" i="156"/>
  <c r="E143" i="37" s="1"/>
  <c r="E341" i="156"/>
  <c r="E146" i="37" s="1"/>
  <c r="C321" i="156"/>
  <c r="C295" i="156"/>
  <c r="E297" i="156"/>
  <c r="E310" i="156" s="1"/>
  <c r="E128" i="37" s="1"/>
  <c r="C268" i="156"/>
  <c r="E345" i="156" l="1"/>
  <c r="E150" i="37" s="1"/>
  <c r="C345" i="156"/>
  <c r="C150" i="37" s="1"/>
  <c r="E315" i="156"/>
  <c r="E133" i="37" s="1"/>
  <c r="E313" i="156"/>
  <c r="E131" i="37" s="1"/>
  <c r="E292" i="156"/>
  <c r="E111" i="37" s="1"/>
  <c r="C292" i="156"/>
  <c r="C111" i="37" s="1"/>
  <c r="B137" i="37"/>
  <c r="D137" i="37"/>
  <c r="C308" i="156"/>
  <c r="C126" i="37" s="1"/>
  <c r="C286" i="156"/>
  <c r="C105" i="37" s="1"/>
  <c r="C339" i="156"/>
  <c r="C144" i="37" s="1"/>
  <c r="C281" i="156"/>
  <c r="C100" i="37" s="1"/>
  <c r="C313" i="156"/>
  <c r="C131" i="37" s="1"/>
  <c r="E321" i="156"/>
  <c r="E334" i="156" s="1"/>
  <c r="E139" i="37" s="1"/>
  <c r="C334" i="156"/>
  <c r="C139" i="37" s="1"/>
  <c r="E339" i="156"/>
  <c r="E144" i="37" s="1"/>
  <c r="E295" i="156"/>
  <c r="E308" i="156" s="1"/>
  <c r="E126" i="37" s="1"/>
  <c r="E286" i="156"/>
  <c r="E105" i="37" s="1"/>
  <c r="E268" i="156"/>
  <c r="E281" i="156" s="1"/>
  <c r="E100" i="37" s="1"/>
  <c r="C137" i="37" l="1"/>
  <c r="C250" i="156" l="1"/>
  <c r="E250" i="156" s="1"/>
  <c r="C249" i="156"/>
  <c r="C244" i="156"/>
  <c r="C243" i="156"/>
  <c r="C242" i="156"/>
  <c r="C241" i="156"/>
  <c r="D240" i="156"/>
  <c r="B240" i="156"/>
  <c r="E249" i="156" l="1"/>
  <c r="C245" i="156"/>
  <c r="E245" i="156" s="1"/>
  <c r="C256" i="156"/>
  <c r="C63" i="37" s="1"/>
  <c r="C261" i="156"/>
  <c r="C68" i="37" s="1"/>
  <c r="C257" i="156"/>
  <c r="C64" i="37" s="1"/>
  <c r="C258" i="156"/>
  <c r="C65" i="37" s="1"/>
  <c r="C263" i="156"/>
  <c r="C70" i="37" s="1"/>
  <c r="C255" i="156"/>
  <c r="C62" i="37" s="1"/>
  <c r="C264" i="156"/>
  <c r="C71" i="37" s="1"/>
  <c r="B254" i="156"/>
  <c r="B61" i="37" s="1"/>
  <c r="D254" i="156"/>
  <c r="D61" i="37" s="1"/>
  <c r="B259" i="156"/>
  <c r="D259" i="156"/>
  <c r="D66" i="37" s="1"/>
  <c r="E244" i="156"/>
  <c r="E241" i="156"/>
  <c r="E242" i="156"/>
  <c r="E243" i="156"/>
  <c r="C240" i="156"/>
  <c r="B66" i="37" l="1"/>
  <c r="B72" i="37"/>
  <c r="D72" i="37"/>
  <c r="C259" i="156"/>
  <c r="C66" i="37" s="1"/>
  <c r="C254" i="156"/>
  <c r="C61" i="37" s="1"/>
  <c r="E257" i="156"/>
  <c r="E64" i="37" s="1"/>
  <c r="E261" i="156"/>
  <c r="E68" i="37" s="1"/>
  <c r="E264" i="156"/>
  <c r="E71" i="37" s="1"/>
  <c r="E258" i="156"/>
  <c r="E65" i="37" s="1"/>
  <c r="E256" i="156"/>
  <c r="E63" i="37" s="1"/>
  <c r="E255" i="156"/>
  <c r="E62" i="37" s="1"/>
  <c r="E263" i="156"/>
  <c r="E70" i="37" s="1"/>
  <c r="E240" i="156"/>
  <c r="C72" i="37" l="1"/>
  <c r="E259" i="156"/>
  <c r="E66" i="37" s="1"/>
  <c r="E254" i="156"/>
  <c r="E61" i="37" s="1"/>
  <c r="D229" i="156" l="1"/>
  <c r="B229" i="156"/>
  <c r="B12" i="37" s="1"/>
  <c r="B267" i="37" s="1"/>
  <c r="D228" i="156"/>
  <c r="B228" i="156"/>
  <c r="B11" i="37" s="1"/>
  <c r="B266" i="37" s="1"/>
  <c r="D227" i="156"/>
  <c r="B227" i="156"/>
  <c r="B10" i="37" s="1"/>
  <c r="B265" i="37" s="1"/>
  <c r="D226" i="156"/>
  <c r="B226" i="156"/>
  <c r="B9" i="37" s="1"/>
  <c r="D10" i="37" l="1"/>
  <c r="D265" i="37" s="1"/>
  <c r="D12" i="37"/>
  <c r="D267" i="37" s="1"/>
  <c r="D11" i="37"/>
  <c r="D266" i="37" s="1"/>
  <c r="D9" i="37"/>
  <c r="D264" i="37" s="1"/>
  <c r="D272" i="37"/>
  <c r="D273" i="37"/>
  <c r="B273" i="37"/>
  <c r="B272" i="37"/>
  <c r="C219" i="156" l="1"/>
  <c r="C218" i="156"/>
  <c r="D217" i="156"/>
  <c r="B217" i="156"/>
  <c r="C211" i="156"/>
  <c r="C210" i="156"/>
  <c r="D209" i="156"/>
  <c r="B209" i="156"/>
  <c r="E210" i="156" l="1"/>
  <c r="E211" i="156"/>
  <c r="E219" i="156"/>
  <c r="C217" i="156"/>
  <c r="E218" i="156"/>
  <c r="C209" i="156"/>
  <c r="E217" i="156" l="1"/>
  <c r="E209" i="156"/>
  <c r="C199" i="156" l="1"/>
  <c r="C198" i="156"/>
  <c r="C197" i="156"/>
  <c r="C196" i="156"/>
  <c r="D195" i="156"/>
  <c r="B195" i="156"/>
  <c r="C189" i="156"/>
  <c r="C188" i="156"/>
  <c r="D187" i="156"/>
  <c r="B187" i="156"/>
  <c r="D179" i="156"/>
  <c r="B179" i="156"/>
  <c r="C175" i="156"/>
  <c r="C174" i="156"/>
  <c r="C172" i="156"/>
  <c r="C170" i="156"/>
  <c r="C169" i="156"/>
  <c r="D168" i="156"/>
  <c r="B168" i="156"/>
  <c r="C164" i="156"/>
  <c r="C163" i="156"/>
  <c r="C161" i="156"/>
  <c r="D160" i="156"/>
  <c r="B160" i="156"/>
  <c r="B230" i="156" s="1"/>
  <c r="B13" i="37" s="1"/>
  <c r="B268" i="37" s="1"/>
  <c r="C159" i="156"/>
  <c r="C158" i="156"/>
  <c r="D157" i="156"/>
  <c r="B157" i="156"/>
  <c r="C152" i="156"/>
  <c r="C150" i="156"/>
  <c r="C149" i="156"/>
  <c r="D148" i="156"/>
  <c r="B148" i="156"/>
  <c r="E152" i="156" l="1"/>
  <c r="C151" i="156"/>
  <c r="E159" i="156"/>
  <c r="E175" i="156"/>
  <c r="E163" i="156"/>
  <c r="E169" i="156"/>
  <c r="E172" i="156"/>
  <c r="E149" i="156"/>
  <c r="E164" i="156"/>
  <c r="E170" i="156"/>
  <c r="E188" i="156"/>
  <c r="E150" i="156"/>
  <c r="E158" i="156"/>
  <c r="E161" i="156"/>
  <c r="E174" i="156"/>
  <c r="E199" i="156"/>
  <c r="E197" i="156"/>
  <c r="E196" i="156"/>
  <c r="C195" i="156"/>
  <c r="C187" i="156"/>
  <c r="E189" i="156"/>
  <c r="C168" i="156"/>
  <c r="C171" i="156"/>
  <c r="C157" i="156"/>
  <c r="C160" i="156"/>
  <c r="C148" i="156"/>
  <c r="C143" i="156"/>
  <c r="C141" i="156"/>
  <c r="C140" i="156"/>
  <c r="D139" i="156"/>
  <c r="B139" i="156"/>
  <c r="C133" i="156"/>
  <c r="C132" i="156"/>
  <c r="B131" i="156"/>
  <c r="C127" i="156"/>
  <c r="C121" i="156"/>
  <c r="C120" i="156"/>
  <c r="C119" i="156"/>
  <c r="C118" i="156"/>
  <c r="D117" i="156"/>
  <c r="B117" i="156"/>
  <c r="C113" i="156"/>
  <c r="E113" i="156" s="1"/>
  <c r="B109" i="156"/>
  <c r="C99" i="156"/>
  <c r="C98" i="156"/>
  <c r="C97" i="156"/>
  <c r="C96" i="156"/>
  <c r="D95" i="156"/>
  <c r="B95" i="156"/>
  <c r="D81" i="156"/>
  <c r="B81" i="156"/>
  <c r="C85" i="156"/>
  <c r="E85" i="156" s="1"/>
  <c r="C84" i="156"/>
  <c r="C83" i="156"/>
  <c r="C82" i="156"/>
  <c r="C75" i="156"/>
  <c r="C74" i="156"/>
  <c r="B73" i="156"/>
  <c r="C67" i="156"/>
  <c r="E67" i="156" s="1"/>
  <c r="C66" i="156"/>
  <c r="B65" i="156"/>
  <c r="C59" i="156"/>
  <c r="C58" i="156"/>
  <c r="C53" i="156"/>
  <c r="E53" i="156" s="1"/>
  <c r="C52" i="156"/>
  <c r="E52" i="156" s="1"/>
  <c r="C50" i="156"/>
  <c r="D46" i="156"/>
  <c r="C48" i="156"/>
  <c r="C47" i="156"/>
  <c r="D38" i="156"/>
  <c r="C42" i="156"/>
  <c r="E42" i="156" s="1"/>
  <c r="C41" i="156"/>
  <c r="E41" i="156" s="1"/>
  <c r="C39" i="156"/>
  <c r="E39" i="156" s="1"/>
  <c r="C37" i="156"/>
  <c r="E37" i="156" s="1"/>
  <c r="C36" i="156"/>
  <c r="E36" i="156" s="1"/>
  <c r="D35" i="156"/>
  <c r="C131" i="156" l="1"/>
  <c r="C57" i="156"/>
  <c r="C73" i="156"/>
  <c r="E66" i="156"/>
  <c r="C65" i="156"/>
  <c r="D230" i="156"/>
  <c r="C112" i="156"/>
  <c r="E112" i="156" s="1"/>
  <c r="C231" i="156"/>
  <c r="B236" i="156"/>
  <c r="B19" i="37" s="1"/>
  <c r="E50" i="156"/>
  <c r="C49" i="156"/>
  <c r="E49" i="156" s="1"/>
  <c r="C234" i="156"/>
  <c r="C235" i="156"/>
  <c r="C232" i="156"/>
  <c r="E151" i="156"/>
  <c r="E143" i="156"/>
  <c r="C142" i="156"/>
  <c r="E142" i="156" s="1"/>
  <c r="E127" i="156"/>
  <c r="C122" i="156"/>
  <c r="E122" i="156" s="1"/>
  <c r="B225" i="156"/>
  <c r="B8" i="37" s="1"/>
  <c r="B263" i="37" s="1"/>
  <c r="D236" i="156"/>
  <c r="D19" i="37" s="1"/>
  <c r="E48" i="156"/>
  <c r="E74" i="156"/>
  <c r="E84" i="156"/>
  <c r="E98" i="156"/>
  <c r="E110" i="156"/>
  <c r="E121" i="156"/>
  <c r="E133" i="156"/>
  <c r="E160" i="156"/>
  <c r="E58" i="156"/>
  <c r="E75" i="156"/>
  <c r="E99" i="156"/>
  <c r="E118" i="156"/>
  <c r="E157" i="156"/>
  <c r="E187" i="156"/>
  <c r="E59" i="156"/>
  <c r="E82" i="156"/>
  <c r="E119" i="156"/>
  <c r="E140" i="156"/>
  <c r="E171" i="156"/>
  <c r="E47" i="156"/>
  <c r="E97" i="156"/>
  <c r="E132" i="156"/>
  <c r="E141" i="156"/>
  <c r="C229" i="156"/>
  <c r="C228" i="156"/>
  <c r="E195" i="156"/>
  <c r="E168" i="156"/>
  <c r="E148" i="156"/>
  <c r="C139" i="156"/>
  <c r="C117" i="156"/>
  <c r="C95" i="156"/>
  <c r="E96" i="156"/>
  <c r="C81" i="156"/>
  <c r="E83" i="156"/>
  <c r="C46" i="156"/>
  <c r="C38" i="156"/>
  <c r="E38" i="156" s="1"/>
  <c r="C35" i="156"/>
  <c r="C11" i="37" l="1"/>
  <c r="C266" i="37" s="1"/>
  <c r="E266" i="37" s="1"/>
  <c r="E228" i="156"/>
  <c r="C12" i="37"/>
  <c r="C267" i="37" s="1"/>
  <c r="E267" i="37" s="1"/>
  <c r="E229" i="156"/>
  <c r="C15" i="37"/>
  <c r="C270" i="37" s="1"/>
  <c r="E270" i="37" s="1"/>
  <c r="E232" i="156"/>
  <c r="D13" i="37"/>
  <c r="D268" i="37" s="1"/>
  <c r="C18" i="37"/>
  <c r="E235" i="156"/>
  <c r="E18" i="37" s="1"/>
  <c r="C17" i="37"/>
  <c r="E234" i="156"/>
  <c r="E17" i="37" s="1"/>
  <c r="C14" i="37"/>
  <c r="C269" i="37" s="1"/>
  <c r="E269" i="37" s="1"/>
  <c r="E231" i="156"/>
  <c r="E14" i="37" s="1"/>
  <c r="C230" i="156"/>
  <c r="C13" i="37" s="1"/>
  <c r="E65" i="156"/>
  <c r="E131" i="156"/>
  <c r="E73" i="156"/>
  <c r="E57" i="156"/>
  <c r="E109" i="156"/>
  <c r="E95" i="156"/>
  <c r="E12" i="37"/>
  <c r="E11" i="37"/>
  <c r="E139" i="156"/>
  <c r="E117" i="156"/>
  <c r="E81" i="156"/>
  <c r="E46" i="156"/>
  <c r="E230" i="156" l="1"/>
  <c r="E13" i="37" s="1"/>
  <c r="D225" i="156"/>
  <c r="D8" i="37" s="1"/>
  <c r="D263" i="37" s="1"/>
  <c r="C29" i="156"/>
  <c r="E29" i="156" s="1"/>
  <c r="C28" i="156"/>
  <c r="E28" i="156" s="1"/>
  <c r="C27" i="156" l="1"/>
  <c r="E27" i="156" l="1"/>
  <c r="B19" i="156" l="1"/>
  <c r="B257" i="37" s="1"/>
  <c r="B264" i="37" s="1"/>
  <c r="C12" i="156" l="1"/>
  <c r="C10" i="156" s="1"/>
  <c r="E261" i="37" l="1"/>
  <c r="C23" i="156"/>
  <c r="C261" i="37" s="1"/>
  <c r="C18" i="156"/>
  <c r="E10" i="156"/>
  <c r="C19" i="156"/>
  <c r="E12" i="156"/>
  <c r="C20" i="156"/>
  <c r="C256" i="37" l="1"/>
  <c r="E18" i="156"/>
  <c r="E256" i="37" s="1"/>
  <c r="C258" i="37"/>
  <c r="E20" i="156"/>
  <c r="E258" i="37"/>
  <c r="C257" i="37"/>
  <c r="E19" i="156"/>
  <c r="E257" i="37" s="1"/>
  <c r="E15" i="37"/>
  <c r="C181" i="156" l="1"/>
  <c r="C180" i="156"/>
  <c r="C226" i="156" l="1"/>
  <c r="E137" i="37"/>
  <c r="E72" i="37"/>
  <c r="E181" i="156"/>
  <c r="C227" i="156"/>
  <c r="C179" i="156"/>
  <c r="E180" i="156"/>
  <c r="C10" i="37" l="1"/>
  <c r="C265" i="37" s="1"/>
  <c r="E265" i="37" s="1"/>
  <c r="E227" i="156"/>
  <c r="C9" i="37"/>
  <c r="C264" i="37" s="1"/>
  <c r="E264" i="37" s="1"/>
  <c r="E226" i="156"/>
  <c r="E236" i="156"/>
  <c r="E19" i="37" s="1"/>
  <c r="C236" i="156"/>
  <c r="C19" i="37" s="1"/>
  <c r="E9" i="37"/>
  <c r="E10" i="37"/>
  <c r="C225" i="156"/>
  <c r="C8" i="37" s="1"/>
  <c r="C263" i="37" s="1"/>
  <c r="E263" i="37" s="1"/>
  <c r="E179" i="156"/>
  <c r="E225" i="156" l="1"/>
  <c r="E8" i="37" s="1"/>
  <c r="E254" i="37" l="1"/>
  <c r="E291" i="156" l="1"/>
  <c r="E110" i="37" s="1"/>
  <c r="E290" i="156"/>
  <c r="E109" i="37" s="1"/>
  <c r="C178" i="157" l="1"/>
  <c r="C177" i="157"/>
  <c r="C190" i="157" s="1"/>
  <c r="C96" i="37" s="1"/>
  <c r="B192" i="157"/>
  <c r="B98" i="37" s="1"/>
  <c r="E178" i="157" l="1"/>
  <c r="C191" i="157"/>
  <c r="C97" i="37" s="1"/>
  <c r="E177" i="157"/>
  <c r="E190" i="157" s="1"/>
  <c r="E96" i="37" s="1"/>
  <c r="C173" i="157"/>
  <c r="E173" i="157" l="1"/>
  <c r="E186" i="157" s="1"/>
  <c r="E92" i="37" s="1"/>
  <c r="C186" i="157"/>
  <c r="C92" i="37" s="1"/>
  <c r="C268" i="37" s="1"/>
  <c r="E268" i="37" s="1"/>
  <c r="E191" i="157"/>
  <c r="E97" i="37" s="1"/>
  <c r="E192" i="157" l="1"/>
  <c r="E98" i="37" s="1"/>
  <c r="C192" i="157"/>
  <c r="C98" i="37" s="1"/>
  <c r="C273" i="37"/>
  <c r="E273" i="37" s="1"/>
  <c r="G139" i="156" l="1"/>
  <c r="G145" i="156" l="1"/>
  <c r="I139" i="156"/>
  <c r="I145" i="156" l="1"/>
  <c r="C272" i="37"/>
  <c r="E272" i="37" s="1"/>
  <c r="E262" i="37" l="1"/>
  <c r="F230" i="156" l="1"/>
  <c r="F13" i="37" s="1"/>
  <c r="F268" i="37" s="1"/>
  <c r="F231" i="156"/>
  <c r="F14" i="37" s="1"/>
  <c r="F269" i="37" s="1"/>
  <c r="F226" i="156"/>
  <c r="F9" i="37" s="1"/>
  <c r="F264" i="37" s="1"/>
  <c r="G111" i="156"/>
  <c r="I111" i="156" s="1"/>
  <c r="G113" i="156"/>
  <c r="G231" i="156" s="1"/>
  <c r="F227" i="156"/>
  <c r="F10" i="37" s="1"/>
  <c r="F265" i="37" s="1"/>
  <c r="F109" i="156"/>
  <c r="F225" i="156" s="1"/>
  <c r="F8" i="37" s="1"/>
  <c r="F263" i="37" s="1"/>
  <c r="G110" i="156"/>
  <c r="I110" i="156" s="1"/>
  <c r="F114" i="156" l="1"/>
  <c r="F236" i="156" s="1"/>
  <c r="F19" i="37" s="1"/>
  <c r="F262" i="37" s="1"/>
  <c r="G109" i="156"/>
  <c r="I231" i="156"/>
  <c r="I14" i="37" s="1"/>
  <c r="G14" i="37"/>
  <c r="G269" i="37" s="1"/>
  <c r="I269" i="37" s="1"/>
  <c r="I113" i="156"/>
  <c r="G226" i="156"/>
  <c r="G112" i="156"/>
  <c r="G227" i="156"/>
  <c r="I109" i="156" l="1"/>
  <c r="G225" i="156"/>
  <c r="G9" i="37"/>
  <c r="G264" i="37" s="1"/>
  <c r="I264" i="37" s="1"/>
  <c r="I226" i="156"/>
  <c r="I9" i="37" s="1"/>
  <c r="G10" i="37"/>
  <c r="G265" i="37" s="1"/>
  <c r="I265" i="37" s="1"/>
  <c r="I227" i="156"/>
  <c r="I10" i="37" s="1"/>
  <c r="G114" i="156"/>
  <c r="I112" i="156"/>
  <c r="G230" i="156"/>
  <c r="I225" i="156" l="1"/>
  <c r="I8" i="37" s="1"/>
  <c r="G8" i="37"/>
  <c r="G263" i="37" s="1"/>
  <c r="I263" i="37" s="1"/>
  <c r="I114" i="156"/>
  <c r="G236" i="156"/>
  <c r="I230" i="156"/>
  <c r="I13" i="37" s="1"/>
  <c r="G13" i="37"/>
  <c r="G268" i="37" s="1"/>
  <c r="I268" i="37" s="1"/>
  <c r="I236" i="156" l="1"/>
  <c r="I19" i="37" s="1"/>
  <c r="G19" i="37"/>
  <c r="G262" i="37" s="1"/>
  <c r="I262" i="37" s="1"/>
</calcChain>
</file>

<file path=xl/sharedStrings.xml><?xml version="1.0" encoding="utf-8"?>
<sst xmlns="http://schemas.openxmlformats.org/spreadsheetml/2006/main" count="1093" uniqueCount="136">
  <si>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</si>
  <si>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</si>
  <si>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</si>
  <si>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</si>
  <si>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</si>
  <si>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</si>
  <si>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</si>
  <si>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</si>
  <si>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</si>
  <si>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</si>
  <si>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</si>
  <si>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</si>
  <si>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</si>
  <si>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</si>
  <si>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Итого по поликлинике (всего посещений)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</si>
  <si>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</si>
  <si>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</si>
  <si>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</si>
  <si>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</si>
  <si>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</si>
  <si>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</si>
  <si>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</si>
  <si>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</si>
  <si>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</si>
  <si>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</si>
  <si>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</si>
  <si>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</si>
  <si>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</si>
  <si>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</si>
  <si>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</si>
  <si>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</si>
  <si>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</si>
  <si>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</si>
  <si>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</si>
  <si>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</si>
  <si>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</si>
  <si>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</si>
  <si>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</si>
  <si>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</si>
  <si>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</si>
  <si>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</si>
  <si>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</si>
  <si>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</si>
  <si>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</si>
  <si>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</si>
  <si>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</si>
  <si>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</si>
  <si>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</si>
  <si>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</si>
  <si>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</si>
  <si>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</si>
  <si>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</si>
  <si>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</si>
  <si>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</si>
  <si>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</si>
  <si>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</si>
  <si>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</si>
  <si>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</si>
  <si>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</si>
  <si>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</si>
  <si>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</si>
  <si>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</si>
  <si>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</si>
  <si>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1. КГБУЗ "Комсомольская центральная районная больница" МЗХК 1340013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</si>
  <si>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</si>
  <si>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</si>
  <si>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</si>
  <si>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</si>
  <si>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</si>
  <si>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</si>
  <si>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</si>
  <si>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</si>
  <si>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</si>
  <si>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</si>
  <si>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</si>
  <si>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</si>
  <si>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</si>
  <si>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</si>
  <si>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</si>
  <si>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</si>
  <si>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</si>
  <si>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</si>
  <si>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</si>
  <si>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</si>
  <si>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</si>
  <si>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</si>
  <si>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</si>
  <si>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</si>
  <si>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</si>
  <si>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</si>
  <si>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</si>
  <si>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</si>
  <si>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</si>
  <si>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</si>
  <si>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</si>
  <si>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</si>
  <si>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</si>
  <si>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</si>
  <si>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</si>
  <si>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</si>
  <si>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</si>
  <si>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</si>
  <si>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</si>
  <si>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</si>
  <si>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</si>
  <si>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</si>
  <si>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</si>
  <si>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</si>
  <si>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</si>
  <si>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</si>
  <si>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</si>
  <si>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</si>
  <si>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</si>
  <si>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</si>
  <si>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</si>
  <si>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</si>
  <si>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1 мес.. 2016 г. (законченный случай)</t>
  </si>
  <si>
    <t>План 1 мес.. 2016 г. (тыс.руб)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</si>
  <si>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</si>
  <si>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</si>
  <si>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</si>
  <si>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</si>
  <si>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</si>
  <si>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</si>
  <si>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</si>
  <si>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</si>
  <si>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</si>
  <si>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</si>
  <si>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</si>
  <si>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</si>
  <si>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</si>
  <si>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</si>
  <si>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</si>
  <si>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Выполнение планового здания по амбулаторно-поликлинической медицинской помощи в рамках территориальной программы ОМС за январь 2016</t>
  </si>
  <si>
    <t>1.2. Диспансеризация определенных групп населения, всего</t>
  </si>
  <si>
    <r>
      <t xml:space="preserve">1.3.2. Профилактические медицинские осмотры несовершеннолетних, предусмотренные отчетностью </t>
    </r>
    <r>
      <rPr>
        <sz val="11"/>
        <color rgb="FFFF0000"/>
        <rFont val="Times New Roman"/>
        <family val="1"/>
        <charset val="204"/>
      </rPr>
      <t>на портале МЗ РФ</t>
    </r>
    <r>
      <rPr>
        <sz val="11"/>
        <rFont val="Times New Roman"/>
        <family val="1"/>
        <charset val="204"/>
      </rPr>
      <t>, всего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</si>
</sst>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39">
    <xf numFmtId="0" fontId="0" fillId="0" borderId="0" xfId="0"/>
    <xf numFmtId="41" fontId="7" fillId="2" borderId="14" xfId="1" applyNumberFormat="1" applyFont="1" applyFill="1" applyBorder="1"/>
    <xf numFmtId="41" fontId="16" fillId="2" borderId="0" xfId="1" applyNumberFormat="1" applyFont="1" applyFill="1" applyBorder="1"/>
    <xf numFmtId="0" fontId="16" fillId="2" borderId="0" xfId="1" applyFont="1" applyFill="1" applyBorder="1"/>
    <xf numFmtId="41" fontId="9" fillId="2" borderId="10" xfId="1" applyNumberFormat="1" applyFont="1" applyFill="1" applyBorder="1"/>
    <xf numFmtId="0" fontId="11" fillId="2" borderId="2" xfId="1" applyFont="1" applyFill="1" applyBorder="1" applyAlignment="1">
      <alignment horizontal="left" indent="1"/>
    </xf>
    <xf numFmtId="41" fontId="8" fillId="2" borderId="10" xfId="1" applyNumberFormat="1" applyFont="1" applyFill="1" applyBorder="1"/>
    <xf numFmtId="0" fontId="11" fillId="2" borderId="10" xfId="1" applyFont="1" applyFill="1" applyBorder="1" applyAlignment="1">
      <alignment horizontal="left" indent="1"/>
    </xf>
    <xf numFmtId="41" fontId="6" fillId="2" borderId="10" xfId="2" applyNumberFormat="1" applyFont="1" applyFill="1" applyBorder="1"/>
    <xf numFmtId="41" fontId="11" fillId="2" borderId="14" xfId="1" applyNumberFormat="1" applyFont="1" applyFill="1" applyBorder="1" applyAlignment="1">
      <alignment horizontal="center"/>
    </xf>
    <xf numFmtId="41" fontId="11" fillId="2" borderId="10" xfId="2" applyNumberFormat="1" applyFont="1" applyFill="1" applyBorder="1"/>
    <xf numFmtId="0" fontId="6" fillId="2" borderId="10" xfId="0" applyFont="1" applyFill="1" applyBorder="1" applyAlignment="1">
      <alignment horizontal="left" wrapText="1" indent="2"/>
    </xf>
    <xf numFmtId="41" fontId="6" fillId="2" borderId="10" xfId="1" applyNumberFormat="1" applyFont="1" applyFill="1" applyBorder="1"/>
    <xf numFmtId="41" fontId="11" fillId="2" borderId="13" xfId="1" applyNumberFormat="1" applyFont="1" applyFill="1" applyBorder="1"/>
    <xf numFmtId="41" fontId="11" fillId="2" borderId="10" xfId="1" applyNumberFormat="1" applyFont="1" applyFill="1" applyBorder="1"/>
    <xf numFmtId="41" fontId="15" fillId="2" borderId="10" xfId="1" applyNumberFormat="1" applyFont="1" applyFill="1" applyBorder="1"/>
    <xf numFmtId="0" fontId="16" fillId="2" borderId="10" xfId="1" applyFont="1" applyFill="1" applyBorder="1"/>
    <xf numFmtId="0" fontId="6" fillId="2" borderId="10" xfId="1" applyFont="1" applyFill="1" applyBorder="1"/>
    <xf numFmtId="41" fontId="6" fillId="2" borderId="10" xfId="1" applyNumberFormat="1" applyFont="1" applyFill="1" applyBorder="1" applyAlignment="1">
      <alignment horizontal="right"/>
    </xf>
    <xf numFmtId="0" fontId="25" fillId="2" borderId="0" xfId="1" applyFont="1" applyFill="1" applyAlignment="1">
      <alignment horizontal="center"/>
    </xf>
    <xf numFmtId="0" fontId="6" fillId="2" borderId="2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/>
    </xf>
    <xf numFmtId="41" fontId="7" fillId="2" borderId="2" xfId="1" applyNumberFormat="1" applyFont="1" applyFill="1" applyBorder="1"/>
    <xf numFmtId="41" fontId="11" fillId="2" borderId="2" xfId="1" applyNumberFormat="1" applyFont="1" applyFill="1" applyBorder="1" applyAlignment="1">
      <alignment horizontal="right"/>
    </xf>
    <xf numFmtId="41" fontId="6" fillId="2" borderId="2" xfId="1" applyNumberFormat="1" applyFont="1" applyFill="1" applyBorder="1" applyAlignment="1">
      <alignment horizontal="center"/>
    </xf>
    <xf numFmtId="41" fontId="6" fillId="2" borderId="2" xfId="1" applyNumberFormat="1" applyFont="1" applyFill="1" applyBorder="1"/>
    <xf numFmtId="41" fontId="6" fillId="2" borderId="4" xfId="1" applyNumberFormat="1" applyFont="1" applyFill="1" applyBorder="1"/>
    <xf numFmtId="41" fontId="6" fillId="2" borderId="14" xfId="1" applyNumberFormat="1" applyFont="1" applyFill="1" applyBorder="1"/>
    <xf numFmtId="41" fontId="11" fillId="2" borderId="14" xfId="1" applyNumberFormat="1" applyFont="1" applyFill="1" applyBorder="1"/>
    <xf numFmtId="169" fontId="6" fillId="2" borderId="10" xfId="2" applyNumberFormat="1" applyFont="1" applyFill="1" applyBorder="1"/>
    <xf numFmtId="2" fontId="16" fillId="2" borderId="2" xfId="1" applyNumberFormat="1" applyFont="1" applyFill="1" applyBorder="1" applyAlignment="1">
      <alignment horizontal="center"/>
    </xf>
    <xf numFmtId="41" fontId="11" fillId="2" borderId="7" xfId="1" applyNumberFormat="1" applyFont="1" applyFill="1" applyBorder="1"/>
    <xf numFmtId="0" fontId="6" fillId="2" borderId="14" xfId="1" applyFont="1" applyFill="1" applyBorder="1"/>
    <xf numFmtId="41" fontId="11" fillId="2" borderId="10" xfId="1" applyNumberFormat="1" applyFont="1" applyFill="1" applyBorder="1" applyAlignment="1">
      <alignment horizontal="center" wrapText="1"/>
    </xf>
    <xf numFmtId="0" fontId="16" fillId="2" borderId="0" xfId="1" applyFont="1" applyFill="1"/>
    <xf numFmtId="0" fontId="6" fillId="2" borderId="0" xfId="1" applyFont="1" applyFill="1"/>
    <xf numFmtId="41" fontId="6" fillId="2" borderId="10" xfId="1" applyNumberFormat="1" applyFont="1" applyFill="1" applyBorder="1" applyAlignment="1">
      <alignment horizontal="center"/>
    </xf>
    <xf numFmtId="41" fontId="7" fillId="2" borderId="14" xfId="3" applyNumberFormat="1" applyFont="1" applyFill="1" applyBorder="1" applyAlignment="1">
      <alignment horizontal="center"/>
    </xf>
    <xf numFmtId="41" fontId="9" fillId="2" borderId="10" xfId="3" applyNumberFormat="1" applyFont="1" applyFill="1" applyBorder="1" applyAlignment="1">
      <alignment horizontal="center"/>
    </xf>
    <xf numFmtId="41" fontId="9" fillId="2" borderId="14" xfId="3" applyNumberFormat="1" applyFont="1" applyFill="1" applyBorder="1" applyAlignment="1">
      <alignment horizontal="center"/>
    </xf>
    <xf numFmtId="41" fontId="7" fillId="2" borderId="10" xfId="3" applyNumberFormat="1" applyFont="1" applyFill="1" applyBorder="1" applyAlignment="1">
      <alignment horizontal="center"/>
    </xf>
    <xf numFmtId="0" fontId="7" fillId="2" borderId="14" xfId="1" applyFont="1" applyFill="1" applyBorder="1"/>
    <xf numFmtId="41" fontId="7" fillId="2" borderId="14" xfId="3" applyNumberFormat="1" applyFont="1" applyFill="1" applyBorder="1"/>
    <xf numFmtId="0" fontId="11" fillId="2" borderId="10" xfId="1" applyFont="1" applyFill="1" applyBorder="1" applyAlignment="1">
      <alignment horizontal="center"/>
    </xf>
    <xf numFmtId="41" fontId="6" fillId="2" borderId="2" xfId="1" applyNumberFormat="1" applyFont="1" applyFill="1" applyBorder="1" applyAlignment="1">
      <alignment horizontal="right"/>
    </xf>
    <xf numFmtId="169" fontId="15" fillId="2" borderId="2" xfId="1" applyNumberFormat="1" applyFont="1" applyFill="1" applyBorder="1"/>
    <xf numFmtId="0" fontId="6" fillId="2" borderId="10" xfId="1" applyFont="1" applyFill="1" applyBorder="1" applyAlignment="1">
      <alignment wrapText="1"/>
    </xf>
    <xf numFmtId="169" fontId="6" fillId="2" borderId="2" xfId="2" applyNumberFormat="1" applyFont="1" applyFill="1" applyBorder="1"/>
    <xf numFmtId="0" fontId="6" fillId="2" borderId="10" xfId="1" applyFont="1" applyFill="1" applyBorder="1" applyAlignment="1">
      <alignment horizontal="center"/>
    </xf>
    <xf numFmtId="0" fontId="6" fillId="2" borderId="2" xfId="1" applyFont="1" applyFill="1" applyBorder="1"/>
    <xf numFmtId="41" fontId="11" fillId="2" borderId="2" xfId="1" applyNumberFormat="1" applyFont="1" applyFill="1" applyBorder="1"/>
    <xf numFmtId="0" fontId="11" fillId="2" borderId="2" xfId="1" applyFont="1" applyFill="1" applyBorder="1" applyAlignment="1">
      <alignment horizontal="center"/>
    </xf>
    <xf numFmtId="41" fontId="6" fillId="2" borderId="12" xfId="2" applyNumberFormat="1" applyFont="1" applyFill="1" applyBorder="1"/>
    <xf numFmtId="0" fontId="6" fillId="2" borderId="0" xfId="1" applyFont="1" applyFill="1" applyBorder="1"/>
    <xf numFmtId="41" fontId="7" fillId="2" borderId="24" xfId="1" applyNumberFormat="1" applyFont="1" applyFill="1" applyBorder="1"/>
    <xf numFmtId="0" fontId="19" fillId="2" borderId="10" xfId="1" applyFont="1" applyFill="1" applyBorder="1" applyAlignment="1">
      <alignment wrapText="1"/>
    </xf>
    <xf numFmtId="0" fontId="6" fillId="2" borderId="2" xfId="1" applyFont="1" applyFill="1" applyBorder="1" applyAlignment="1">
      <alignment horizontal="center"/>
    </xf>
    <xf numFmtId="0" fontId="9" fillId="2" borderId="0" xfId="0" applyFont="1" applyFill="1"/>
    <xf numFmtId="0" fontId="7" fillId="2" borderId="2" xfId="1" applyFont="1" applyFill="1" applyBorder="1" applyAlignment="1">
      <alignment horizontal="center" vertical="center" wrapText="1"/>
    </xf>
    <xf numFmtId="41" fontId="7" fillId="2" borderId="10" xfId="1" applyNumberFormat="1" applyFont="1" applyFill="1" applyBorder="1" applyAlignment="1">
      <alignment horizontal="center" vertical="center" wrapText="1"/>
    </xf>
    <xf numFmtId="3" fontId="7" fillId="2" borderId="10" xfId="2" applyNumberFormat="1" applyFont="1" applyFill="1" applyBorder="1" applyAlignment="1">
      <alignment horizontal="center" vertical="center"/>
    </xf>
    <xf numFmtId="41" fontId="9" fillId="2" borderId="10" xfId="2" applyNumberFormat="1" applyFont="1" applyFill="1" applyBorder="1" applyAlignment="1">
      <alignment vertical="center"/>
    </xf>
    <xf numFmtId="41" fontId="7" fillId="2" borderId="2" xfId="1" applyNumberFormat="1" applyFont="1" applyFill="1" applyBorder="1" applyAlignment="1">
      <alignment vertical="center" wrapText="1"/>
    </xf>
    <xf numFmtId="41" fontId="7" fillId="2" borderId="10" xfId="1" applyNumberFormat="1" applyFont="1" applyFill="1" applyBorder="1" applyAlignment="1">
      <alignment vertical="center" wrapText="1"/>
    </xf>
    <xf numFmtId="41" fontId="9" fillId="2" borderId="10" xfId="1" applyNumberFormat="1" applyFont="1" applyFill="1" applyBorder="1" applyAlignment="1">
      <alignment vertical="center" wrapText="1"/>
    </xf>
    <xf numFmtId="41" fontId="9" fillId="2" borderId="2" xfId="1" applyNumberFormat="1" applyFont="1" applyFill="1" applyBorder="1" applyAlignment="1">
      <alignment vertical="center" wrapText="1"/>
    </xf>
    <xf numFmtId="41" fontId="9" fillId="2" borderId="13" xfId="1" applyNumberFormat="1" applyFont="1" applyFill="1" applyBorder="1" applyAlignment="1">
      <alignment vertical="center" wrapText="1"/>
    </xf>
    <xf numFmtId="41" fontId="7" fillId="2" borderId="13" xfId="1" applyNumberFormat="1" applyFont="1" applyFill="1" applyBorder="1" applyAlignment="1">
      <alignment vertical="center" wrapText="1"/>
    </xf>
    <xf numFmtId="168" fontId="9" fillId="2" borderId="13" xfId="1" applyNumberFormat="1" applyFont="1" applyFill="1" applyBorder="1" applyAlignment="1">
      <alignment horizontal="center" vertical="center" wrapText="1"/>
    </xf>
    <xf numFmtId="41" fontId="9" fillId="2" borderId="10" xfId="1" applyNumberFormat="1" applyFont="1" applyFill="1" applyBorder="1" applyAlignment="1">
      <alignment horizontal="center" vertical="center" wrapText="1"/>
    </xf>
    <xf numFmtId="41" fontId="12" fillId="2" borderId="13" xfId="1" applyNumberFormat="1" applyFont="1" applyFill="1" applyBorder="1" applyAlignment="1">
      <alignment vertical="center" wrapText="1"/>
    </xf>
    <xf numFmtId="0" fontId="7" fillId="2" borderId="14" xfId="1" applyFont="1" applyFill="1" applyBorder="1" applyAlignment="1">
      <alignment horizontal="left"/>
    </xf>
    <xf numFmtId="0" fontId="13" fillId="2" borderId="10" xfId="0" applyFont="1" applyFill="1" applyBorder="1" applyAlignment="1">
      <alignment horizontal="left" wrapText="1" indent="2"/>
    </xf>
    <xf numFmtId="2" fontId="9" fillId="2" borderId="10" xfId="0" applyNumberFormat="1" applyFont="1" applyFill="1" applyBorder="1" applyAlignment="1">
      <alignment horizontal="left" wrapText="1" indent="2"/>
    </xf>
    <xf numFmtId="0" fontId="11" fillId="2" borderId="13" xfId="11" applyFont="1" applyFill="1" applyBorder="1" applyAlignment="1" applyProtection="1">
      <alignment wrapText="1"/>
    </xf>
    <xf numFmtId="0" fontId="7" fillId="2" borderId="13" xfId="1" applyFont="1" applyFill="1" applyBorder="1" applyAlignment="1">
      <alignment horizontal="left"/>
    </xf>
    <xf numFmtId="41" fontId="6" fillId="2" borderId="14" xfId="1" applyNumberFormat="1" applyFont="1" applyFill="1" applyBorder="1" applyAlignment="1">
      <alignment horizontal="right"/>
    </xf>
    <xf numFmtId="169" fontId="15" fillId="2" borderId="16" xfId="2" applyNumberFormat="1" applyFont="1" applyFill="1" applyBorder="1"/>
    <xf numFmtId="0" fontId="7" fillId="2" borderId="0" xfId="0" applyFont="1" applyFill="1"/>
    <xf numFmtId="41" fontId="7" fillId="2" borderId="0" xfId="0" applyNumberFormat="1" applyFont="1" applyFill="1"/>
    <xf numFmtId="3" fontId="18" fillId="2" borderId="13" xfId="2" applyNumberFormat="1" applyFont="1" applyFill="1" applyBorder="1" applyAlignment="1">
      <alignment horizontal="center" vertical="center"/>
    </xf>
    <xf numFmtId="166" fontId="18" fillId="2" borderId="13" xfId="2" applyNumberFormat="1" applyFont="1" applyFill="1" applyBorder="1" applyAlignment="1">
      <alignment horizontal="center" vertical="center"/>
    </xf>
    <xf numFmtId="166" fontId="7" fillId="2" borderId="10" xfId="2" applyNumberFormat="1" applyFont="1" applyFill="1" applyBorder="1" applyAlignment="1">
      <alignment horizontal="center" vertical="center"/>
    </xf>
    <xf numFmtId="3" fontId="9" fillId="2" borderId="10" xfId="2" applyNumberFormat="1" applyFont="1" applyFill="1" applyBorder="1" applyAlignment="1">
      <alignment horizontal="center" vertical="center"/>
    </xf>
    <xf numFmtId="166" fontId="9" fillId="2" borderId="10" xfId="2" applyNumberFormat="1" applyFont="1" applyFill="1" applyBorder="1" applyAlignment="1">
      <alignment horizontal="center" vertical="center"/>
    </xf>
    <xf numFmtId="169" fontId="11" fillId="2" borderId="2" xfId="1" applyNumberFormat="1" applyFont="1" applyFill="1" applyBorder="1"/>
    <xf numFmtId="3" fontId="9" fillId="2" borderId="10" xfId="2" applyNumberFormat="1" applyFont="1" applyFill="1" applyBorder="1" applyAlignment="1">
      <alignment horizontal="center" vertical="center" wrapText="1"/>
    </xf>
    <xf numFmtId="166" fontId="9" fillId="2" borderId="10" xfId="2" applyNumberFormat="1" applyFont="1" applyFill="1" applyBorder="1" applyAlignment="1">
      <alignment horizontal="center" vertical="center" wrapText="1"/>
    </xf>
    <xf numFmtId="3" fontId="10" fillId="2" borderId="13" xfId="2" applyNumberFormat="1" applyFont="1" applyFill="1" applyBorder="1" applyAlignment="1">
      <alignment horizontal="center" vertical="center"/>
    </xf>
    <xf numFmtId="166" fontId="10" fillId="2" borderId="13" xfId="2" applyNumberFormat="1" applyFont="1" applyFill="1" applyBorder="1" applyAlignment="1">
      <alignment horizontal="center" vertical="center"/>
    </xf>
    <xf numFmtId="3" fontId="8" fillId="2" borderId="10" xfId="2" applyNumberFormat="1" applyFont="1" applyFill="1" applyBorder="1" applyAlignment="1">
      <alignment horizontal="center" vertical="center"/>
    </xf>
    <xf numFmtId="166" fontId="8" fillId="2" borderId="10" xfId="2" applyNumberFormat="1" applyFont="1" applyFill="1" applyBorder="1" applyAlignment="1">
      <alignment horizontal="center" vertical="center"/>
    </xf>
    <xf numFmtId="41" fontId="8" fillId="2" borderId="10" xfId="1" applyNumberFormat="1" applyFont="1" applyFill="1" applyBorder="1" applyAlignment="1">
      <alignment horizontal="center" vertical="center" wrapText="1"/>
    </xf>
    <xf numFmtId="41" fontId="6" fillId="2" borderId="1" xfId="1" applyNumberFormat="1" applyFont="1" applyFill="1" applyBorder="1"/>
    <xf numFmtId="41" fontId="11" fillId="2" borderId="1" xfId="1" applyNumberFormat="1" applyFont="1" applyFill="1" applyBorder="1"/>
    <xf numFmtId="0" fontId="6" fillId="2" borderId="12" xfId="0" applyFont="1" applyFill="1" applyBorder="1" applyAlignment="1">
      <alignment horizontal="left" wrapText="1" indent="2"/>
    </xf>
    <xf numFmtId="0" fontId="11" fillId="2" borderId="6" xfId="1" applyFont="1" applyFill="1" applyBorder="1"/>
    <xf numFmtId="0" fontId="6" fillId="2" borderId="5" xfId="1" applyFont="1" applyFill="1" applyBorder="1" applyAlignment="1">
      <alignment horizontal="center" vertical="center" wrapText="1"/>
    </xf>
    <xf numFmtId="41" fontId="9" fillId="2" borderId="12" xfId="1" applyNumberFormat="1" applyFont="1" applyFill="1" applyBorder="1"/>
    <xf numFmtId="0" fontId="11" fillId="2" borderId="11" xfId="11" applyFont="1" applyFill="1" applyBorder="1" applyAlignment="1" applyProtection="1">
      <alignment wrapText="1"/>
    </xf>
    <xf numFmtId="41" fontId="6" fillId="2" borderId="0" xfId="2" applyNumberFormat="1" applyFont="1" applyFill="1" applyBorder="1"/>
    <xf numFmtId="41" fontId="6" fillId="2" borderId="28" xfId="2" applyNumberFormat="1" applyFont="1" applyFill="1" applyBorder="1"/>
    <xf numFmtId="41" fontId="9" fillId="2" borderId="28" xfId="1" applyNumberFormat="1" applyFont="1" applyFill="1" applyBorder="1"/>
    <xf numFmtId="170" fontId="25" fillId="2" borderId="0" xfId="1" applyNumberFormat="1" applyFont="1" applyFill="1" applyAlignment="1">
      <alignment horizontal="center"/>
    </xf>
    <xf numFmtId="170" fontId="6" fillId="2" borderId="5" xfId="1" applyNumberFormat="1" applyFont="1" applyFill="1" applyBorder="1" applyAlignment="1">
      <alignment horizontal="center" vertical="center" wrapText="1"/>
    </xf>
    <xf numFmtId="170" fontId="6" fillId="2" borderId="2" xfId="1" applyNumberFormat="1" applyFont="1" applyFill="1" applyBorder="1" applyAlignment="1">
      <alignment horizontal="center" vertical="center" wrapText="1"/>
    </xf>
    <xf numFmtId="170" fontId="6" fillId="2" borderId="10" xfId="1" applyNumberFormat="1" applyFont="1" applyFill="1" applyBorder="1" applyAlignment="1">
      <alignment horizontal="center"/>
    </xf>
    <xf numFmtId="170" fontId="7" fillId="2" borderId="14" xfId="1" applyNumberFormat="1" applyFont="1" applyFill="1" applyBorder="1"/>
    <xf numFmtId="170" fontId="6" fillId="2" borderId="2" xfId="1" applyNumberFormat="1" applyFont="1" applyFill="1" applyBorder="1"/>
    <xf numFmtId="170" fontId="6" fillId="2" borderId="10" xfId="2" applyNumberFormat="1" applyFont="1" applyFill="1" applyBorder="1"/>
    <xf numFmtId="170" fontId="6" fillId="2" borderId="4" xfId="2" applyNumberFormat="1" applyFont="1" applyFill="1" applyBorder="1"/>
    <xf numFmtId="170" fontId="6" fillId="2" borderId="10" xfId="1" applyNumberFormat="1" applyFont="1" applyFill="1" applyBorder="1"/>
    <xf numFmtId="170" fontId="11" fillId="2" borderId="10" xfId="1" applyNumberFormat="1" applyFont="1" applyFill="1" applyBorder="1" applyAlignment="1">
      <alignment horizontal="right"/>
    </xf>
    <xf numFmtId="170" fontId="6" fillId="2" borderId="10" xfId="1" applyNumberFormat="1" applyFont="1" applyFill="1" applyBorder="1" applyAlignment="1">
      <alignment horizontal="right"/>
    </xf>
    <xf numFmtId="170" fontId="11" fillId="2" borderId="14" xfId="1" applyNumberFormat="1" applyFont="1" applyFill="1" applyBorder="1" applyAlignment="1">
      <alignment horizontal="right"/>
    </xf>
    <xf numFmtId="170" fontId="11" fillId="2" borderId="14" xfId="1" applyNumberFormat="1" applyFont="1" applyFill="1" applyBorder="1"/>
    <xf numFmtId="170" fontId="11" fillId="2" borderId="10" xfId="1" applyNumberFormat="1" applyFont="1" applyFill="1" applyBorder="1"/>
    <xf numFmtId="170" fontId="6" fillId="2" borderId="14" xfId="2" applyNumberFormat="1" applyFont="1" applyFill="1" applyBorder="1"/>
    <xf numFmtId="170" fontId="7" fillId="2" borderId="14" xfId="2" applyNumberFormat="1" applyFont="1" applyFill="1" applyBorder="1"/>
    <xf numFmtId="170" fontId="6" fillId="2" borderId="2" xfId="1" applyNumberFormat="1" applyFont="1" applyFill="1" applyBorder="1" applyAlignment="1">
      <alignment horizontal="center"/>
    </xf>
    <xf numFmtId="170" fontId="6" fillId="2" borderId="12" xfId="1" applyNumberFormat="1" applyFont="1" applyFill="1" applyBorder="1" applyAlignment="1">
      <alignment horizontal="center"/>
    </xf>
    <xf numFmtId="170" fontId="6" fillId="2" borderId="1" xfId="1" applyNumberFormat="1" applyFont="1" applyFill="1" applyBorder="1"/>
    <xf numFmtId="170" fontId="16" fillId="2" borderId="2" xfId="1" applyNumberFormat="1" applyFont="1" applyFill="1" applyBorder="1" applyAlignment="1">
      <alignment horizontal="center"/>
    </xf>
    <xf numFmtId="170" fontId="15" fillId="2" borderId="20" xfId="2" applyNumberFormat="1" applyFont="1" applyFill="1" applyBorder="1"/>
    <xf numFmtId="170" fontId="6" fillId="2" borderId="14" xfId="1" applyNumberFormat="1" applyFont="1" applyFill="1" applyBorder="1"/>
    <xf numFmtId="170" fontId="11" fillId="2" borderId="10" xfId="1" applyNumberFormat="1" applyFont="1" applyFill="1" applyBorder="1" applyAlignment="1">
      <alignment horizontal="center"/>
    </xf>
    <xf numFmtId="170" fontId="11" fillId="2" borderId="1" xfId="1" applyNumberFormat="1" applyFont="1" applyFill="1" applyBorder="1"/>
    <xf numFmtId="170" fontId="16" fillId="2" borderId="0" xfId="1" applyNumberFormat="1" applyFont="1" applyFill="1"/>
    <xf numFmtId="170" fontId="16" fillId="2" borderId="0" xfId="1" applyNumberFormat="1" applyFont="1" applyFill="1" applyBorder="1"/>
    <xf numFmtId="170" fontId="6" fillId="2" borderId="12" xfId="1" applyNumberFormat="1" applyFont="1" applyFill="1" applyBorder="1" applyAlignment="1">
      <alignment horizontal="right"/>
    </xf>
    <xf numFmtId="41" fontId="6" fillId="2" borderId="12" xfId="1" applyNumberFormat="1" applyFont="1" applyFill="1" applyBorder="1"/>
    <xf numFmtId="41" fontId="6" fillId="2" borderId="6" xfId="1" applyNumberFormat="1" applyFont="1" applyFill="1" applyBorder="1"/>
    <xf numFmtId="170" fontId="7" fillId="2" borderId="24" xfId="1" applyNumberFormat="1" applyFont="1" applyFill="1" applyBorder="1"/>
    <xf numFmtId="41" fontId="6" fillId="2" borderId="12" xfId="1" applyNumberFormat="1" applyFont="1" applyFill="1" applyBorder="1" applyAlignment="1">
      <alignment horizontal="right"/>
    </xf>
    <xf numFmtId="0" fontId="11" fillId="2" borderId="6" xfId="0" applyFont="1" applyFill="1" applyBorder="1" applyAlignment="1">
      <alignment horizontal="left" wrapText="1" indent="2"/>
    </xf>
    <xf numFmtId="41" fontId="11" fillId="2" borderId="6" xfId="2" applyNumberFormat="1" applyFont="1" applyFill="1" applyBorder="1"/>
    <xf numFmtId="41" fontId="15" fillId="2" borderId="6" xfId="1" applyNumberFormat="1" applyFont="1" applyFill="1" applyBorder="1"/>
    <xf numFmtId="41" fontId="9" fillId="2" borderId="14" xfId="1" applyNumberFormat="1" applyFont="1" applyFill="1" applyBorder="1"/>
    <xf numFmtId="41" fontId="6" fillId="2" borderId="6" xfId="1" applyNumberFormat="1" applyFont="1" applyFill="1" applyBorder="1" applyAlignment="1">
      <alignment horizontal="right"/>
    </xf>
    <xf numFmtId="41" fontId="15" fillId="2" borderId="12" xfId="1" applyNumberFormat="1" applyFont="1" applyFill="1" applyBorder="1"/>
    <xf numFmtId="171" fontId="9" fillId="2" borderId="10" xfId="2" applyNumberFormat="1" applyFont="1" applyFill="1" applyBorder="1"/>
    <xf numFmtId="171" fontId="6" fillId="2" borderId="10" xfId="1" applyNumberFormat="1" applyFont="1" applyFill="1" applyBorder="1"/>
    <xf numFmtId="171" fontId="6" fillId="2" borderId="10" xfId="2" applyNumberFormat="1" applyFont="1" applyFill="1" applyBorder="1"/>
    <xf numFmtId="171" fontId="6" fillId="2" borderId="12" xfId="2" applyNumberFormat="1" applyFont="1" applyFill="1" applyBorder="1"/>
    <xf numFmtId="171" fontId="6" fillId="2" borderId="12" xfId="1" applyNumberFormat="1" applyFont="1" applyFill="1" applyBorder="1"/>
    <xf numFmtId="171" fontId="11" fillId="2" borderId="6" xfId="2" applyNumberFormat="1" applyFont="1" applyFill="1" applyBorder="1"/>
    <xf numFmtId="171" fontId="15" fillId="2" borderId="6" xfId="1" applyNumberFormat="1" applyFont="1" applyFill="1" applyBorder="1"/>
    <xf numFmtId="171" fontId="7" fillId="2" borderId="14" xfId="3" applyNumberFormat="1" applyFont="1" applyFill="1" applyBorder="1" applyAlignment="1">
      <alignment horizontal="center"/>
    </xf>
    <xf numFmtId="171" fontId="9" fillId="2" borderId="14" xfId="2" applyNumberFormat="1" applyFont="1" applyFill="1" applyBorder="1"/>
    <xf numFmtId="171" fontId="6" fillId="2" borderId="10" xfId="1" applyNumberFormat="1" applyFont="1" applyFill="1" applyBorder="1" applyAlignment="1">
      <alignment horizontal="right"/>
    </xf>
    <xf numFmtId="171" fontId="6" fillId="2" borderId="12" xfId="1" applyNumberFormat="1" applyFont="1" applyFill="1" applyBorder="1" applyAlignment="1">
      <alignment horizontal="right"/>
    </xf>
    <xf numFmtId="171" fontId="11" fillId="2" borderId="6" xfId="1" applyNumberFormat="1" applyFont="1" applyFill="1" applyBorder="1"/>
    <xf numFmtId="171" fontId="7" fillId="2" borderId="14" xfId="2" applyNumberFormat="1" applyFont="1" applyFill="1" applyBorder="1"/>
    <xf numFmtId="171" fontId="11" fillId="2" borderId="10" xfId="1" applyNumberFormat="1" applyFont="1" applyFill="1" applyBorder="1" applyAlignment="1">
      <alignment horizontal="right"/>
    </xf>
    <xf numFmtId="171" fontId="7" fillId="2" borderId="14" xfId="1" applyNumberFormat="1" applyFont="1" applyFill="1" applyBorder="1"/>
    <xf numFmtId="171" fontId="11" fillId="2" borderId="10" xfId="2" applyNumberFormat="1" applyFont="1" applyFill="1" applyBorder="1"/>
    <xf numFmtId="171" fontId="7" fillId="2" borderId="14" xfId="3" applyNumberFormat="1" applyFont="1" applyFill="1" applyBorder="1"/>
    <xf numFmtId="171" fontId="11" fillId="2" borderId="3" xfId="1" applyNumberFormat="1" applyFont="1" applyFill="1" applyBorder="1"/>
    <xf numFmtId="171" fontId="7" fillId="2" borderId="2" xfId="1" applyNumberFormat="1" applyFont="1" applyFill="1" applyBorder="1"/>
    <xf numFmtId="171" fontId="11" fillId="2" borderId="2" xfId="2" applyNumberFormat="1" applyFont="1" applyFill="1" applyBorder="1"/>
    <xf numFmtId="171" fontId="16" fillId="2" borderId="10" xfId="1" applyNumberFormat="1" applyFont="1" applyFill="1" applyBorder="1"/>
    <xf numFmtId="171" fontId="15" fillId="2" borderId="20" xfId="2" applyNumberFormat="1" applyFont="1" applyFill="1" applyBorder="1"/>
    <xf numFmtId="171" fontId="16" fillId="2" borderId="14" xfId="2" applyNumberFormat="1" applyFont="1" applyFill="1" applyBorder="1"/>
    <xf numFmtId="171" fontId="16" fillId="2" borderId="2" xfId="1" applyNumberFormat="1" applyFont="1" applyFill="1" applyBorder="1"/>
    <xf numFmtId="171" fontId="6" fillId="2" borderId="2" xfId="1" applyNumberFormat="1" applyFont="1" applyFill="1" applyBorder="1"/>
    <xf numFmtId="171" fontId="6" fillId="2" borderId="10" xfId="1" applyNumberFormat="1" applyFont="1" applyFill="1" applyBorder="1" applyAlignment="1">
      <alignment horizontal="center"/>
    </xf>
    <xf numFmtId="171" fontId="6" fillId="2" borderId="10" xfId="1" applyNumberFormat="1" applyFont="1" applyFill="1" applyBorder="1" applyAlignment="1"/>
    <xf numFmtId="171" fontId="11" fillId="2" borderId="10" xfId="2" applyNumberFormat="1" applyFont="1" applyFill="1" applyBorder="1" applyAlignment="1">
      <alignment horizontal="right"/>
    </xf>
    <xf numFmtId="171" fontId="9" fillId="2" borderId="10" xfId="3" applyNumberFormat="1" applyFont="1" applyFill="1" applyBorder="1"/>
    <xf numFmtId="41" fontId="9" fillId="2" borderId="12" xfId="1" applyNumberFormat="1" applyFont="1" applyFill="1" applyBorder="1" applyAlignment="1">
      <alignment vertical="center" wrapText="1"/>
    </xf>
    <xf numFmtId="0" fontId="11" fillId="2" borderId="6" xfId="1" applyFont="1" applyFill="1" applyBorder="1" applyAlignment="1">
      <alignment horizontal="left" indent="1"/>
    </xf>
    <xf numFmtId="41" fontId="9" fillId="2" borderId="6" xfId="1" applyNumberFormat="1" applyFont="1" applyFill="1" applyBorder="1" applyAlignment="1">
      <alignment vertical="center" wrapText="1"/>
    </xf>
    <xf numFmtId="0" fontId="11" fillId="2" borderId="6" xfId="1" applyFont="1" applyFill="1" applyBorder="1" applyAlignment="1">
      <alignment horizontal="left" wrapText="1"/>
    </xf>
    <xf numFmtId="3" fontId="9" fillId="2" borderId="12" xfId="2" applyNumberFormat="1" applyFont="1" applyFill="1" applyBorder="1" applyAlignment="1">
      <alignment horizontal="center" vertical="center"/>
    </xf>
    <xf numFmtId="166" fontId="9" fillId="2" borderId="12" xfId="2" applyNumberFormat="1" applyFont="1" applyFill="1" applyBorder="1" applyAlignment="1">
      <alignment horizontal="center" vertical="center"/>
    </xf>
    <xf numFmtId="3" fontId="9" fillId="2" borderId="6" xfId="2" applyNumberFormat="1" applyFont="1" applyFill="1" applyBorder="1" applyAlignment="1">
      <alignment horizontal="center" vertical="center"/>
    </xf>
    <xf numFmtId="166" fontId="9" fillId="2" borderId="6" xfId="2" applyNumberFormat="1" applyFont="1" applyFill="1" applyBorder="1" applyAlignment="1">
      <alignment horizontal="center" vertical="center"/>
    </xf>
    <xf numFmtId="3" fontId="8" fillId="2" borderId="12" xfId="2" applyNumberFormat="1" applyFont="1" applyFill="1" applyBorder="1" applyAlignment="1">
      <alignment horizontal="center" vertical="center"/>
    </xf>
    <xf numFmtId="166" fontId="8" fillId="2" borderId="12" xfId="2" applyNumberFormat="1" applyFont="1" applyFill="1" applyBorder="1" applyAlignment="1">
      <alignment horizontal="center" vertical="center"/>
    </xf>
    <xf numFmtId="41" fontId="8" fillId="2" borderId="12" xfId="1" applyNumberFormat="1" applyFont="1" applyFill="1" applyBorder="1" applyAlignment="1">
      <alignment horizontal="center" vertical="center" wrapText="1"/>
    </xf>
    <xf numFmtId="3" fontId="12" fillId="2" borderId="6" xfId="2" applyNumberFormat="1" applyFont="1" applyFill="1" applyBorder="1" applyAlignment="1">
      <alignment horizontal="center" vertical="center"/>
    </xf>
    <xf numFmtId="166" fontId="12" fillId="2" borderId="6" xfId="2" applyNumberFormat="1" applyFont="1" applyFill="1" applyBorder="1" applyAlignment="1">
      <alignment horizontal="center" vertical="center"/>
    </xf>
    <xf numFmtId="41" fontId="12" fillId="2" borderId="6" xfId="1" applyNumberFormat="1" applyFont="1" applyFill="1" applyBorder="1" applyAlignment="1">
      <alignment horizontal="center" vertical="center" wrapText="1"/>
    </xf>
    <xf numFmtId="41" fontId="9" fillId="2" borderId="12" xfId="2" applyNumberFormat="1" applyFont="1" applyFill="1" applyBorder="1" applyAlignment="1">
      <alignment vertical="center"/>
    </xf>
    <xf numFmtId="0" fontId="15" fillId="2" borderId="5" xfId="1" applyFont="1" applyFill="1" applyBorder="1" applyAlignment="1">
      <alignment horizontal="left" wrapText="1" indent="1"/>
    </xf>
    <xf numFmtId="41" fontId="9" fillId="2" borderId="5" xfId="2" applyNumberFormat="1" applyFont="1" applyFill="1" applyBorder="1" applyAlignment="1">
      <alignment vertical="center"/>
    </xf>
    <xf numFmtId="41" fontId="9" fillId="2" borderId="6" xfId="2" applyNumberFormat="1" applyFont="1" applyFill="1" applyBorder="1" applyAlignment="1">
      <alignment vertical="center"/>
    </xf>
    <xf numFmtId="170" fontId="6" fillId="2" borderId="2" xfId="1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left" wrapText="1" indent="2"/>
    </xf>
    <xf numFmtId="41" fontId="9" fillId="2" borderId="12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/>
    </xf>
    <xf numFmtId="41" fontId="7" fillId="2" borderId="1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horizontal="left" indent="1"/>
    </xf>
    <xf numFmtId="41" fontId="7" fillId="2" borderId="8" xfId="1" applyNumberFormat="1" applyFont="1" applyFill="1" applyBorder="1" applyAlignment="1">
      <alignment horizontal="center" vertical="center" wrapText="1"/>
    </xf>
    <xf numFmtId="168" fontId="9" fillId="2" borderId="10" xfId="1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/>
    </xf>
    <xf numFmtId="166" fontId="9" fillId="2" borderId="0" xfId="0" applyNumberFormat="1" applyFont="1" applyFill="1" applyAlignment="1">
      <alignment horizontal="center"/>
    </xf>
    <xf numFmtId="0" fontId="16" fillId="2" borderId="1" xfId="1" applyFont="1" applyFill="1" applyBorder="1" applyAlignment="1">
      <alignment horizontal="center"/>
    </xf>
    <xf numFmtId="0" fontId="16" fillId="2" borderId="5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/>
    </xf>
    <xf numFmtId="41" fontId="16" fillId="2" borderId="27" xfId="1" applyNumberFormat="1" applyFont="1" applyFill="1" applyBorder="1"/>
    <xf numFmtId="0" fontId="7" fillId="2" borderId="2" xfId="1" applyFont="1" applyFill="1" applyBorder="1" applyAlignment="1">
      <alignment horizontal="left"/>
    </xf>
    <xf numFmtId="3" fontId="7" fillId="2" borderId="2" xfId="1" applyNumberFormat="1" applyFont="1" applyFill="1" applyBorder="1" applyAlignment="1">
      <alignment horizontal="center" vertical="center"/>
    </xf>
    <xf numFmtId="166" fontId="7" fillId="2" borderId="2" xfId="1" applyNumberFormat="1" applyFont="1" applyFill="1" applyBorder="1" applyAlignment="1">
      <alignment horizontal="center" vertical="center"/>
    </xf>
    <xf numFmtId="3" fontId="12" fillId="2" borderId="5" xfId="2" applyNumberFormat="1" applyFont="1" applyFill="1" applyBorder="1" applyAlignment="1">
      <alignment horizontal="center" vertical="center"/>
    </xf>
    <xf numFmtId="166" fontId="12" fillId="2" borderId="5" xfId="2" applyNumberFormat="1" applyFont="1" applyFill="1" applyBorder="1" applyAlignment="1">
      <alignment horizontal="center" vertical="center"/>
    </xf>
    <xf numFmtId="3" fontId="18" fillId="2" borderId="2" xfId="2" applyNumberFormat="1" applyFont="1" applyFill="1" applyBorder="1" applyAlignment="1">
      <alignment horizontal="center" vertical="center"/>
    </xf>
    <xf numFmtId="166" fontId="18" fillId="2" borderId="2" xfId="2" applyNumberFormat="1" applyFont="1" applyFill="1" applyBorder="1" applyAlignment="1">
      <alignment horizontal="center" vertical="center"/>
    </xf>
    <xf numFmtId="3" fontId="10" fillId="2" borderId="2" xfId="2" applyNumberFormat="1" applyFont="1" applyFill="1" applyBorder="1" applyAlignment="1">
      <alignment horizontal="center" vertical="center"/>
    </xf>
    <xf numFmtId="166" fontId="10" fillId="2" borderId="2" xfId="2" applyNumberFormat="1" applyFont="1" applyFill="1" applyBorder="1" applyAlignment="1">
      <alignment horizontal="center" vertical="center"/>
    </xf>
    <xf numFmtId="3" fontId="16" fillId="2" borderId="10" xfId="2" applyNumberFormat="1" applyFont="1" applyFill="1" applyBorder="1" applyAlignment="1">
      <alignment horizontal="center"/>
    </xf>
    <xf numFmtId="166" fontId="16" fillId="2" borderId="10" xfId="2" applyNumberFormat="1" applyFont="1" applyFill="1" applyBorder="1" applyAlignment="1">
      <alignment horizontal="center"/>
    </xf>
    <xf numFmtId="3" fontId="16" fillId="2" borderId="12" xfId="2" applyNumberFormat="1" applyFont="1" applyFill="1" applyBorder="1" applyAlignment="1">
      <alignment horizontal="center"/>
    </xf>
    <xf numFmtId="166" fontId="16" fillId="2" borderId="12" xfId="2" applyNumberFormat="1" applyFont="1" applyFill="1" applyBorder="1" applyAlignment="1">
      <alignment horizontal="center"/>
    </xf>
    <xf numFmtId="3" fontId="16" fillId="2" borderId="6" xfId="2" applyNumberFormat="1" applyFont="1" applyFill="1" applyBorder="1" applyAlignment="1">
      <alignment horizontal="center"/>
    </xf>
    <xf numFmtId="166" fontId="16" fillId="2" borderId="6" xfId="2" applyNumberFormat="1" applyFont="1" applyFill="1" applyBorder="1" applyAlignment="1">
      <alignment horizontal="center"/>
    </xf>
    <xf numFmtId="0" fontId="11" fillId="2" borderId="0" xfId="1" applyFont="1" applyFill="1" applyBorder="1"/>
    <xf numFmtId="0" fontId="12" fillId="2" borderId="13" xfId="1" applyFont="1" applyFill="1" applyBorder="1" applyAlignment="1">
      <alignment horizontal="left"/>
    </xf>
    <xf numFmtId="3" fontId="22" fillId="2" borderId="13" xfId="2" applyNumberFormat="1" applyFont="1" applyFill="1" applyBorder="1" applyAlignment="1">
      <alignment horizontal="center" vertical="center"/>
    </xf>
    <xf numFmtId="166" fontId="22" fillId="2" borderId="13" xfId="2" applyNumberFormat="1" applyFont="1" applyFill="1" applyBorder="1" applyAlignment="1">
      <alignment horizontal="center" vertical="center"/>
    </xf>
    <xf numFmtId="0" fontId="12" fillId="2" borderId="0" xfId="0" applyFont="1" applyFill="1"/>
    <xf numFmtId="3" fontId="18" fillId="2" borderId="1" xfId="2" applyNumberFormat="1" applyFont="1" applyFill="1" applyBorder="1" applyAlignment="1">
      <alignment horizontal="center" vertical="center"/>
    </xf>
    <xf numFmtId="166" fontId="18" fillId="2" borderId="1" xfId="2" applyNumberFormat="1" applyFont="1" applyFill="1" applyBorder="1" applyAlignment="1">
      <alignment horizontal="center" vertical="center"/>
    </xf>
    <xf numFmtId="2" fontId="29" fillId="2" borderId="10" xfId="0" applyNumberFormat="1" applyFont="1" applyFill="1" applyBorder="1" applyAlignment="1">
      <alignment horizontal="left" wrapText="1" indent="2"/>
    </xf>
    <xf numFmtId="2" fontId="9" fillId="2" borderId="2" xfId="0" applyNumberFormat="1" applyFont="1" applyFill="1" applyBorder="1" applyAlignment="1">
      <alignment horizontal="left" wrapText="1" indent="2"/>
    </xf>
    <xf numFmtId="3" fontId="7" fillId="2" borderId="8" xfId="2" applyNumberFormat="1" applyFont="1" applyFill="1" applyBorder="1" applyAlignment="1">
      <alignment horizontal="center" vertical="center"/>
    </xf>
    <xf numFmtId="166" fontId="7" fillId="2" borderId="8" xfId="2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left"/>
    </xf>
    <xf numFmtId="3" fontId="18" fillId="2" borderId="6" xfId="1" applyNumberFormat="1" applyFont="1" applyFill="1" applyBorder="1" applyAlignment="1">
      <alignment horizontal="center"/>
    </xf>
    <xf numFmtId="0" fontId="6" fillId="2" borderId="14" xfId="0" applyFont="1" applyFill="1" applyBorder="1" applyAlignment="1">
      <alignment horizontal="left" wrapText="1" indent="2"/>
    </xf>
    <xf numFmtId="0" fontId="6" fillId="2" borderId="0" xfId="1" applyFont="1" applyFill="1" applyAlignment="1">
      <alignment horizontal="left"/>
    </xf>
    <xf numFmtId="0" fontId="14" fillId="2" borderId="1" xfId="1" applyFont="1" applyFill="1" applyBorder="1"/>
    <xf numFmtId="0" fontId="6" fillId="2" borderId="1" xfId="1" applyFont="1" applyFill="1" applyBorder="1" applyAlignment="1">
      <alignment horizontal="center"/>
    </xf>
    <xf numFmtId="0" fontId="11" fillId="2" borderId="14" xfId="1" applyFont="1" applyFill="1" applyBorder="1" applyAlignment="1">
      <alignment wrapText="1"/>
    </xf>
    <xf numFmtId="0" fontId="15" fillId="2" borderId="3" xfId="1" applyFont="1" applyFill="1" applyBorder="1" applyAlignment="1">
      <alignment horizontal="left"/>
    </xf>
    <xf numFmtId="41" fontId="11" fillId="2" borderId="10" xfId="1" applyNumberFormat="1" applyFont="1" applyFill="1" applyBorder="1" applyAlignment="1">
      <alignment horizontal="right"/>
    </xf>
    <xf numFmtId="41" fontId="11" fillId="2" borderId="0" xfId="1" applyNumberFormat="1" applyFont="1" applyFill="1" applyBorder="1"/>
    <xf numFmtId="0" fontId="11" fillId="2" borderId="13" xfId="1" applyFont="1" applyFill="1" applyBorder="1" applyAlignment="1">
      <alignment horizontal="left" indent="1"/>
    </xf>
    <xf numFmtId="0" fontId="6" fillId="2" borderId="13" xfId="1" applyFont="1" applyFill="1" applyBorder="1"/>
    <xf numFmtId="0" fontId="11" fillId="2" borderId="0" xfId="1" applyFont="1" applyFill="1"/>
    <xf numFmtId="169" fontId="9" fillId="2" borderId="10" xfId="2" applyNumberFormat="1" applyFont="1" applyFill="1" applyBorder="1"/>
    <xf numFmtId="169" fontId="12" fillId="2" borderId="10" xfId="2" applyNumberFormat="1" applyFont="1" applyFill="1" applyBorder="1"/>
    <xf numFmtId="0" fontId="0" fillId="2" borderId="0" xfId="0" applyFill="1"/>
    <xf numFmtId="0" fontId="14" fillId="2" borderId="2" xfId="1" applyFont="1" applyFill="1" applyBorder="1" applyAlignment="1">
      <alignment horizontal="left"/>
    </xf>
    <xf numFmtId="0" fontId="11" fillId="2" borderId="13" xfId="1" applyFont="1" applyFill="1" applyBorder="1" applyAlignment="1">
      <alignment horizontal="left" wrapText="1"/>
    </xf>
    <xf numFmtId="169" fontId="11" fillId="2" borderId="13" xfId="2" applyNumberFormat="1" applyFont="1" applyFill="1" applyBorder="1"/>
    <xf numFmtId="169" fontId="6" fillId="2" borderId="13" xfId="2" applyNumberFormat="1" applyFont="1" applyFill="1" applyBorder="1"/>
    <xf numFmtId="169" fontId="8" fillId="2" borderId="10" xfId="2" applyNumberFormat="1" applyFont="1" applyFill="1" applyBorder="1"/>
    <xf numFmtId="169" fontId="7" fillId="2" borderId="10" xfId="2" applyNumberFormat="1" applyFont="1" applyFill="1" applyBorder="1"/>
    <xf numFmtId="0" fontId="21" fillId="2" borderId="0" xfId="1" applyFont="1" applyFill="1"/>
    <xf numFmtId="0" fontId="21" fillId="2" borderId="0" xfId="1" applyFont="1" applyFill="1" applyBorder="1"/>
    <xf numFmtId="0" fontId="7" fillId="2" borderId="10" xfId="1" applyFont="1" applyFill="1" applyBorder="1" applyAlignment="1">
      <alignment wrapText="1"/>
    </xf>
    <xf numFmtId="171" fontId="9" fillId="2" borderId="10" xfId="1" applyNumberFormat="1" applyFont="1" applyFill="1" applyBorder="1"/>
    <xf numFmtId="171" fontId="9" fillId="2" borderId="12" xfId="1" applyNumberFormat="1" applyFont="1" applyFill="1" applyBorder="1"/>
    <xf numFmtId="0" fontId="11" fillId="2" borderId="6" xfId="1" applyFont="1" applyFill="1" applyBorder="1" applyAlignment="1">
      <alignment horizontal="left"/>
    </xf>
    <xf numFmtId="0" fontId="6" fillId="2" borderId="9" xfId="1" applyFont="1" applyFill="1" applyBorder="1"/>
    <xf numFmtId="164" fontId="9" fillId="2" borderId="14" xfId="3" applyFont="1" applyFill="1" applyBorder="1"/>
    <xf numFmtId="0" fontId="15" fillId="2" borderId="0" xfId="1" applyFont="1" applyFill="1" applyBorder="1"/>
    <xf numFmtId="0" fontId="15" fillId="2" borderId="0" xfId="1" applyFont="1" applyFill="1"/>
    <xf numFmtId="164" fontId="7" fillId="2" borderId="14" xfId="3" applyFont="1" applyFill="1" applyBorder="1"/>
    <xf numFmtId="164" fontId="7" fillId="2" borderId="14" xfId="3" applyFont="1" applyFill="1" applyBorder="1" applyAlignment="1">
      <alignment horizontal="left"/>
    </xf>
    <xf numFmtId="171" fontId="11" fillId="2" borderId="6" xfId="1" applyNumberFormat="1" applyFont="1" applyFill="1" applyBorder="1" applyAlignment="1">
      <alignment horizontal="right"/>
    </xf>
    <xf numFmtId="0" fontId="11" fillId="2" borderId="3" xfId="1" applyFont="1" applyFill="1" applyBorder="1" applyAlignment="1">
      <alignment horizontal="left"/>
    </xf>
    <xf numFmtId="0" fontId="6" fillId="2" borderId="2" xfId="0" applyFont="1" applyFill="1" applyBorder="1" applyAlignment="1">
      <alignment horizontal="left" wrapText="1" indent="2"/>
    </xf>
    <xf numFmtId="0" fontId="7" fillId="2" borderId="13" xfId="1" applyFont="1" applyFill="1" applyBorder="1"/>
    <xf numFmtId="41" fontId="7" fillId="2" borderId="13" xfId="1" applyNumberFormat="1" applyFont="1" applyFill="1" applyBorder="1"/>
    <xf numFmtId="171" fontId="9" fillId="2" borderId="13" xfId="2" applyNumberFormat="1" applyFont="1" applyFill="1" applyBorder="1"/>
    <xf numFmtId="41" fontId="7" fillId="2" borderId="10" xfId="3" applyNumberFormat="1" applyFont="1" applyFill="1" applyBorder="1"/>
    <xf numFmtId="171" fontId="7" fillId="2" borderId="10" xfId="3" applyNumberFormat="1" applyFont="1" applyFill="1" applyBorder="1"/>
    <xf numFmtId="0" fontId="11" fillId="2" borderId="5" xfId="1" applyFont="1" applyFill="1" applyBorder="1" applyAlignment="1">
      <alignment horizontal="left" indent="1"/>
    </xf>
    <xf numFmtId="41" fontId="7" fillId="2" borderId="8" xfId="3" applyNumberFormat="1" applyFont="1" applyFill="1" applyBorder="1"/>
    <xf numFmtId="171" fontId="7" fillId="2" borderId="8" xfId="3" applyNumberFormat="1" applyFont="1" applyFill="1" applyBorder="1"/>
    <xf numFmtId="0" fontId="11" fillId="2" borderId="2" xfId="1" applyFont="1" applyFill="1" applyBorder="1" applyAlignment="1">
      <alignment wrapText="1"/>
    </xf>
    <xf numFmtId="0" fontId="4" fillId="2" borderId="10" xfId="0" applyFont="1" applyFill="1" applyBorder="1"/>
    <xf numFmtId="0" fontId="11" fillId="2" borderId="13" xfId="1" applyFont="1" applyFill="1" applyBorder="1" applyAlignment="1">
      <alignment wrapText="1"/>
    </xf>
    <xf numFmtId="171" fontId="11" fillId="2" borderId="12" xfId="1" applyNumberFormat="1" applyFont="1" applyFill="1" applyBorder="1" applyAlignment="1">
      <alignment horizontal="right"/>
    </xf>
    <xf numFmtId="0" fontId="15" fillId="2" borderId="19" xfId="1" applyFont="1" applyFill="1" applyBorder="1" applyAlignment="1">
      <alignment horizontal="left"/>
    </xf>
    <xf numFmtId="41" fontId="6" fillId="2" borderId="6" xfId="2" applyNumberFormat="1" applyFont="1" applyFill="1" applyBorder="1"/>
    <xf numFmtId="0" fontId="11" fillId="2" borderId="13" xfId="1" applyFont="1" applyFill="1" applyBorder="1"/>
    <xf numFmtId="171" fontId="6" fillId="2" borderId="13" xfId="2" applyNumberFormat="1" applyFont="1" applyFill="1" applyBorder="1"/>
    <xf numFmtId="169" fontId="16" fillId="2" borderId="10" xfId="1" applyNumberFormat="1" applyFont="1" applyFill="1" applyBorder="1"/>
    <xf numFmtId="171" fontId="9" fillId="2" borderId="10" xfId="3" applyNumberFormat="1" applyFont="1" applyFill="1" applyBorder="1" applyAlignment="1">
      <alignment horizontal="center"/>
    </xf>
    <xf numFmtId="41" fontId="7" fillId="2" borderId="8" xfId="3" applyNumberFormat="1" applyFont="1" applyFill="1" applyBorder="1" applyAlignment="1">
      <alignment horizontal="center"/>
    </xf>
    <xf numFmtId="171" fontId="7" fillId="2" borderId="8" xfId="3" applyNumberFormat="1" applyFont="1" applyFill="1" applyBorder="1" applyAlignment="1">
      <alignment horizontal="center"/>
    </xf>
    <xf numFmtId="0" fontId="4" fillId="2" borderId="0" xfId="0" applyFont="1" applyFill="1" applyBorder="1"/>
    <xf numFmtId="0" fontId="26" fillId="2" borderId="13" xfId="1" applyFont="1" applyFill="1" applyBorder="1" applyAlignment="1">
      <alignment wrapText="1"/>
    </xf>
    <xf numFmtId="0" fontId="15" fillId="2" borderId="6" xfId="1" applyFont="1" applyFill="1" applyBorder="1" applyAlignment="1">
      <alignment horizontal="left"/>
    </xf>
    <xf numFmtId="169" fontId="6" fillId="2" borderId="16" xfId="2" applyNumberFormat="1" applyFont="1" applyFill="1" applyBorder="1"/>
    <xf numFmtId="0" fontId="15" fillId="2" borderId="29" xfId="1" applyFont="1" applyFill="1" applyBorder="1" applyAlignment="1">
      <alignment wrapText="1"/>
    </xf>
    <xf numFmtId="0" fontId="15" fillId="2" borderId="13" xfId="1" applyFont="1" applyFill="1" applyBorder="1" applyAlignment="1">
      <alignment horizontal="left" indent="1"/>
    </xf>
    <xf numFmtId="41" fontId="6" fillId="2" borderId="13" xfId="1" applyNumberFormat="1" applyFont="1" applyFill="1" applyBorder="1" applyAlignment="1">
      <alignment horizontal="right"/>
    </xf>
    <xf numFmtId="171" fontId="16" fillId="2" borderId="13" xfId="2" applyNumberFormat="1" applyFont="1" applyFill="1" applyBorder="1"/>
    <xf numFmtId="41" fontId="11" fillId="2" borderId="12" xfId="1" applyNumberFormat="1" applyFont="1" applyFill="1" applyBorder="1" applyAlignment="1">
      <alignment horizontal="right"/>
    </xf>
    <xf numFmtId="0" fontId="6" fillId="2" borderId="9" xfId="0" applyFont="1" applyFill="1" applyBorder="1" applyAlignment="1">
      <alignment horizontal="left" wrapText="1" indent="2"/>
    </xf>
    <xf numFmtId="41" fontId="11" fillId="2" borderId="3" xfId="1" applyNumberFormat="1" applyFont="1" applyFill="1" applyBorder="1" applyAlignment="1">
      <alignment horizontal="right"/>
    </xf>
    <xf numFmtId="171" fontId="11" fillId="2" borderId="3" xfId="1" applyNumberFormat="1" applyFont="1" applyFill="1" applyBorder="1" applyAlignment="1">
      <alignment horizontal="right"/>
    </xf>
    <xf numFmtId="171" fontId="6" fillId="2" borderId="13" xfId="1" applyNumberFormat="1" applyFont="1" applyFill="1" applyBorder="1"/>
    <xf numFmtId="41" fontId="8" fillId="2" borderId="10" xfId="3" applyNumberFormat="1" applyFont="1" applyFill="1" applyBorder="1" applyAlignment="1">
      <alignment horizontal="center"/>
    </xf>
    <xf numFmtId="171" fontId="8" fillId="2" borderId="10" xfId="3" applyNumberFormat="1" applyFont="1" applyFill="1" applyBorder="1" applyAlignment="1">
      <alignment horizontal="center"/>
    </xf>
    <xf numFmtId="41" fontId="11" fillId="2" borderId="8" xfId="1" applyNumberFormat="1" applyFont="1" applyFill="1" applyBorder="1"/>
    <xf numFmtId="171" fontId="11" fillId="2" borderId="8" xfId="1" applyNumberFormat="1" applyFont="1" applyFill="1" applyBorder="1"/>
    <xf numFmtId="41" fontId="6" fillId="2" borderId="13" xfId="1" applyNumberFormat="1" applyFont="1" applyFill="1" applyBorder="1"/>
    <xf numFmtId="171" fontId="11" fillId="2" borderId="13" xfId="1" applyNumberFormat="1" applyFont="1" applyFill="1" applyBorder="1"/>
    <xf numFmtId="171" fontId="11" fillId="2" borderId="10" xfId="1" applyNumberFormat="1" applyFont="1" applyFill="1" applyBorder="1"/>
    <xf numFmtId="0" fontId="15" fillId="2" borderId="13" xfId="1" applyFont="1" applyFill="1" applyBorder="1"/>
    <xf numFmtId="171" fontId="15" fillId="2" borderId="13" xfId="1" applyNumberFormat="1" applyFont="1" applyFill="1" applyBorder="1"/>
    <xf numFmtId="171" fontId="7" fillId="2" borderId="10" xfId="3" applyNumberFormat="1" applyFont="1" applyFill="1" applyBorder="1" applyAlignment="1">
      <alignment horizontal="center"/>
    </xf>
    <xf numFmtId="0" fontId="4" fillId="2" borderId="0" xfId="0" applyFont="1" applyFill="1"/>
    <xf numFmtId="41" fontId="12" fillId="2" borderId="10" xfId="3" applyNumberFormat="1" applyFont="1" applyFill="1" applyBorder="1" applyAlignment="1">
      <alignment horizontal="center"/>
    </xf>
    <xf numFmtId="171" fontId="12" fillId="2" borderId="10" xfId="3" applyNumberFormat="1" applyFont="1" applyFill="1" applyBorder="1" applyAlignment="1">
      <alignment horizontal="center"/>
    </xf>
    <xf numFmtId="171" fontId="11" fillId="2" borderId="2" xfId="2" applyNumberFormat="1" applyFont="1" applyFill="1" applyBorder="1" applyAlignment="1">
      <alignment horizontal="right"/>
    </xf>
    <xf numFmtId="0" fontId="11" fillId="2" borderId="10" xfId="1" applyFont="1" applyFill="1" applyBorder="1" applyAlignment="1">
      <alignment wrapText="1"/>
    </xf>
    <xf numFmtId="169" fontId="11" fillId="2" borderId="6" xfId="2" applyNumberFormat="1" applyFont="1" applyFill="1" applyBorder="1" applyAlignment="1">
      <alignment horizontal="right"/>
    </xf>
    <xf numFmtId="171" fontId="11" fillId="2" borderId="6" xfId="2" applyNumberFormat="1" applyFont="1" applyFill="1" applyBorder="1" applyAlignment="1">
      <alignment horizontal="right"/>
    </xf>
    <xf numFmtId="4" fontId="11" fillId="2" borderId="13" xfId="1" applyNumberFormat="1" applyFont="1" applyFill="1" applyBorder="1" applyAlignment="1">
      <alignment horizontal="left" wrapText="1" indent="1"/>
    </xf>
    <xf numFmtId="167" fontId="11" fillId="2" borderId="13" xfId="4" applyNumberFormat="1" applyFont="1" applyFill="1" applyBorder="1"/>
    <xf numFmtId="171" fontId="11" fillId="2" borderId="13" xfId="4" applyNumberFormat="1" applyFont="1" applyFill="1" applyBorder="1"/>
    <xf numFmtId="0" fontId="20" fillId="2" borderId="0" xfId="1" applyFont="1" applyFill="1" applyAlignment="1">
      <alignment horizontal="center"/>
    </xf>
    <xf numFmtId="0" fontId="21" fillId="2" borderId="0" xfId="1" applyFont="1" applyFill="1" applyAlignment="1">
      <alignment horizontal="center"/>
    </xf>
    <xf numFmtId="0" fontId="27" fillId="2" borderId="0" xfId="1" applyFont="1" applyFill="1" applyAlignment="1">
      <alignment horizontal="left"/>
    </xf>
    <xf numFmtId="0" fontId="27" fillId="2" borderId="0" xfId="1" applyFont="1" applyFill="1" applyAlignment="1">
      <alignment horizontal="center"/>
    </xf>
    <xf numFmtId="170" fontId="6" fillId="2" borderId="6" xfId="1" applyNumberFormat="1" applyFont="1" applyFill="1" applyBorder="1" applyAlignment="1">
      <alignment horizontal="center"/>
    </xf>
    <xf numFmtId="0" fontId="6" fillId="2" borderId="2" xfId="1" applyFont="1" applyFill="1" applyBorder="1" applyAlignment="1">
      <alignment horizontal="center" vertical="center" wrapText="1"/>
    </xf>
    <xf numFmtId="41" fontId="6" fillId="2" borderId="21" xfId="1" applyNumberFormat="1" applyFont="1" applyFill="1" applyBorder="1"/>
    <xf numFmtId="170" fontId="6" fillId="2" borderId="21" xfId="1" applyNumberFormat="1" applyFont="1" applyFill="1" applyBorder="1" applyAlignment="1">
      <alignment horizontal="center"/>
    </xf>
    <xf numFmtId="168" fontId="6" fillId="2" borderId="10" xfId="2" applyNumberFormat="1" applyFont="1" applyFill="1" applyBorder="1"/>
    <xf numFmtId="0" fontId="9" fillId="2" borderId="10" xfId="0" applyFont="1" applyFill="1" applyBorder="1" applyAlignment="1">
      <alignment horizontal="left" wrapText="1" indent="2"/>
    </xf>
    <xf numFmtId="41" fontId="9" fillId="2" borderId="21" xfId="1" applyNumberFormat="1" applyFont="1" applyFill="1" applyBorder="1"/>
    <xf numFmtId="41" fontId="8" fillId="2" borderId="12" xfId="1" applyNumberFormat="1" applyFont="1" applyFill="1" applyBorder="1"/>
    <xf numFmtId="0" fontId="9" fillId="2" borderId="12" xfId="0" applyFont="1" applyFill="1" applyBorder="1" applyAlignment="1">
      <alignment horizontal="left" wrapText="1" indent="2"/>
    </xf>
    <xf numFmtId="0" fontId="12" fillId="2" borderId="6" xfId="0" applyFont="1" applyFill="1" applyBorder="1" applyAlignment="1">
      <alignment horizontal="left" wrapText="1" indent="2"/>
    </xf>
    <xf numFmtId="41" fontId="7" fillId="2" borderId="6" xfId="1" applyNumberFormat="1" applyFont="1" applyFill="1" applyBorder="1"/>
    <xf numFmtId="41" fontId="8" fillId="2" borderId="6" xfId="1" applyNumberFormat="1" applyFont="1" applyFill="1" applyBorder="1"/>
    <xf numFmtId="170" fontId="7" fillId="2" borderId="20" xfId="1" applyNumberFormat="1" applyFont="1" applyFill="1" applyBorder="1"/>
    <xf numFmtId="170" fontId="7" fillId="2" borderId="6" xfId="1" applyNumberFormat="1" applyFont="1" applyFill="1" applyBorder="1"/>
    <xf numFmtId="41" fontId="15" fillId="2" borderId="0" xfId="1" applyNumberFormat="1" applyFont="1" applyFill="1" applyBorder="1"/>
    <xf numFmtId="0" fontId="7" fillId="2" borderId="12" xfId="1" applyFont="1" applyFill="1" applyBorder="1"/>
    <xf numFmtId="41" fontId="7" fillId="2" borderId="12" xfId="1" applyNumberFormat="1" applyFont="1" applyFill="1" applyBorder="1"/>
    <xf numFmtId="170" fontId="7" fillId="2" borderId="22" xfId="1" applyNumberFormat="1" applyFont="1" applyFill="1" applyBorder="1"/>
    <xf numFmtId="170" fontId="7" fillId="2" borderId="12" xfId="1" applyNumberFormat="1" applyFont="1" applyFill="1" applyBorder="1"/>
    <xf numFmtId="168" fontId="6" fillId="2" borderId="12" xfId="2" applyNumberFormat="1" applyFont="1" applyFill="1" applyBorder="1"/>
    <xf numFmtId="41" fontId="12" fillId="2" borderId="6" xfId="1" applyNumberFormat="1" applyFont="1" applyFill="1" applyBorder="1"/>
    <xf numFmtId="170" fontId="12" fillId="2" borderId="6" xfId="1" applyNumberFormat="1" applyFont="1" applyFill="1" applyBorder="1"/>
    <xf numFmtId="41" fontId="12" fillId="2" borderId="2" xfId="1" applyNumberFormat="1" applyFont="1" applyFill="1" applyBorder="1"/>
    <xf numFmtId="41" fontId="8" fillId="2" borderId="2" xfId="1" applyNumberFormat="1" applyFont="1" applyFill="1" applyBorder="1"/>
    <xf numFmtId="170" fontId="7" fillId="2" borderId="23" xfId="2" applyNumberFormat="1" applyFont="1" applyFill="1" applyBorder="1"/>
    <xf numFmtId="170" fontId="7" fillId="2" borderId="2" xfId="2" applyNumberFormat="1" applyFont="1" applyFill="1" applyBorder="1"/>
    <xf numFmtId="169" fontId="7" fillId="2" borderId="2" xfId="2" applyNumberFormat="1" applyFont="1" applyFill="1" applyBorder="1"/>
    <xf numFmtId="0" fontId="14" fillId="2" borderId="2" xfId="1" applyFont="1" applyFill="1" applyBorder="1"/>
    <xf numFmtId="170" fontId="6" fillId="2" borderId="23" xfId="1" applyNumberFormat="1" applyFont="1" applyFill="1" applyBorder="1"/>
    <xf numFmtId="170" fontId="6" fillId="2" borderId="21" xfId="2" applyNumberFormat="1" applyFont="1" applyFill="1" applyBorder="1"/>
    <xf numFmtId="0" fontId="11" fillId="2" borderId="19" xfId="1" applyFont="1" applyFill="1" applyBorder="1"/>
    <xf numFmtId="41" fontId="11" fillId="2" borderId="17" xfId="2" applyNumberFormat="1" applyFont="1" applyFill="1" applyBorder="1"/>
    <xf numFmtId="170" fontId="11" fillId="2" borderId="30" xfId="2" applyNumberFormat="1" applyFont="1" applyFill="1" applyBorder="1"/>
    <xf numFmtId="170" fontId="11" fillId="2" borderId="17" xfId="2" applyNumberFormat="1" applyFont="1" applyFill="1" applyBorder="1"/>
    <xf numFmtId="0" fontId="6" fillId="2" borderId="4" xfId="1" applyFont="1" applyFill="1" applyBorder="1"/>
    <xf numFmtId="170" fontId="6" fillId="2" borderId="25" xfId="2" applyNumberFormat="1" applyFont="1" applyFill="1" applyBorder="1"/>
    <xf numFmtId="41" fontId="6" fillId="2" borderId="4" xfId="2" applyNumberFormat="1" applyFont="1" applyFill="1" applyBorder="1"/>
    <xf numFmtId="41" fontId="11" fillId="2" borderId="12" xfId="2" applyNumberFormat="1" applyFont="1" applyFill="1" applyBorder="1"/>
    <xf numFmtId="168" fontId="6" fillId="2" borderId="6" xfId="2" applyNumberFormat="1" applyFont="1" applyFill="1" applyBorder="1"/>
    <xf numFmtId="168" fontId="11" fillId="2" borderId="6" xfId="2" applyNumberFormat="1" applyFont="1" applyFill="1" applyBorder="1"/>
    <xf numFmtId="0" fontId="11" fillId="2" borderId="14" xfId="1" applyFont="1" applyFill="1" applyBorder="1"/>
    <xf numFmtId="41" fontId="11" fillId="2" borderId="14" xfId="1" applyNumberFormat="1" applyFont="1" applyFill="1" applyBorder="1" applyAlignment="1">
      <alignment horizontal="right"/>
    </xf>
    <xf numFmtId="172" fontId="6" fillId="2" borderId="10" xfId="2" applyNumberFormat="1" applyFont="1" applyFill="1" applyBorder="1"/>
    <xf numFmtId="0" fontId="11" fillId="2" borderId="19" xfId="0" applyFont="1" applyFill="1" applyBorder="1" applyAlignment="1">
      <alignment horizontal="left"/>
    </xf>
    <xf numFmtId="168" fontId="6" fillId="2" borderId="18" xfId="2" applyNumberFormat="1" applyFont="1" applyFill="1" applyBorder="1"/>
    <xf numFmtId="168" fontId="11" fillId="2" borderId="18" xfId="2" applyNumberFormat="1" applyFont="1" applyFill="1" applyBorder="1"/>
    <xf numFmtId="0" fontId="11" fillId="2" borderId="10" xfId="1" applyFont="1" applyFill="1" applyBorder="1" applyAlignment="1">
      <alignment horizontal="left" wrapText="1"/>
    </xf>
    <xf numFmtId="41" fontId="9" fillId="2" borderId="2" xfId="1" applyNumberFormat="1" applyFont="1" applyFill="1" applyBorder="1"/>
    <xf numFmtId="41" fontId="6" fillId="2" borderId="2" xfId="2" applyNumberFormat="1" applyFont="1" applyFill="1" applyBorder="1"/>
    <xf numFmtId="41" fontId="11" fillId="2" borderId="30" xfId="2" applyNumberFormat="1" applyFont="1" applyFill="1" applyBorder="1"/>
    <xf numFmtId="170" fontId="11" fillId="2" borderId="20" xfId="2" applyNumberFormat="1" applyFont="1" applyFill="1" applyBorder="1"/>
    <xf numFmtId="170" fontId="11" fillId="2" borderId="6" xfId="2" applyNumberFormat="1" applyFont="1" applyFill="1" applyBorder="1"/>
    <xf numFmtId="168" fontId="6" fillId="2" borderId="12" xfId="1" applyNumberFormat="1" applyFont="1" applyFill="1" applyBorder="1"/>
    <xf numFmtId="168" fontId="6" fillId="2" borderId="6" xfId="1" applyNumberFormat="1" applyFont="1" applyFill="1" applyBorder="1"/>
    <xf numFmtId="0" fontId="11" fillId="2" borderId="19" xfId="1" applyFont="1" applyFill="1" applyBorder="1" applyAlignment="1">
      <alignment horizontal="left" wrapText="1"/>
    </xf>
    <xf numFmtId="170" fontId="11" fillId="2" borderId="20" xfId="1" applyNumberFormat="1" applyFont="1" applyFill="1" applyBorder="1" applyAlignment="1">
      <alignment horizontal="right"/>
    </xf>
    <xf numFmtId="170" fontId="11" fillId="2" borderId="6" xfId="1" applyNumberFormat="1" applyFont="1" applyFill="1" applyBorder="1" applyAlignment="1">
      <alignment horizontal="right"/>
    </xf>
    <xf numFmtId="0" fontId="11" fillId="2" borderId="19" xfId="1" applyFont="1" applyFill="1" applyBorder="1" applyAlignment="1">
      <alignment horizontal="left"/>
    </xf>
    <xf numFmtId="170" fontId="9" fillId="2" borderId="12" xfId="1" applyNumberFormat="1" applyFont="1" applyFill="1" applyBorder="1"/>
    <xf numFmtId="0" fontId="11" fillId="2" borderId="26" xfId="1" applyFont="1" applyFill="1" applyBorder="1" applyAlignment="1">
      <alignment horizontal="left"/>
    </xf>
    <xf numFmtId="0" fontId="11" fillId="2" borderId="14" xfId="1" applyFont="1" applyFill="1" applyBorder="1" applyAlignment="1">
      <alignment horizontal="left" indent="2"/>
    </xf>
    <xf numFmtId="41" fontId="11" fillId="2" borderId="19" xfId="2" applyNumberFormat="1" applyFont="1" applyFill="1" applyBorder="1"/>
    <xf numFmtId="41" fontId="9" fillId="2" borderId="18" xfId="1" applyNumberFormat="1" applyFont="1" applyFill="1" applyBorder="1"/>
    <xf numFmtId="41" fontId="6" fillId="2" borderId="14" xfId="2" applyNumberFormat="1" applyFont="1" applyFill="1" applyBorder="1"/>
    <xf numFmtId="0" fontId="11" fillId="2" borderId="26" xfId="1" applyFont="1" applyFill="1" applyBorder="1"/>
    <xf numFmtId="41" fontId="6" fillId="2" borderId="18" xfId="2" applyNumberFormat="1" applyFont="1" applyFill="1" applyBorder="1"/>
    <xf numFmtId="169" fontId="7" fillId="2" borderId="14" xfId="2" applyNumberFormat="1" applyFont="1" applyFill="1" applyBorder="1"/>
    <xf numFmtId="0" fontId="7" fillId="2" borderId="14" xfId="1" applyFont="1" applyFill="1" applyBorder="1" applyAlignment="1">
      <alignment wrapText="1"/>
    </xf>
    <xf numFmtId="41" fontId="6" fillId="2" borderId="14" xfId="1" applyNumberFormat="1" applyFont="1" applyFill="1" applyBorder="1" applyAlignment="1">
      <alignment horizontal="center"/>
    </xf>
    <xf numFmtId="168" fontId="6" fillId="2" borderId="2" xfId="2" applyNumberFormat="1" applyFont="1" applyFill="1" applyBorder="1"/>
    <xf numFmtId="0" fontId="7" fillId="2" borderId="19" xfId="1" applyFont="1" applyFill="1" applyBorder="1" applyAlignment="1">
      <alignment horizontal="left"/>
    </xf>
    <xf numFmtId="170" fontId="11" fillId="2" borderId="30" xfId="1" applyNumberFormat="1" applyFont="1" applyFill="1" applyBorder="1" applyAlignment="1">
      <alignment horizontal="right"/>
    </xf>
    <xf numFmtId="170" fontId="11" fillId="2" borderId="17" xfId="1" applyNumberFormat="1" applyFont="1" applyFill="1" applyBorder="1" applyAlignment="1">
      <alignment horizontal="right"/>
    </xf>
    <xf numFmtId="41" fontId="11" fillId="2" borderId="2" xfId="2" applyNumberFormat="1" applyFont="1" applyFill="1" applyBorder="1"/>
    <xf numFmtId="0" fontId="11" fillId="2" borderId="1" xfId="1" applyFont="1" applyFill="1" applyBorder="1"/>
    <xf numFmtId="41" fontId="11" fillId="2" borderId="10" xfId="1" applyNumberFormat="1" applyFont="1" applyFill="1" applyBorder="1" applyAlignment="1">
      <alignment horizontal="center"/>
    </xf>
    <xf numFmtId="168" fontId="11" fillId="2" borderId="10" xfId="2" applyNumberFormat="1" applyFont="1" applyFill="1" applyBorder="1"/>
    <xf numFmtId="168" fontId="11" fillId="2" borderId="12" xfId="2" applyNumberFormat="1" applyFont="1" applyFill="1" applyBorder="1"/>
    <xf numFmtId="41" fontId="11" fillId="2" borderId="6" xfId="1" applyNumberFormat="1" applyFont="1" applyFill="1" applyBorder="1" applyAlignment="1">
      <alignment horizontal="center"/>
    </xf>
    <xf numFmtId="170" fontId="11" fillId="2" borderId="6" xfId="1" applyNumberFormat="1" applyFont="1" applyFill="1" applyBorder="1" applyAlignment="1">
      <alignment horizontal="center"/>
    </xf>
    <xf numFmtId="41" fontId="15" fillId="2" borderId="14" xfId="1" applyNumberFormat="1" applyFont="1" applyFill="1" applyBorder="1" applyAlignment="1">
      <alignment horizontal="center"/>
    </xf>
    <xf numFmtId="0" fontId="17" fillId="2" borderId="15" xfId="1" applyFont="1" applyFill="1" applyBorder="1"/>
    <xf numFmtId="169" fontId="16" fillId="2" borderId="2" xfId="1" applyNumberFormat="1" applyFont="1" applyFill="1" applyBorder="1" applyAlignment="1">
      <alignment horizontal="center"/>
    </xf>
    <xf numFmtId="0" fontId="15" fillId="2" borderId="13" xfId="1" applyFont="1" applyFill="1" applyBorder="1" applyAlignment="1">
      <alignment horizontal="left" wrapText="1"/>
    </xf>
    <xf numFmtId="170" fontId="16" fillId="2" borderId="10" xfId="1" applyNumberFormat="1" applyFont="1" applyFill="1" applyBorder="1"/>
    <xf numFmtId="0" fontId="15" fillId="2" borderId="6" xfId="1" applyFont="1" applyFill="1" applyBorder="1" applyAlignment="1">
      <alignment horizontal="left" indent="2"/>
    </xf>
    <xf numFmtId="0" fontId="16" fillId="2" borderId="6" xfId="1" applyFont="1" applyFill="1" applyBorder="1" applyAlignment="1">
      <alignment horizontal="left" indent="2"/>
    </xf>
    <xf numFmtId="169" fontId="15" fillId="2" borderId="20" xfId="2" applyNumberFormat="1" applyFont="1" applyFill="1" applyBorder="1"/>
    <xf numFmtId="0" fontId="15" fillId="2" borderId="2" xfId="1" applyFont="1" applyFill="1" applyBorder="1" applyAlignment="1">
      <alignment horizontal="left" indent="1"/>
    </xf>
    <xf numFmtId="170" fontId="16" fillId="2" borderId="2" xfId="1" applyNumberFormat="1" applyFont="1" applyFill="1" applyBorder="1"/>
    <xf numFmtId="0" fontId="16" fillId="2" borderId="2" xfId="1" applyFont="1" applyFill="1" applyBorder="1"/>
    <xf numFmtId="0" fontId="11" fillId="2" borderId="6" xfId="1" applyFont="1" applyFill="1" applyBorder="1" applyAlignment="1">
      <alignment horizontal="right" wrapText="1" indent="3"/>
    </xf>
    <xf numFmtId="0" fontId="11" fillId="2" borderId="2" xfId="1" applyFont="1" applyFill="1" applyBorder="1" applyAlignment="1">
      <alignment horizontal="right" wrapText="1" indent="3"/>
    </xf>
    <xf numFmtId="41" fontId="11" fillId="2" borderId="14" xfId="2" applyNumberFormat="1" applyFont="1" applyFill="1" applyBorder="1"/>
    <xf numFmtId="41" fontId="6" fillId="2" borderId="24" xfId="1" applyNumberFormat="1" applyFont="1" applyFill="1" applyBorder="1"/>
    <xf numFmtId="0" fontId="13" fillId="2" borderId="14" xfId="0" applyFont="1" applyFill="1" applyBorder="1" applyAlignment="1">
      <alignment horizontal="left" wrapText="1" indent="2"/>
    </xf>
    <xf numFmtId="0" fontId="11" fillId="2" borderId="2" xfId="1" applyFont="1" applyFill="1" applyBorder="1" applyAlignment="1">
      <alignment horizontal="left" wrapText="1" indent="1"/>
    </xf>
    <xf numFmtId="170" fontId="11" fillId="2" borderId="2" xfId="1" applyNumberFormat="1" applyFont="1" applyFill="1" applyBorder="1"/>
    <xf numFmtId="0" fontId="11" fillId="2" borderId="2" xfId="1" applyFont="1" applyFill="1" applyBorder="1"/>
    <xf numFmtId="0" fontId="6" fillId="2" borderId="2" xfId="1" applyFont="1" applyFill="1" applyBorder="1" applyAlignment="1">
      <alignment horizontal="left" indent="2"/>
    </xf>
    <xf numFmtId="170" fontId="6" fillId="2" borderId="2" xfId="1" applyNumberFormat="1" applyFont="1" applyFill="1" applyBorder="1" applyAlignment="1">
      <alignment horizontal="left" indent="2"/>
    </xf>
    <xf numFmtId="0" fontId="11" fillId="2" borderId="29" xfId="1" applyFont="1" applyFill="1" applyBorder="1" applyAlignment="1">
      <alignment wrapText="1"/>
    </xf>
    <xf numFmtId="0" fontId="6" fillId="2" borderId="10" xfId="1" applyFont="1" applyFill="1" applyBorder="1" applyAlignment="1">
      <alignment horizontal="left" indent="2"/>
    </xf>
    <xf numFmtId="170" fontId="6" fillId="2" borderId="10" xfId="1" applyNumberFormat="1" applyFont="1" applyFill="1" applyBorder="1" applyAlignment="1">
      <alignment horizontal="left" indent="2"/>
    </xf>
    <xf numFmtId="41" fontId="11" fillId="2" borderId="6" xfId="1" applyNumberFormat="1" applyFont="1" applyFill="1" applyBorder="1" applyAlignment="1">
      <alignment horizontal="right"/>
    </xf>
    <xf numFmtId="0" fontId="11" fillId="2" borderId="14" xfId="1" applyFont="1" applyFill="1" applyBorder="1" applyAlignment="1">
      <alignment horizontal="left" wrapText="1"/>
    </xf>
    <xf numFmtId="3" fontId="6" fillId="2" borderId="2" xfId="1" applyNumberFormat="1" applyFont="1" applyFill="1" applyBorder="1"/>
    <xf numFmtId="0" fontId="15" fillId="2" borderId="2" xfId="1" applyFont="1" applyFill="1" applyBorder="1" applyAlignment="1">
      <alignment horizontal="left" wrapText="1" indent="1"/>
    </xf>
    <xf numFmtId="41" fontId="6" fillId="2" borderId="10" xfId="1" applyNumberFormat="1" applyFont="1" applyFill="1" applyBorder="1" applyAlignment="1">
      <alignment horizontal="center" wrapText="1"/>
    </xf>
    <xf numFmtId="41" fontId="11" fillId="2" borderId="1" xfId="1" applyNumberFormat="1" applyFont="1" applyFill="1" applyBorder="1" applyAlignment="1">
      <alignment horizontal="left" wrapText="1" indent="1"/>
    </xf>
    <xf numFmtId="0" fontId="6" fillId="2" borderId="8" xfId="0" applyFont="1" applyFill="1" applyBorder="1" applyAlignment="1">
      <alignment horizontal="left" wrapText="1" indent="2"/>
    </xf>
    <xf numFmtId="41" fontId="9" fillId="2" borderId="8" xfId="1" applyNumberFormat="1" applyFont="1" applyFill="1" applyBorder="1"/>
    <xf numFmtId="0" fontId="6" fillId="2" borderId="19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30" fillId="2" borderId="0" xfId="1" applyFont="1" applyFill="1" applyAlignment="1">
      <alignment horizontal="center" wrapText="1"/>
    </xf>
    <xf numFmtId="0" fontId="31" fillId="2" borderId="0" xfId="0" applyFont="1" applyFill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FFFF99"/>
      <color rgb="FFCC99FF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280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104775</xdr:colOff>
      <xdr:row>305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305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307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104775</xdr:colOff>
      <xdr:row>319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319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320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331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104775</xdr:colOff>
      <xdr:row>331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333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345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347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358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104775</xdr:colOff>
      <xdr:row>358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360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294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278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239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178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45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33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403</xdr:row>
      <xdr:rowOff>0</xdr:rowOff>
    </xdr:from>
    <xdr:to>
      <xdr:col>0</xdr:col>
      <xdr:colOff>85725</xdr:colOff>
      <xdr:row>404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233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104775</xdr:colOff>
      <xdr:row>234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104775</xdr:colOff>
      <xdr:row>137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137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J861"/>
  <sheetViews>
    <sheetView showZeros="0" zoomScaleNormal="100" zoomScaleSheetLayoutView="90" workbookViewId="0">
      <pane xSplit="1" ySplit="7" topLeftCell="B365" activePane="bottomRight" state="frozen"/>
      <selection activeCell="A7" sqref="A7"/>
      <selection pane="topRight" activeCell="B7" sqref="B7"/>
      <selection pane="bottomLeft" activeCell="A14" sqref="A14"/>
      <selection pane="bottomRight" activeCell="A376" sqref="A376"/>
    </sheetView>
  </sheetViews>
  <sheetFormatPr defaultColWidth="9.140625" defaultRowHeight="15" x14ac:dyDescent="0.25"/>
  <cols>
    <col min="1" max="1" width="44.5703125" style="34" customWidth="1"/>
    <col min="2" max="2" width="15.5703125" style="34" customWidth="1"/>
    <col min="3" max="3" width="14.85546875" style="34" customWidth="1"/>
    <col min="4" max="4" width="14.28515625" style="34" customWidth="1"/>
    <col min="5" max="5" width="12.7109375" style="34" customWidth="1"/>
    <col min="6" max="6" width="13.42578125" style="127" customWidth="1"/>
    <col min="7" max="7" width="14" style="127" customWidth="1"/>
    <col min="8" max="8" width="11.85546875" style="127" customWidth="1"/>
    <col min="9" max="9" width="9" style="34" customWidth="1"/>
    <col min="10" max="10" width="11.85546875" style="3" customWidth="1"/>
    <col min="11" max="16384" width="9.140625" style="3"/>
  </cols>
  <sheetData>
    <row r="1" spans="1:10" ht="30.75" customHeight="1" x14ac:dyDescent="0.25">
      <c r="A1" s="437" t="s">
        <v>133</v>
      </c>
      <c r="B1" s="438"/>
      <c r="C1" s="438"/>
      <c r="D1" s="438"/>
      <c r="E1" s="438"/>
      <c r="F1" s="438"/>
      <c r="G1" s="438"/>
      <c r="H1" s="438"/>
      <c r="I1" s="438"/>
    </row>
    <row r="2" spans="1:10" ht="15.75" x14ac:dyDescent="0.25">
      <c r="A2" s="318"/>
      <c r="B2" s="318"/>
      <c r="C2" s="318"/>
      <c r="D2" s="318"/>
      <c r="E2" s="319"/>
      <c r="F2" s="318"/>
      <c r="G2" s="318"/>
      <c r="H2" s="318"/>
      <c r="I2" s="318"/>
    </row>
    <row r="3" spans="1:10" ht="16.5" hidden="1" customHeight="1" x14ac:dyDescent="0.3">
      <c r="A3" s="320">
        <v>1</v>
      </c>
      <c r="B3" s="19"/>
      <c r="C3" s="19"/>
      <c r="D3" s="19"/>
      <c r="E3" s="321"/>
      <c r="F3" s="103"/>
      <c r="G3" s="103"/>
      <c r="H3" s="103"/>
      <c r="I3" s="19"/>
    </row>
    <row r="4" spans="1:10" ht="13.5" customHeight="1" thickBot="1" x14ac:dyDescent="0.35">
      <c r="A4" s="320"/>
      <c r="B4" s="19"/>
      <c r="C4" s="19"/>
      <c r="D4" s="19"/>
      <c r="E4" s="321"/>
      <c r="F4" s="103"/>
      <c r="G4" s="103"/>
      <c r="H4" s="103"/>
      <c r="I4" s="19"/>
    </row>
    <row r="5" spans="1:10" ht="31.5" customHeight="1" thickBot="1" x14ac:dyDescent="0.3">
      <c r="A5" s="197" t="s">
        <v>0</v>
      </c>
      <c r="B5" s="434" t="s">
        <v>111</v>
      </c>
      <c r="C5" s="435"/>
      <c r="D5" s="435"/>
      <c r="E5" s="436"/>
      <c r="F5" s="434" t="s">
        <v>110</v>
      </c>
      <c r="G5" s="435"/>
      <c r="H5" s="435"/>
      <c r="I5" s="436"/>
    </row>
    <row r="6" spans="1:10" ht="60.75" thickBot="1" x14ac:dyDescent="0.3">
      <c r="A6" s="198"/>
      <c r="B6" s="97" t="s">
        <v>115</v>
      </c>
      <c r="C6" s="97" t="s">
        <v>116</v>
      </c>
      <c r="D6" s="97" t="s">
        <v>112</v>
      </c>
      <c r="E6" s="199" t="s">
        <v>38</v>
      </c>
      <c r="F6" s="104" t="s">
        <v>118</v>
      </c>
      <c r="G6" s="104" t="s">
        <v>117</v>
      </c>
      <c r="H6" s="104" t="s">
        <v>113</v>
      </c>
      <c r="I6" s="199" t="s">
        <v>38</v>
      </c>
    </row>
    <row r="7" spans="1:10" s="53" customFormat="1" ht="15.75" thickBot="1" x14ac:dyDescent="0.3">
      <c r="A7" s="200">
        <v>1</v>
      </c>
      <c r="B7" s="200">
        <v>2</v>
      </c>
      <c r="C7" s="200">
        <v>3</v>
      </c>
      <c r="D7" s="200">
        <v>4</v>
      </c>
      <c r="E7" s="200">
        <v>5</v>
      </c>
      <c r="F7" s="322">
        <v>6</v>
      </c>
      <c r="G7" s="322">
        <v>7</v>
      </c>
      <c r="H7" s="322">
        <v>8</v>
      </c>
      <c r="I7" s="200">
        <v>9</v>
      </c>
      <c r="J7" s="2"/>
    </row>
    <row r="8" spans="1:10" ht="13.9" customHeight="1" x14ac:dyDescent="0.25">
      <c r="A8" s="56"/>
      <c r="B8" s="20"/>
      <c r="C8" s="20"/>
      <c r="D8" s="20"/>
      <c r="E8" s="20"/>
      <c r="F8" s="105"/>
      <c r="G8" s="105"/>
      <c r="H8" s="105"/>
      <c r="I8" s="323"/>
      <c r="J8" s="2"/>
    </row>
    <row r="9" spans="1:10" ht="28.5" customHeight="1" x14ac:dyDescent="0.25">
      <c r="A9" s="252" t="s">
        <v>64</v>
      </c>
      <c r="B9" s="12"/>
      <c r="C9" s="324"/>
      <c r="D9" s="12"/>
      <c r="E9" s="12"/>
      <c r="F9" s="325"/>
      <c r="G9" s="106"/>
      <c r="H9" s="106"/>
      <c r="I9" s="36"/>
      <c r="J9" s="2"/>
    </row>
    <row r="10" spans="1:10" ht="30" customHeight="1" x14ac:dyDescent="0.25">
      <c r="A10" s="72" t="s">
        <v>134</v>
      </c>
      <c r="B10" s="6">
        <f>SUM(B11:B12)</f>
        <v>906</v>
      </c>
      <c r="C10" s="6">
        <f>SUM(C11:C12)</f>
        <v>75</v>
      </c>
      <c r="D10" s="6">
        <f>SUM(D11:D12)</f>
        <v>-2</v>
      </c>
      <c r="E10" s="6">
        <f>D10/C10*100</f>
        <v>-2.666666666666667</v>
      </c>
      <c r="F10" s="326">
        <f>SUM(F11:F12)</f>
        <v>1800.8718940740741</v>
      </c>
      <c r="G10" s="326">
        <f>SUM(G11:G12)</f>
        <v>150</v>
      </c>
      <c r="H10" s="326">
        <f t="shared" ref="H10" si="0">SUM(H11:H12)</f>
        <v>-6.5806100000000001</v>
      </c>
      <c r="I10" s="6">
        <f>H10/G10*100</f>
        <v>-4.3870733333333334</v>
      </c>
      <c r="J10" s="2"/>
    </row>
    <row r="11" spans="1:10" ht="30" customHeight="1" x14ac:dyDescent="0.25">
      <c r="A11" s="327" t="s">
        <v>84</v>
      </c>
      <c r="B11" s="6">
        <v>697</v>
      </c>
      <c r="C11" s="328">
        <f>ROUND(B11/12*$A$3,0)</f>
        <v>58</v>
      </c>
      <c r="D11" s="6">
        <v>-2</v>
      </c>
      <c r="E11" s="6">
        <f t="shared" ref="E11" si="1">D11/C11*100</f>
        <v>-3.4482758620689653</v>
      </c>
      <c r="F11" s="326">
        <v>1425.2570940740741</v>
      </c>
      <c r="G11" s="326">
        <f>ROUND(F11/12*$A$3,0)</f>
        <v>119</v>
      </c>
      <c r="H11" s="326">
        <v>-6.5806100000000001</v>
      </c>
      <c r="I11" s="6">
        <f t="shared" ref="I11:I15" si="2">H11/G11*100</f>
        <v>-5.5299243697478992</v>
      </c>
      <c r="J11" s="2"/>
    </row>
    <row r="12" spans="1:10" ht="30" x14ac:dyDescent="0.25">
      <c r="A12" s="327" t="s">
        <v>85</v>
      </c>
      <c r="B12" s="6">
        <v>209</v>
      </c>
      <c r="C12" s="328">
        <f t="shared" ref="C12:C14" si="3">ROUND(B12/12*$A$3,0)</f>
        <v>17</v>
      </c>
      <c r="D12" s="6"/>
      <c r="E12" s="329">
        <f>D12/C12*100</f>
        <v>0</v>
      </c>
      <c r="F12" s="326">
        <v>375.6148</v>
      </c>
      <c r="G12" s="326">
        <f>ROUND(F12/12*$A$3,0)</f>
        <v>31</v>
      </c>
      <c r="H12" s="326"/>
      <c r="I12" s="329">
        <f t="shared" si="2"/>
        <v>0</v>
      </c>
      <c r="J12" s="2"/>
    </row>
    <row r="13" spans="1:10" ht="30" x14ac:dyDescent="0.25">
      <c r="A13" s="327" t="s">
        <v>125</v>
      </c>
      <c r="B13" s="6">
        <f>SUM(B14)</f>
        <v>300</v>
      </c>
      <c r="C13" s="6">
        <f t="shared" ref="C13:D13" si="4">SUM(C14)</f>
        <v>25</v>
      </c>
      <c r="D13" s="6">
        <f t="shared" si="4"/>
        <v>-1</v>
      </c>
      <c r="E13" s="6">
        <f t="shared" ref="E13:E14" si="5">D13/C13*100</f>
        <v>-4</v>
      </c>
      <c r="F13" s="326">
        <f>SUM(F14)</f>
        <v>440.46</v>
      </c>
      <c r="G13" s="326">
        <f t="shared" ref="G13:H13" si="6">SUM(G14)</f>
        <v>37</v>
      </c>
      <c r="H13" s="326">
        <f t="shared" si="6"/>
        <v>-1.3406800000000001</v>
      </c>
      <c r="I13" s="6">
        <f t="shared" si="2"/>
        <v>-3.6234594594594598</v>
      </c>
      <c r="J13" s="2"/>
    </row>
    <row r="14" spans="1:10" ht="30.75" thickBot="1" x14ac:dyDescent="0.3">
      <c r="A14" s="330" t="s">
        <v>121</v>
      </c>
      <c r="B14" s="329">
        <v>300</v>
      </c>
      <c r="C14" s="329">
        <f t="shared" si="3"/>
        <v>25</v>
      </c>
      <c r="D14" s="329">
        <v>-1</v>
      </c>
      <c r="E14" s="329">
        <f t="shared" si="5"/>
        <v>-4</v>
      </c>
      <c r="F14" s="326">
        <v>440.46</v>
      </c>
      <c r="G14" s="326">
        <f t="shared" ref="G14" si="7">ROUND(F14/12*$A$3,0)</f>
        <v>37</v>
      </c>
      <c r="H14" s="326">
        <v>-1.3406800000000001</v>
      </c>
      <c r="I14" s="329">
        <f t="shared" si="2"/>
        <v>-3.6234594594594598</v>
      </c>
      <c r="J14" s="2"/>
    </row>
    <row r="15" spans="1:10" s="258" customFormat="1" ht="15.75" thickBot="1" x14ac:dyDescent="0.3">
      <c r="A15" s="331" t="s">
        <v>3</v>
      </c>
      <c r="B15" s="332"/>
      <c r="C15" s="332"/>
      <c r="D15" s="332"/>
      <c r="E15" s="333"/>
      <c r="F15" s="334">
        <f t="shared" ref="F15:H15" si="8">F13+F10</f>
        <v>2241.3318940740742</v>
      </c>
      <c r="G15" s="335">
        <f t="shared" si="8"/>
        <v>187</v>
      </c>
      <c r="H15" s="335">
        <f t="shared" si="8"/>
        <v>-7.9212899999999999</v>
      </c>
      <c r="I15" s="333">
        <f t="shared" si="2"/>
        <v>-4.2359839572192515</v>
      </c>
      <c r="J15" s="336"/>
    </row>
    <row r="16" spans="1:10" ht="15" customHeight="1" x14ac:dyDescent="0.25">
      <c r="A16" s="71"/>
      <c r="B16" s="1"/>
      <c r="C16" s="54"/>
      <c r="D16" s="1"/>
      <c r="E16" s="137"/>
      <c r="F16" s="132"/>
      <c r="G16" s="107"/>
      <c r="H16" s="107"/>
      <c r="I16" s="1"/>
      <c r="J16" s="2"/>
    </row>
    <row r="17" spans="1:10" ht="15" customHeight="1" x14ac:dyDescent="0.25">
      <c r="A17" s="337" t="s">
        <v>94</v>
      </c>
      <c r="B17" s="338"/>
      <c r="C17" s="338"/>
      <c r="D17" s="338"/>
      <c r="E17" s="98"/>
      <c r="F17" s="339"/>
      <c r="G17" s="340"/>
      <c r="H17" s="340"/>
      <c r="I17" s="338"/>
      <c r="J17" s="2"/>
    </row>
    <row r="18" spans="1:10" ht="51" customHeight="1" x14ac:dyDescent="0.25">
      <c r="A18" s="72" t="s">
        <v>134</v>
      </c>
      <c r="B18" s="6">
        <f>B10</f>
        <v>906</v>
      </c>
      <c r="C18" s="6">
        <f>C10</f>
        <v>75</v>
      </c>
      <c r="D18" s="6">
        <f t="shared" ref="D18:H18" si="9">D10</f>
        <v>-2</v>
      </c>
      <c r="E18" s="6">
        <f>D18/C18*100</f>
        <v>-2.666666666666667</v>
      </c>
      <c r="F18" s="326">
        <f t="shared" si="9"/>
        <v>1800.8718940740741</v>
      </c>
      <c r="G18" s="326">
        <f t="shared" si="9"/>
        <v>150</v>
      </c>
      <c r="H18" s="326">
        <f t="shared" si="9"/>
        <v>-6.5806100000000001</v>
      </c>
      <c r="I18" s="6">
        <f>H18/G18*100</f>
        <v>-4.3870733333333334</v>
      </c>
      <c r="J18" s="2"/>
    </row>
    <row r="19" spans="1:10" ht="42.75" customHeight="1" x14ac:dyDescent="0.25">
      <c r="A19" s="73" t="s">
        <v>84</v>
      </c>
      <c r="B19" s="6">
        <f>SUM(B11)</f>
        <v>697</v>
      </c>
      <c r="C19" s="6">
        <f>SUM(C11)</f>
        <v>58</v>
      </c>
      <c r="D19" s="6">
        <f t="shared" ref="D19:H19" si="10">SUM(D11)</f>
        <v>-2</v>
      </c>
      <c r="E19" s="6">
        <f t="shared" ref="E19:E22" si="11">D19/C19*100</f>
        <v>-3.4482758620689653</v>
      </c>
      <c r="F19" s="326">
        <f t="shared" si="10"/>
        <v>1425.2570940740741</v>
      </c>
      <c r="G19" s="326">
        <f t="shared" si="10"/>
        <v>119</v>
      </c>
      <c r="H19" s="326">
        <f t="shared" si="10"/>
        <v>-6.5806100000000001</v>
      </c>
      <c r="I19" s="6">
        <f t="shared" ref="I19:I23" si="12">H19/G19*100</f>
        <v>-5.5299243697478992</v>
      </c>
      <c r="J19" s="2"/>
    </row>
    <row r="20" spans="1:10" ht="37.5" customHeight="1" x14ac:dyDescent="0.25">
      <c r="A20" s="73" t="s">
        <v>85</v>
      </c>
      <c r="B20" s="6">
        <f>SUM(B12)</f>
        <v>209</v>
      </c>
      <c r="C20" s="6">
        <f>SUM(C12)</f>
        <v>17</v>
      </c>
      <c r="D20" s="6">
        <f t="shared" ref="D20:H20" si="13">SUM(D12)</f>
        <v>0</v>
      </c>
      <c r="E20" s="6">
        <f t="shared" si="11"/>
        <v>0</v>
      </c>
      <c r="F20" s="326">
        <f t="shared" si="13"/>
        <v>375.6148</v>
      </c>
      <c r="G20" s="326">
        <f t="shared" si="13"/>
        <v>31</v>
      </c>
      <c r="H20" s="326">
        <f t="shared" si="13"/>
        <v>0</v>
      </c>
      <c r="I20" s="6">
        <f t="shared" si="12"/>
        <v>0</v>
      </c>
      <c r="J20" s="2"/>
    </row>
    <row r="21" spans="1:10" ht="30" x14ac:dyDescent="0.25">
      <c r="A21" s="224" t="s">
        <v>125</v>
      </c>
      <c r="B21" s="6">
        <f t="shared" ref="B21:H23" si="14">SUM(B13)</f>
        <v>300</v>
      </c>
      <c r="C21" s="6">
        <f t="shared" si="14"/>
        <v>25</v>
      </c>
      <c r="D21" s="6">
        <f t="shared" si="14"/>
        <v>-1</v>
      </c>
      <c r="E21" s="6">
        <f t="shared" si="11"/>
        <v>-4</v>
      </c>
      <c r="F21" s="326">
        <f t="shared" si="14"/>
        <v>440.46</v>
      </c>
      <c r="G21" s="326">
        <f t="shared" si="14"/>
        <v>37</v>
      </c>
      <c r="H21" s="326">
        <f t="shared" si="14"/>
        <v>-1.3406800000000001</v>
      </c>
      <c r="I21" s="6">
        <f t="shared" si="12"/>
        <v>-3.6234594594594598</v>
      </c>
      <c r="J21" s="2"/>
    </row>
    <row r="22" spans="1:10" ht="37.5" customHeight="1" thickBot="1" x14ac:dyDescent="0.3">
      <c r="A22" s="225" t="s">
        <v>121</v>
      </c>
      <c r="B22" s="329">
        <f t="shared" si="14"/>
        <v>300</v>
      </c>
      <c r="C22" s="329">
        <f t="shared" si="14"/>
        <v>25</v>
      </c>
      <c r="D22" s="329">
        <f t="shared" si="14"/>
        <v>-1</v>
      </c>
      <c r="E22" s="329">
        <f t="shared" si="11"/>
        <v>-4</v>
      </c>
      <c r="F22" s="341">
        <f>SUM(F14)</f>
        <v>440.46</v>
      </c>
      <c r="G22" s="341">
        <f t="shared" si="14"/>
        <v>37</v>
      </c>
      <c r="H22" s="341">
        <f t="shared" si="14"/>
        <v>-1.3406800000000001</v>
      </c>
      <c r="I22" s="329">
        <f t="shared" si="12"/>
        <v>-3.6234594594594598</v>
      </c>
      <c r="J22" s="2"/>
    </row>
    <row r="23" spans="1:10" s="258" customFormat="1" ht="15" customHeight="1" thickBot="1" x14ac:dyDescent="0.3">
      <c r="A23" s="170" t="s">
        <v>114</v>
      </c>
      <c r="B23" s="342">
        <f t="shared" si="14"/>
        <v>0</v>
      </c>
      <c r="C23" s="342">
        <f t="shared" si="14"/>
        <v>0</v>
      </c>
      <c r="D23" s="342">
        <f t="shared" si="14"/>
        <v>0</v>
      </c>
      <c r="E23" s="333"/>
      <c r="F23" s="343">
        <f t="shared" si="14"/>
        <v>2241.3318940740742</v>
      </c>
      <c r="G23" s="343">
        <f t="shared" si="14"/>
        <v>187</v>
      </c>
      <c r="H23" s="343">
        <f t="shared" si="14"/>
        <v>-7.9212899999999999</v>
      </c>
      <c r="I23" s="333">
        <f t="shared" si="12"/>
        <v>-4.2359839572192515</v>
      </c>
      <c r="J23" s="2"/>
    </row>
    <row r="24" spans="1:10" s="258" customFormat="1" ht="15" customHeight="1" x14ac:dyDescent="0.25">
      <c r="A24" s="5"/>
      <c r="B24" s="344"/>
      <c r="C24" s="344"/>
      <c r="D24" s="344"/>
      <c r="E24" s="345"/>
      <c r="F24" s="346"/>
      <c r="G24" s="347"/>
      <c r="H24" s="347"/>
      <c r="I24" s="348"/>
      <c r="J24" s="2"/>
    </row>
    <row r="25" spans="1:10" ht="15" customHeight="1" x14ac:dyDescent="0.25">
      <c r="A25" s="349" t="s">
        <v>1</v>
      </c>
      <c r="B25" s="24"/>
      <c r="C25" s="24"/>
      <c r="D25" s="24"/>
      <c r="E25" s="24"/>
      <c r="F25" s="350"/>
      <c r="G25" s="108"/>
      <c r="H25" s="108"/>
      <c r="I25" s="25"/>
      <c r="J25" s="2"/>
    </row>
    <row r="26" spans="1:10" ht="33.75" customHeight="1" x14ac:dyDescent="0.25">
      <c r="A26" s="312" t="s">
        <v>65</v>
      </c>
      <c r="B26" s="12"/>
      <c r="C26" s="12"/>
      <c r="D26" s="12"/>
      <c r="E26" s="12"/>
      <c r="F26" s="351"/>
      <c r="G26" s="109"/>
      <c r="H26" s="109"/>
      <c r="I26" s="8"/>
      <c r="J26" s="2"/>
    </row>
    <row r="27" spans="1:10" ht="45" customHeight="1" x14ac:dyDescent="0.25">
      <c r="A27" s="72" t="s">
        <v>134</v>
      </c>
      <c r="B27" s="8">
        <f>SUM(B28,B29)</f>
        <v>15144</v>
      </c>
      <c r="C27" s="8">
        <f t="shared" ref="C27" si="15">SUM(C28,C29)</f>
        <v>1262</v>
      </c>
      <c r="D27" s="8">
        <f>SUM(D28,D29)</f>
        <v>483</v>
      </c>
      <c r="E27" s="8">
        <f>D27/C27*100</f>
        <v>38.272583201267828</v>
      </c>
      <c r="F27" s="326">
        <f>SUM(F28,F29)</f>
        <v>30090.719174074071</v>
      </c>
      <c r="G27" s="326">
        <f t="shared" ref="G27:H27" si="16">SUM(G28,G29)</f>
        <v>2508</v>
      </c>
      <c r="H27" s="326">
        <f t="shared" si="16"/>
        <v>982.83011999999997</v>
      </c>
      <c r="I27" s="8">
        <f>H27/G27*100</f>
        <v>39.187803827751196</v>
      </c>
      <c r="J27" s="2"/>
    </row>
    <row r="28" spans="1:10" ht="32.25" customHeight="1" x14ac:dyDescent="0.25">
      <c r="A28" s="11" t="s">
        <v>84</v>
      </c>
      <c r="B28" s="8">
        <v>11605</v>
      </c>
      <c r="C28" s="4">
        <f t="shared" ref="C28:C31" si="17">ROUND(B28/12*$A$3,0)</f>
        <v>967</v>
      </c>
      <c r="D28" s="8">
        <v>432</v>
      </c>
      <c r="E28" s="8">
        <f t="shared" ref="E28:E31" si="18">D28/C28*100</f>
        <v>44.674250258531536</v>
      </c>
      <c r="F28" s="326">
        <v>23730.428374074072</v>
      </c>
      <c r="G28" s="326">
        <f t="shared" ref="G28:G31" si="19">ROUND(F28/12*$A$3,0)</f>
        <v>1978</v>
      </c>
      <c r="H28" s="326">
        <v>885.51659999999993</v>
      </c>
      <c r="I28" s="8">
        <f t="shared" ref="I28:I32" si="20">H28/G28*100</f>
        <v>44.768281092012131</v>
      </c>
      <c r="J28" s="2"/>
    </row>
    <row r="29" spans="1:10" ht="30" customHeight="1" x14ac:dyDescent="0.25">
      <c r="A29" s="11" t="s">
        <v>85</v>
      </c>
      <c r="B29" s="52">
        <v>3539</v>
      </c>
      <c r="C29" s="52">
        <f t="shared" si="17"/>
        <v>295</v>
      </c>
      <c r="D29" s="52">
        <v>51</v>
      </c>
      <c r="E29" s="52">
        <f t="shared" si="18"/>
        <v>17.288135593220339</v>
      </c>
      <c r="F29" s="326">
        <v>6360.2907999999998</v>
      </c>
      <c r="G29" s="326">
        <f t="shared" si="19"/>
        <v>530</v>
      </c>
      <c r="H29" s="326">
        <v>97.313520000000011</v>
      </c>
      <c r="I29" s="8">
        <f t="shared" si="20"/>
        <v>18.361041509433964</v>
      </c>
      <c r="J29" s="2"/>
    </row>
    <row r="30" spans="1:10" ht="30" customHeight="1" x14ac:dyDescent="0.25">
      <c r="A30" s="72" t="s">
        <v>125</v>
      </c>
      <c r="B30" s="52">
        <f>SUM(B31)</f>
        <v>500</v>
      </c>
      <c r="C30" s="52">
        <f t="shared" ref="C30:H30" si="21">SUM(C31)</f>
        <v>42</v>
      </c>
      <c r="D30" s="52">
        <f t="shared" si="21"/>
        <v>0</v>
      </c>
      <c r="E30" s="52">
        <f t="shared" si="18"/>
        <v>0</v>
      </c>
      <c r="F30" s="326">
        <f t="shared" si="21"/>
        <v>734.1</v>
      </c>
      <c r="G30" s="326">
        <f t="shared" si="21"/>
        <v>61</v>
      </c>
      <c r="H30" s="326">
        <f t="shared" si="21"/>
        <v>0</v>
      </c>
      <c r="I30" s="8">
        <f t="shared" si="20"/>
        <v>0</v>
      </c>
      <c r="J30" s="2"/>
    </row>
    <row r="31" spans="1:10" ht="30" customHeight="1" thickBot="1" x14ac:dyDescent="0.3">
      <c r="A31" s="95" t="s">
        <v>121</v>
      </c>
      <c r="B31" s="52">
        <v>500</v>
      </c>
      <c r="C31" s="52">
        <f t="shared" si="17"/>
        <v>42</v>
      </c>
      <c r="D31" s="52"/>
      <c r="E31" s="52">
        <f t="shared" si="18"/>
        <v>0</v>
      </c>
      <c r="F31" s="326">
        <v>734.1</v>
      </c>
      <c r="G31" s="326">
        <f t="shared" si="19"/>
        <v>61</v>
      </c>
      <c r="H31" s="326"/>
      <c r="I31" s="52">
        <f t="shared" si="20"/>
        <v>0</v>
      </c>
      <c r="J31" s="2"/>
    </row>
    <row r="32" spans="1:10" ht="15.75" thickBot="1" x14ac:dyDescent="0.3">
      <c r="A32" s="352" t="s">
        <v>3</v>
      </c>
      <c r="B32" s="353"/>
      <c r="C32" s="353"/>
      <c r="D32" s="353"/>
      <c r="E32" s="278"/>
      <c r="F32" s="354">
        <f t="shared" ref="F32:H32" si="22">F27+F30</f>
        <v>30824.819174074069</v>
      </c>
      <c r="G32" s="355">
        <f t="shared" si="22"/>
        <v>2569</v>
      </c>
      <c r="H32" s="355">
        <f t="shared" si="22"/>
        <v>982.83011999999997</v>
      </c>
      <c r="I32" s="135">
        <f t="shared" si="20"/>
        <v>38.257303230829116</v>
      </c>
      <c r="J32" s="2"/>
    </row>
    <row r="33" spans="1:10" ht="15" customHeight="1" x14ac:dyDescent="0.25">
      <c r="A33" s="356"/>
      <c r="B33" s="26"/>
      <c r="C33" s="26"/>
      <c r="D33" s="26"/>
      <c r="E33" s="26"/>
      <c r="F33" s="357"/>
      <c r="G33" s="110"/>
      <c r="H33" s="110"/>
      <c r="I33" s="358"/>
      <c r="J33" s="2"/>
    </row>
    <row r="34" spans="1:10" ht="43.5" customHeight="1" x14ac:dyDescent="0.25">
      <c r="A34" s="312" t="s">
        <v>66</v>
      </c>
      <c r="B34" s="12"/>
      <c r="C34" s="12"/>
      <c r="D34" s="12"/>
      <c r="E34" s="12"/>
      <c r="F34" s="111"/>
      <c r="G34" s="111"/>
      <c r="H34" s="111"/>
      <c r="I34" s="12"/>
      <c r="J34" s="2"/>
    </row>
    <row r="35" spans="1:10" ht="30" customHeight="1" x14ac:dyDescent="0.25">
      <c r="A35" s="72" t="s">
        <v>134</v>
      </c>
      <c r="B35" s="8">
        <f>SUM(B36:B37)</f>
        <v>107</v>
      </c>
      <c r="C35" s="8">
        <f t="shared" ref="C35:D35" si="23">SUM(C36:C37)</f>
        <v>9</v>
      </c>
      <c r="D35" s="8">
        <f t="shared" si="23"/>
        <v>0</v>
      </c>
      <c r="E35" s="8"/>
      <c r="F35" s="326">
        <f>SUM(F36:F37)</f>
        <v>557.91512</v>
      </c>
      <c r="G35" s="326">
        <f t="shared" ref="G35:H35" si="24">SUM(G36:G37)</f>
        <v>46</v>
      </c>
      <c r="H35" s="326">
        <f t="shared" si="24"/>
        <v>0</v>
      </c>
      <c r="I35" s="8">
        <f>H35/G35*100</f>
        <v>0</v>
      </c>
      <c r="J35" s="2"/>
    </row>
    <row r="36" spans="1:10" ht="45.75" customHeight="1" x14ac:dyDescent="0.25">
      <c r="A36" s="11" t="s">
        <v>127</v>
      </c>
      <c r="B36" s="8">
        <v>72</v>
      </c>
      <c r="C36" s="4">
        <f t="shared" ref="C36:C42" si="25">ROUND(B36/12*$A$3,0)</f>
        <v>6</v>
      </c>
      <c r="D36" s="8"/>
      <c r="E36" s="8">
        <f>D36/C36*100</f>
        <v>0</v>
      </c>
      <c r="F36" s="326">
        <v>375.41952000000003</v>
      </c>
      <c r="G36" s="326">
        <f t="shared" ref="G36:G42" si="26">ROUND(F36/12*$A$3,0)</f>
        <v>31</v>
      </c>
      <c r="H36" s="326"/>
      <c r="I36" s="10">
        <f>H36/G36*100</f>
        <v>0</v>
      </c>
      <c r="J36" s="2"/>
    </row>
    <row r="37" spans="1:10" ht="48.75" customHeight="1" x14ac:dyDescent="0.25">
      <c r="A37" s="11" t="s">
        <v>128</v>
      </c>
      <c r="B37" s="8">
        <v>35</v>
      </c>
      <c r="C37" s="4">
        <f t="shared" si="25"/>
        <v>3</v>
      </c>
      <c r="D37" s="8"/>
      <c r="E37" s="8">
        <f t="shared" ref="E37:E42" si="27">D37/C37*100</f>
        <v>0</v>
      </c>
      <c r="F37" s="326">
        <v>182.4956</v>
      </c>
      <c r="G37" s="326">
        <f t="shared" si="26"/>
        <v>15</v>
      </c>
      <c r="H37" s="326"/>
      <c r="I37" s="10">
        <f t="shared" ref="I37:I43" si="28">H37/G37*100</f>
        <v>0</v>
      </c>
      <c r="J37" s="2"/>
    </row>
    <row r="38" spans="1:10" ht="57.75" customHeight="1" x14ac:dyDescent="0.25">
      <c r="A38" s="72" t="s">
        <v>125</v>
      </c>
      <c r="B38" s="8">
        <f>SUM(B39:B42)</f>
        <v>12828</v>
      </c>
      <c r="C38" s="8">
        <f>SUM(C39:C42)</f>
        <v>1070</v>
      </c>
      <c r="D38" s="8">
        <f>SUM(D39:D42)</f>
        <v>495</v>
      </c>
      <c r="E38" s="8">
        <f t="shared" si="27"/>
        <v>46.261682242990652</v>
      </c>
      <c r="F38" s="326">
        <f>SUM(F39:F42)</f>
        <v>22085.483099999998</v>
      </c>
      <c r="G38" s="326">
        <f t="shared" ref="G38:H38" si="29">SUM(G39:G42)</f>
        <v>1841</v>
      </c>
      <c r="H38" s="326">
        <f t="shared" si="29"/>
        <v>835.78137000000004</v>
      </c>
      <c r="I38" s="8">
        <f t="shared" si="28"/>
        <v>45.398227593699083</v>
      </c>
      <c r="J38" s="2"/>
    </row>
    <row r="39" spans="1:10" ht="60" x14ac:dyDescent="0.25">
      <c r="A39" s="11" t="s">
        <v>131</v>
      </c>
      <c r="B39" s="8">
        <v>8600</v>
      </c>
      <c r="C39" s="4">
        <f t="shared" si="25"/>
        <v>717</v>
      </c>
      <c r="D39" s="4">
        <v>140</v>
      </c>
      <c r="E39" s="8">
        <f t="shared" si="27"/>
        <v>19.525801952580196</v>
      </c>
      <c r="F39" s="326">
        <v>14497.708000000001</v>
      </c>
      <c r="G39" s="326">
        <f t="shared" si="26"/>
        <v>1208</v>
      </c>
      <c r="H39" s="326">
        <v>493.24195000000003</v>
      </c>
      <c r="I39" s="8">
        <f t="shared" si="28"/>
        <v>40.831287251655631</v>
      </c>
      <c r="J39" s="2"/>
    </row>
    <row r="40" spans="1:10" ht="45" x14ac:dyDescent="0.25">
      <c r="A40" s="11" t="s">
        <v>122</v>
      </c>
      <c r="B40" s="8">
        <v>2695</v>
      </c>
      <c r="C40" s="4">
        <f t="shared" si="25"/>
        <v>225</v>
      </c>
      <c r="D40" s="4">
        <v>348</v>
      </c>
      <c r="E40" s="8">
        <f t="shared" si="27"/>
        <v>154.66666666666666</v>
      </c>
      <c r="F40" s="326">
        <v>4543.1770999999999</v>
      </c>
      <c r="G40" s="326">
        <f t="shared" si="26"/>
        <v>379</v>
      </c>
      <c r="H40" s="326">
        <v>320.08940000000001</v>
      </c>
      <c r="I40" s="8">
        <f t="shared" si="28"/>
        <v>84.456306068601577</v>
      </c>
      <c r="J40" s="2"/>
    </row>
    <row r="41" spans="1:10" ht="30" customHeight="1" x14ac:dyDescent="0.25">
      <c r="A41" s="11" t="s">
        <v>87</v>
      </c>
      <c r="B41" s="8">
        <v>743</v>
      </c>
      <c r="C41" s="4">
        <f t="shared" si="25"/>
        <v>62</v>
      </c>
      <c r="D41" s="4">
        <v>7</v>
      </c>
      <c r="E41" s="8">
        <f t="shared" si="27"/>
        <v>11.29032258064516</v>
      </c>
      <c r="F41" s="326">
        <v>2543.8090999999999</v>
      </c>
      <c r="G41" s="326">
        <f t="shared" si="26"/>
        <v>212</v>
      </c>
      <c r="H41" s="326">
        <v>22.450020000000002</v>
      </c>
      <c r="I41" s="8">
        <f t="shared" si="28"/>
        <v>10.589632075471698</v>
      </c>
      <c r="J41" s="2"/>
    </row>
    <row r="42" spans="1:10" ht="15" customHeight="1" thickBot="1" x14ac:dyDescent="0.3">
      <c r="A42" s="95" t="s">
        <v>88</v>
      </c>
      <c r="B42" s="52">
        <v>790</v>
      </c>
      <c r="C42" s="98">
        <f t="shared" si="25"/>
        <v>66</v>
      </c>
      <c r="D42" s="98"/>
      <c r="E42" s="52">
        <f t="shared" si="27"/>
        <v>0</v>
      </c>
      <c r="F42" s="326">
        <v>500.78889999999996</v>
      </c>
      <c r="G42" s="326">
        <f t="shared" si="26"/>
        <v>42</v>
      </c>
      <c r="H42" s="326"/>
      <c r="I42" s="359">
        <f t="shared" si="28"/>
        <v>0</v>
      </c>
      <c r="J42" s="2"/>
    </row>
    <row r="43" spans="1:10" ht="15.75" thickBot="1" x14ac:dyDescent="0.3">
      <c r="A43" s="352" t="s">
        <v>3</v>
      </c>
      <c r="B43" s="353"/>
      <c r="C43" s="353"/>
      <c r="D43" s="353"/>
      <c r="E43" s="360"/>
      <c r="F43" s="354">
        <f>F35+F38</f>
        <v>22643.398219999999</v>
      </c>
      <c r="G43" s="355">
        <f t="shared" ref="G43:H43" si="30">G35+G38</f>
        <v>1887</v>
      </c>
      <c r="H43" s="355">
        <f t="shared" si="30"/>
        <v>835.78137000000004</v>
      </c>
      <c r="I43" s="361">
        <f t="shared" si="28"/>
        <v>44.291540540540538</v>
      </c>
      <c r="J43" s="2"/>
    </row>
    <row r="44" spans="1:10" ht="15" customHeight="1" x14ac:dyDescent="0.25">
      <c r="A44" s="362"/>
      <c r="B44" s="27"/>
      <c r="C44" s="27"/>
      <c r="D44" s="27"/>
      <c r="E44" s="27"/>
      <c r="F44" s="114"/>
      <c r="G44" s="114"/>
      <c r="H44" s="114"/>
      <c r="I44" s="363"/>
      <c r="J44" s="2"/>
    </row>
    <row r="45" spans="1:10" ht="29.25" customHeight="1" x14ac:dyDescent="0.25">
      <c r="A45" s="312" t="s">
        <v>67</v>
      </c>
      <c r="B45" s="12"/>
      <c r="C45" s="12"/>
      <c r="D45" s="12"/>
      <c r="E45" s="12"/>
      <c r="F45" s="112"/>
      <c r="G45" s="112"/>
      <c r="H45" s="112"/>
      <c r="I45" s="236"/>
      <c r="J45" s="2"/>
    </row>
    <row r="46" spans="1:10" ht="46.5" customHeight="1" x14ac:dyDescent="0.25">
      <c r="A46" s="72" t="s">
        <v>134</v>
      </c>
      <c r="B46" s="8">
        <f>SUM(B47:B48)</f>
        <v>365</v>
      </c>
      <c r="C46" s="8">
        <f t="shared" ref="C46:D46" si="31">SUM(C47:C48)</f>
        <v>30</v>
      </c>
      <c r="D46" s="8">
        <f t="shared" si="31"/>
        <v>0</v>
      </c>
      <c r="E46" s="8">
        <f t="shared" ref="E46:E53" si="32">D46/C46*100</f>
        <v>0</v>
      </c>
      <c r="F46" s="326">
        <f>SUM(F47:F48)</f>
        <v>1903.1684</v>
      </c>
      <c r="G46" s="326">
        <f t="shared" ref="G46:H46" si="33">SUM(G47:G48)</f>
        <v>159</v>
      </c>
      <c r="H46" s="326">
        <f t="shared" si="33"/>
        <v>0</v>
      </c>
      <c r="I46" s="10">
        <f>H46/G46*100</f>
        <v>0</v>
      </c>
      <c r="J46" s="2"/>
    </row>
    <row r="47" spans="1:10" ht="30" customHeight="1" x14ac:dyDescent="0.25">
      <c r="A47" s="11" t="s">
        <v>127</v>
      </c>
      <c r="B47" s="8">
        <v>290</v>
      </c>
      <c r="C47" s="4">
        <f t="shared" ref="C47:C53" si="34">ROUND(B47/12*$A$3,0)</f>
        <v>24</v>
      </c>
      <c r="D47" s="4"/>
      <c r="E47" s="8">
        <f t="shared" si="32"/>
        <v>0</v>
      </c>
      <c r="F47" s="326">
        <v>1512.1063999999999</v>
      </c>
      <c r="G47" s="326">
        <f t="shared" ref="G47:G53" si="35">ROUND(F47/12*$A$3,0)</f>
        <v>126</v>
      </c>
      <c r="H47" s="326"/>
      <c r="I47" s="10">
        <f t="shared" ref="I47:I54" si="36">H47/G47*100</f>
        <v>0</v>
      </c>
      <c r="J47" s="2"/>
    </row>
    <row r="48" spans="1:10" ht="36" customHeight="1" x14ac:dyDescent="0.25">
      <c r="A48" s="11" t="s">
        <v>128</v>
      </c>
      <c r="B48" s="8">
        <v>75</v>
      </c>
      <c r="C48" s="4">
        <f t="shared" si="34"/>
        <v>6</v>
      </c>
      <c r="D48" s="8"/>
      <c r="E48" s="8">
        <f t="shared" si="32"/>
        <v>0</v>
      </c>
      <c r="F48" s="326">
        <v>391.06200000000001</v>
      </c>
      <c r="G48" s="326">
        <f t="shared" si="35"/>
        <v>33</v>
      </c>
      <c r="H48" s="326"/>
      <c r="I48" s="10">
        <f t="shared" si="36"/>
        <v>0</v>
      </c>
      <c r="J48" s="2"/>
    </row>
    <row r="49" spans="1:10" ht="44.25" customHeight="1" x14ac:dyDescent="0.25">
      <c r="A49" s="72" t="s">
        <v>125</v>
      </c>
      <c r="B49" s="8">
        <f>SUM(B50:B53)</f>
        <v>30063</v>
      </c>
      <c r="C49" s="8">
        <f t="shared" ref="C49:G49" si="37">SUM(C50:C53)</f>
        <v>2506</v>
      </c>
      <c r="D49" s="8">
        <f t="shared" si="37"/>
        <v>2242</v>
      </c>
      <c r="E49" s="8">
        <f t="shared" si="32"/>
        <v>89.465283320031915</v>
      </c>
      <c r="F49" s="326">
        <f t="shared" si="37"/>
        <v>49129.318139999996</v>
      </c>
      <c r="G49" s="326">
        <f t="shared" si="37"/>
        <v>4095</v>
      </c>
      <c r="H49" s="364">
        <f t="shared" ref="H49" si="38">SUM(H50:H53)</f>
        <v>3426.9771799999994</v>
      </c>
      <c r="I49" s="8">
        <f t="shared" si="36"/>
        <v>83.686866422466409</v>
      </c>
      <c r="J49" s="2"/>
    </row>
    <row r="50" spans="1:10" ht="60" x14ac:dyDescent="0.25">
      <c r="A50" s="11" t="s">
        <v>131</v>
      </c>
      <c r="B50" s="8">
        <v>22500</v>
      </c>
      <c r="C50" s="4">
        <f t="shared" si="34"/>
        <v>1875</v>
      </c>
      <c r="D50" s="4">
        <v>1852</v>
      </c>
      <c r="E50" s="8">
        <f t="shared" si="32"/>
        <v>98.773333333333341</v>
      </c>
      <c r="F50" s="326">
        <v>37930.050000000003</v>
      </c>
      <c r="G50" s="326">
        <f t="shared" si="35"/>
        <v>3161</v>
      </c>
      <c r="H50" s="326">
        <v>3149.5331499999998</v>
      </c>
      <c r="I50" s="8">
        <f t="shared" si="36"/>
        <v>99.637239797532416</v>
      </c>
      <c r="J50" s="2"/>
    </row>
    <row r="51" spans="1:10" ht="45" x14ac:dyDescent="0.25">
      <c r="A51" s="11" t="s">
        <v>122</v>
      </c>
      <c r="B51" s="8">
        <v>1713</v>
      </c>
      <c r="C51" s="4">
        <f t="shared" si="34"/>
        <v>143</v>
      </c>
      <c r="D51" s="4">
        <v>273</v>
      </c>
      <c r="E51" s="8">
        <f t="shared" si="32"/>
        <v>190.90909090909091</v>
      </c>
      <c r="F51" s="326">
        <v>2887.7411400000001</v>
      </c>
      <c r="G51" s="326">
        <f t="shared" si="35"/>
        <v>241</v>
      </c>
      <c r="H51" s="326">
        <v>198.12950000000001</v>
      </c>
      <c r="I51" s="8">
        <f t="shared" si="36"/>
        <v>82.211410788381741</v>
      </c>
      <c r="J51" s="2"/>
    </row>
    <row r="52" spans="1:10" ht="27.75" customHeight="1" x14ac:dyDescent="0.25">
      <c r="A52" s="11" t="s">
        <v>87</v>
      </c>
      <c r="B52" s="8">
        <v>1650</v>
      </c>
      <c r="C52" s="4">
        <f t="shared" si="34"/>
        <v>138</v>
      </c>
      <c r="D52" s="4">
        <v>2</v>
      </c>
      <c r="E52" s="8">
        <f t="shared" si="32"/>
        <v>1.4492753623188406</v>
      </c>
      <c r="F52" s="326">
        <v>5649.1049999999996</v>
      </c>
      <c r="G52" s="326">
        <f t="shared" si="35"/>
        <v>471</v>
      </c>
      <c r="H52" s="326">
        <v>6.4148800000000001</v>
      </c>
      <c r="I52" s="8">
        <f t="shared" si="36"/>
        <v>1.3619702760084926</v>
      </c>
      <c r="J52" s="2"/>
    </row>
    <row r="53" spans="1:10" ht="33.75" customHeight="1" thickBot="1" x14ac:dyDescent="0.3">
      <c r="A53" s="95" t="s">
        <v>88</v>
      </c>
      <c r="B53" s="52">
        <v>4200</v>
      </c>
      <c r="C53" s="98">
        <f t="shared" si="34"/>
        <v>350</v>
      </c>
      <c r="D53" s="98">
        <v>115</v>
      </c>
      <c r="E53" s="52">
        <f t="shared" si="32"/>
        <v>32.857142857142854</v>
      </c>
      <c r="F53" s="326">
        <v>2662.422</v>
      </c>
      <c r="G53" s="326">
        <f t="shared" si="35"/>
        <v>222</v>
      </c>
      <c r="H53" s="326">
        <v>72.899649999999994</v>
      </c>
      <c r="I53" s="52">
        <f t="shared" si="36"/>
        <v>32.837680180180179</v>
      </c>
      <c r="J53" s="2"/>
    </row>
    <row r="54" spans="1:10" s="217" customFormat="1" ht="15" customHeight="1" thickBot="1" x14ac:dyDescent="0.3">
      <c r="A54" s="365" t="s">
        <v>3</v>
      </c>
      <c r="B54" s="353"/>
      <c r="C54" s="353"/>
      <c r="D54" s="353"/>
      <c r="E54" s="366"/>
      <c r="F54" s="354">
        <f t="shared" ref="F54:H54" si="39">F49+F46</f>
        <v>51032.486539999998</v>
      </c>
      <c r="G54" s="355">
        <f>G49+G46</f>
        <v>4254</v>
      </c>
      <c r="H54" s="355">
        <f t="shared" si="39"/>
        <v>3426.9771799999994</v>
      </c>
      <c r="I54" s="367">
        <f t="shared" si="36"/>
        <v>80.558937000470138</v>
      </c>
      <c r="J54" s="237"/>
    </row>
    <row r="55" spans="1:10" ht="15" customHeight="1" x14ac:dyDescent="0.25">
      <c r="A55" s="362"/>
      <c r="B55" s="28"/>
      <c r="C55" s="28"/>
      <c r="D55" s="28"/>
      <c r="E55" s="27"/>
      <c r="F55" s="115"/>
      <c r="G55" s="115"/>
      <c r="H55" s="115"/>
      <c r="I55" s="28"/>
      <c r="J55" s="2"/>
    </row>
    <row r="56" spans="1:10" ht="33" customHeight="1" x14ac:dyDescent="0.25">
      <c r="A56" s="368" t="s">
        <v>68</v>
      </c>
      <c r="B56" s="14"/>
      <c r="C56" s="14"/>
      <c r="D56" s="14"/>
      <c r="E56" s="12"/>
      <c r="F56" s="116"/>
      <c r="G56" s="116"/>
      <c r="H56" s="116"/>
      <c r="I56" s="14"/>
      <c r="J56" s="2"/>
    </row>
    <row r="57" spans="1:10" ht="30" x14ac:dyDescent="0.25">
      <c r="A57" s="72" t="s">
        <v>134</v>
      </c>
      <c r="B57" s="8">
        <f>SUM(B58:B59)</f>
        <v>16620</v>
      </c>
      <c r="C57" s="8">
        <f t="shared" ref="C57:D57" si="40">SUM(C58:C59)</f>
        <v>1385</v>
      </c>
      <c r="D57" s="8">
        <f t="shared" si="40"/>
        <v>1417</v>
      </c>
      <c r="E57" s="8">
        <f>D57/C57*100</f>
        <v>102.31046931407943</v>
      </c>
      <c r="F57" s="326">
        <f>SUM(F58:F59)</f>
        <v>33023.473078518524</v>
      </c>
      <c r="G57" s="326">
        <f>SUM(G58:G59)</f>
        <v>2752</v>
      </c>
      <c r="H57" s="326">
        <f>SUM(H58:H59)</f>
        <v>1917.14805</v>
      </c>
      <c r="I57" s="8">
        <f t="shared" ref="I57:I62" si="41">H57/G57*100</f>
        <v>69.663809956395355</v>
      </c>
      <c r="J57" s="2"/>
    </row>
    <row r="58" spans="1:10" ht="30" customHeight="1" x14ac:dyDescent="0.25">
      <c r="A58" s="11" t="s">
        <v>84</v>
      </c>
      <c r="B58" s="8">
        <v>12736</v>
      </c>
      <c r="C58" s="4">
        <f t="shared" ref="C58:C61" si="42">ROUND(B58/12*$A$3,0)</f>
        <v>1061</v>
      </c>
      <c r="D58" s="8">
        <v>1067</v>
      </c>
      <c r="E58" s="8">
        <f>D58/C58*100</f>
        <v>100.56550424128181</v>
      </c>
      <c r="F58" s="326">
        <v>26043.148278518522</v>
      </c>
      <c r="G58" s="326">
        <f t="shared" ref="G58:G61" si="43">ROUND(F58/12*$A$3,0)</f>
        <v>2170</v>
      </c>
      <c r="H58" s="326">
        <v>1238.4780800000001</v>
      </c>
      <c r="I58" s="8">
        <f t="shared" si="41"/>
        <v>57.072722580645163</v>
      </c>
      <c r="J58" s="2"/>
    </row>
    <row r="59" spans="1:10" ht="28.5" customHeight="1" x14ac:dyDescent="0.25">
      <c r="A59" s="11" t="s">
        <v>85</v>
      </c>
      <c r="B59" s="8">
        <v>3884</v>
      </c>
      <c r="C59" s="4">
        <f t="shared" si="42"/>
        <v>324</v>
      </c>
      <c r="D59" s="8">
        <v>350</v>
      </c>
      <c r="E59" s="52">
        <f>D59/C59*100</f>
        <v>108.02469135802468</v>
      </c>
      <c r="F59" s="326">
        <v>6980.3247999999994</v>
      </c>
      <c r="G59" s="326">
        <f t="shared" si="43"/>
        <v>582</v>
      </c>
      <c r="H59" s="326">
        <v>678.66996999999992</v>
      </c>
      <c r="I59" s="8">
        <f t="shared" si="41"/>
        <v>116.60996048109963</v>
      </c>
      <c r="J59" s="2"/>
    </row>
    <row r="60" spans="1:10" ht="28.5" customHeight="1" x14ac:dyDescent="0.25">
      <c r="A60" s="72" t="s">
        <v>125</v>
      </c>
      <c r="B60" s="52">
        <f>SUM(B61)</f>
        <v>300</v>
      </c>
      <c r="C60" s="52">
        <f t="shared" ref="C60:H60" si="44">SUM(C61)</f>
        <v>25</v>
      </c>
      <c r="D60" s="52">
        <f t="shared" si="44"/>
        <v>23</v>
      </c>
      <c r="E60" s="52">
        <f t="shared" ref="E60:E61" si="45">D60/C60*100</f>
        <v>92</v>
      </c>
      <c r="F60" s="326">
        <f t="shared" si="44"/>
        <v>440.46</v>
      </c>
      <c r="G60" s="326">
        <f t="shared" si="44"/>
        <v>37</v>
      </c>
      <c r="H60" s="326">
        <f t="shared" si="44"/>
        <v>34.096760000000003</v>
      </c>
      <c r="I60" s="8">
        <f t="shared" si="41"/>
        <v>92.153405405405422</v>
      </c>
      <c r="J60" s="2"/>
    </row>
    <row r="61" spans="1:10" ht="28.5" customHeight="1" thickBot="1" x14ac:dyDescent="0.3">
      <c r="A61" s="95" t="s">
        <v>121</v>
      </c>
      <c r="B61" s="52">
        <v>300</v>
      </c>
      <c r="C61" s="52">
        <f t="shared" si="42"/>
        <v>25</v>
      </c>
      <c r="D61" s="52">
        <v>23</v>
      </c>
      <c r="E61" s="52">
        <f t="shared" si="45"/>
        <v>92</v>
      </c>
      <c r="F61" s="326">
        <v>440.46</v>
      </c>
      <c r="G61" s="326">
        <f t="shared" si="43"/>
        <v>37</v>
      </c>
      <c r="H61" s="326">
        <v>34.096760000000003</v>
      </c>
      <c r="I61" s="52">
        <f t="shared" si="41"/>
        <v>92.153405405405422</v>
      </c>
      <c r="J61" s="2"/>
    </row>
    <row r="62" spans="1:10" ht="15.75" customHeight="1" thickBot="1" x14ac:dyDescent="0.3">
      <c r="A62" s="352" t="s">
        <v>3</v>
      </c>
      <c r="B62" s="353"/>
      <c r="C62" s="353"/>
      <c r="D62" s="353"/>
      <c r="E62" s="366"/>
      <c r="F62" s="354">
        <f t="shared" ref="F62:H62" si="46">F60+F57</f>
        <v>33463.933078518523</v>
      </c>
      <c r="G62" s="355">
        <f t="shared" si="46"/>
        <v>2789</v>
      </c>
      <c r="H62" s="355">
        <f t="shared" si="46"/>
        <v>1951.2448099999999</v>
      </c>
      <c r="I62" s="367">
        <f t="shared" si="41"/>
        <v>69.962166009322331</v>
      </c>
      <c r="J62" s="2"/>
    </row>
    <row r="63" spans="1:10" x14ac:dyDescent="0.25">
      <c r="A63" s="32"/>
      <c r="B63" s="28"/>
      <c r="C63" s="28"/>
      <c r="D63" s="28"/>
      <c r="E63" s="27"/>
      <c r="F63" s="115"/>
      <c r="G63" s="115"/>
      <c r="H63" s="115"/>
      <c r="I63" s="28"/>
      <c r="J63" s="2"/>
    </row>
    <row r="64" spans="1:10" ht="29.25" x14ac:dyDescent="0.25">
      <c r="A64" s="368" t="s">
        <v>69</v>
      </c>
      <c r="B64" s="14"/>
      <c r="C64" s="14"/>
      <c r="D64" s="14"/>
      <c r="E64" s="12"/>
      <c r="F64" s="116"/>
      <c r="G64" s="116"/>
      <c r="H64" s="116"/>
      <c r="I64" s="14"/>
      <c r="J64" s="2"/>
    </row>
    <row r="65" spans="1:10" ht="44.25" customHeight="1" x14ac:dyDescent="0.25">
      <c r="A65" s="72" t="s">
        <v>134</v>
      </c>
      <c r="B65" s="8">
        <f>SUM(B66:B67)</f>
        <v>9391</v>
      </c>
      <c r="C65" s="8">
        <f t="shared" ref="C65:D65" si="47">SUM(C66:C67)</f>
        <v>783</v>
      </c>
      <c r="D65" s="8">
        <f t="shared" si="47"/>
        <v>277</v>
      </c>
      <c r="E65" s="8">
        <f>D65/C65*100</f>
        <v>35.376756066411239</v>
      </c>
      <c r="F65" s="326">
        <f>SUM(F66:F67)</f>
        <v>18666.494017777779</v>
      </c>
      <c r="G65" s="326">
        <f>SUM(G66:G67)</f>
        <v>1556</v>
      </c>
      <c r="H65" s="326">
        <f>SUM(H66:H67)</f>
        <v>504.82803000000001</v>
      </c>
      <c r="I65" s="8">
        <f t="shared" ref="I65:I70" si="48">H65/G65*100</f>
        <v>32.443960796915164</v>
      </c>
      <c r="J65" s="2"/>
    </row>
    <row r="66" spans="1:10" ht="29.25" customHeight="1" x14ac:dyDescent="0.25">
      <c r="A66" s="11" t="s">
        <v>84</v>
      </c>
      <c r="B66" s="8">
        <v>7224</v>
      </c>
      <c r="C66" s="4">
        <f t="shared" ref="C66:C69" si="49">ROUND(B66/12*$A$3,0)</f>
        <v>602</v>
      </c>
      <c r="D66" s="8">
        <v>218</v>
      </c>
      <c r="E66" s="8">
        <f t="shared" ref="E66:E69" si="50">D66/C66*100</f>
        <v>36.212624584717609</v>
      </c>
      <c r="F66" s="326">
        <v>14771.961617777779</v>
      </c>
      <c r="G66" s="326">
        <f t="shared" ref="G66:G69" si="51">ROUND(F66/12*$A$3,0)</f>
        <v>1231</v>
      </c>
      <c r="H66" s="326">
        <v>390.94406000000004</v>
      </c>
      <c r="I66" s="8">
        <f t="shared" si="48"/>
        <v>31.758250203086924</v>
      </c>
      <c r="J66" s="2"/>
    </row>
    <row r="67" spans="1:10" ht="30" x14ac:dyDescent="0.25">
      <c r="A67" s="11" t="s">
        <v>85</v>
      </c>
      <c r="B67" s="52">
        <v>2167</v>
      </c>
      <c r="C67" s="98">
        <f t="shared" si="49"/>
        <v>181</v>
      </c>
      <c r="D67" s="52">
        <v>59</v>
      </c>
      <c r="E67" s="52">
        <f t="shared" si="50"/>
        <v>32.596685082872931</v>
      </c>
      <c r="F67" s="326">
        <v>3894.5324000000001</v>
      </c>
      <c r="G67" s="326">
        <f t="shared" si="51"/>
        <v>325</v>
      </c>
      <c r="H67" s="326">
        <v>113.88397000000001</v>
      </c>
      <c r="I67" s="52">
        <f t="shared" si="48"/>
        <v>35.041221538461542</v>
      </c>
      <c r="J67" s="2"/>
    </row>
    <row r="68" spans="1:10" ht="30" x14ac:dyDescent="0.25">
      <c r="A68" s="72" t="s">
        <v>125</v>
      </c>
      <c r="B68" s="8">
        <f>SUM(B69)</f>
        <v>960</v>
      </c>
      <c r="C68" s="8">
        <f t="shared" ref="C68:H68" si="52">SUM(C69)</f>
        <v>80</v>
      </c>
      <c r="D68" s="8">
        <f t="shared" si="52"/>
        <v>80</v>
      </c>
      <c r="E68" s="8">
        <f t="shared" si="50"/>
        <v>100</v>
      </c>
      <c r="F68" s="326">
        <f t="shared" si="52"/>
        <v>1409.472</v>
      </c>
      <c r="G68" s="326">
        <f t="shared" si="52"/>
        <v>117</v>
      </c>
      <c r="H68" s="326">
        <f t="shared" si="52"/>
        <v>117.24158</v>
      </c>
      <c r="I68" s="52">
        <f t="shared" si="48"/>
        <v>100.20647863247862</v>
      </c>
      <c r="J68" s="2"/>
    </row>
    <row r="69" spans="1:10" ht="30.75" thickBot="1" x14ac:dyDescent="0.3">
      <c r="A69" s="95" t="s">
        <v>121</v>
      </c>
      <c r="B69" s="100">
        <v>960</v>
      </c>
      <c r="C69" s="369">
        <f t="shared" si="49"/>
        <v>80</v>
      </c>
      <c r="D69" s="100">
        <v>80</v>
      </c>
      <c r="E69" s="370">
        <f t="shared" si="50"/>
        <v>100</v>
      </c>
      <c r="F69" s="326">
        <v>1409.472</v>
      </c>
      <c r="G69" s="326">
        <f t="shared" si="51"/>
        <v>117</v>
      </c>
      <c r="H69" s="326">
        <v>117.24158</v>
      </c>
      <c r="I69" s="52">
        <f t="shared" si="48"/>
        <v>100.20647863247862</v>
      </c>
      <c r="J69" s="2"/>
    </row>
    <row r="70" spans="1:10" ht="15" customHeight="1" thickBot="1" x14ac:dyDescent="0.3">
      <c r="A70" s="255" t="s">
        <v>3</v>
      </c>
      <c r="B70" s="371"/>
      <c r="C70" s="353"/>
      <c r="D70" s="353"/>
      <c r="E70" s="278"/>
      <c r="F70" s="354">
        <f t="shared" ref="F70:H70" si="53">F68+F65</f>
        <v>20075.966017777781</v>
      </c>
      <c r="G70" s="355">
        <f t="shared" si="53"/>
        <v>1673</v>
      </c>
      <c r="H70" s="355">
        <f t="shared" si="53"/>
        <v>622.06961000000001</v>
      </c>
      <c r="I70" s="361">
        <f t="shared" si="48"/>
        <v>37.182881649731023</v>
      </c>
      <c r="J70" s="2"/>
    </row>
    <row r="71" spans="1:10" x14ac:dyDescent="0.25">
      <c r="A71" s="32"/>
      <c r="B71" s="28"/>
      <c r="C71" s="28"/>
      <c r="D71" s="28"/>
      <c r="E71" s="27"/>
      <c r="F71" s="115"/>
      <c r="G71" s="115"/>
      <c r="H71" s="115"/>
      <c r="I71" s="28"/>
      <c r="J71" s="2"/>
    </row>
    <row r="72" spans="1:10" ht="29.25" x14ac:dyDescent="0.25">
      <c r="A72" s="312" t="s">
        <v>70</v>
      </c>
      <c r="B72" s="14"/>
      <c r="C72" s="14"/>
      <c r="D72" s="14"/>
      <c r="E72" s="12"/>
      <c r="F72" s="116"/>
      <c r="G72" s="116"/>
      <c r="H72" s="116"/>
      <c r="I72" s="14"/>
      <c r="J72" s="2"/>
    </row>
    <row r="73" spans="1:10" ht="30" x14ac:dyDescent="0.25">
      <c r="A73" s="72" t="s">
        <v>134</v>
      </c>
      <c r="B73" s="8">
        <f>SUM(B74:B75)</f>
        <v>12652</v>
      </c>
      <c r="C73" s="8">
        <f t="shared" ref="C73:D73" si="54">SUM(C74:C75)</f>
        <v>1054</v>
      </c>
      <c r="D73" s="8">
        <f t="shared" si="54"/>
        <v>993</v>
      </c>
      <c r="E73" s="8">
        <f t="shared" ref="E73:E77" si="55">D73/C73*100</f>
        <v>94.212523719165091</v>
      </c>
      <c r="F73" s="326">
        <f>SUM(F74:F75)</f>
        <v>25148.257342222227</v>
      </c>
      <c r="G73" s="326">
        <f t="shared" ref="G73:H73" si="56">SUM(G74:G75)</f>
        <v>2095</v>
      </c>
      <c r="H73" s="326">
        <f t="shared" si="56"/>
        <v>2171.5505499999999</v>
      </c>
      <c r="I73" s="10">
        <f t="shared" ref="I73:I92" si="57">H73/G73*100</f>
        <v>103.65396420047732</v>
      </c>
      <c r="J73" s="2"/>
    </row>
    <row r="74" spans="1:10" ht="30" x14ac:dyDescent="0.25">
      <c r="A74" s="11" t="s">
        <v>84</v>
      </c>
      <c r="B74" s="8">
        <v>9732</v>
      </c>
      <c r="C74" s="4">
        <f t="shared" ref="C74:C77" si="58">ROUND(B74/12*$A$3,0)</f>
        <v>811</v>
      </c>
      <c r="D74" s="8">
        <v>741</v>
      </c>
      <c r="E74" s="8">
        <f t="shared" si="55"/>
        <v>91.368680641183715</v>
      </c>
      <c r="F74" s="326">
        <v>19900.433342222226</v>
      </c>
      <c r="G74" s="326">
        <f t="shared" ref="G74:G77" si="59">ROUND(F74/12*$A$3,0)</f>
        <v>1658</v>
      </c>
      <c r="H74" s="326">
        <v>1673.8195900000001</v>
      </c>
      <c r="I74" s="10">
        <f t="shared" si="57"/>
        <v>100.9541369119421</v>
      </c>
      <c r="J74" s="2"/>
    </row>
    <row r="75" spans="1:10" ht="30" x14ac:dyDescent="0.25">
      <c r="A75" s="11" t="s">
        <v>85</v>
      </c>
      <c r="B75" s="8">
        <v>2920</v>
      </c>
      <c r="C75" s="4">
        <f t="shared" si="58"/>
        <v>243</v>
      </c>
      <c r="D75" s="8">
        <v>252</v>
      </c>
      <c r="E75" s="52">
        <f t="shared" si="55"/>
        <v>103.7037037037037</v>
      </c>
      <c r="F75" s="326">
        <v>5247.8239999999996</v>
      </c>
      <c r="G75" s="326">
        <f t="shared" si="59"/>
        <v>437</v>
      </c>
      <c r="H75" s="326">
        <v>497.73096000000004</v>
      </c>
      <c r="I75" s="10">
        <f t="shared" si="57"/>
        <v>113.89724485125858</v>
      </c>
      <c r="J75" s="2"/>
    </row>
    <row r="76" spans="1:10" ht="30" x14ac:dyDescent="0.25">
      <c r="A76" s="72" t="s">
        <v>125</v>
      </c>
      <c r="B76" s="8">
        <f>SUM(B77)</f>
        <v>1800</v>
      </c>
      <c r="C76" s="8">
        <f t="shared" ref="C76:H76" si="60">SUM(C77)</f>
        <v>150</v>
      </c>
      <c r="D76" s="8">
        <f t="shared" si="60"/>
        <v>170</v>
      </c>
      <c r="E76" s="52">
        <f t="shared" si="55"/>
        <v>113.33333333333333</v>
      </c>
      <c r="F76" s="326">
        <f t="shared" si="60"/>
        <v>2642.76</v>
      </c>
      <c r="G76" s="326">
        <f t="shared" si="60"/>
        <v>220</v>
      </c>
      <c r="H76" s="326">
        <f t="shared" si="60"/>
        <v>250.53961999999999</v>
      </c>
      <c r="I76" s="10">
        <f t="shared" si="57"/>
        <v>113.88164545454545</v>
      </c>
      <c r="J76" s="2"/>
    </row>
    <row r="77" spans="1:10" ht="30.75" thickBot="1" x14ac:dyDescent="0.3">
      <c r="A77" s="95" t="s">
        <v>121</v>
      </c>
      <c r="B77" s="52">
        <v>1800</v>
      </c>
      <c r="C77" s="98">
        <f t="shared" si="58"/>
        <v>150</v>
      </c>
      <c r="D77" s="101">
        <v>170</v>
      </c>
      <c r="E77" s="52">
        <f t="shared" si="55"/>
        <v>113.33333333333333</v>
      </c>
      <c r="F77" s="326">
        <v>2642.76</v>
      </c>
      <c r="G77" s="326">
        <f t="shared" si="59"/>
        <v>220</v>
      </c>
      <c r="H77" s="326">
        <v>250.53961999999999</v>
      </c>
      <c r="I77" s="359">
        <f t="shared" si="57"/>
        <v>113.88164545454545</v>
      </c>
      <c r="J77" s="2"/>
    </row>
    <row r="78" spans="1:10" ht="15" customHeight="1" thickBot="1" x14ac:dyDescent="0.3">
      <c r="A78" s="255" t="s">
        <v>3</v>
      </c>
      <c r="B78" s="135"/>
      <c r="C78" s="135"/>
      <c r="D78" s="135"/>
      <c r="E78" s="360"/>
      <c r="F78" s="372">
        <f t="shared" ref="F78:H78" si="61">F76+F73</f>
        <v>27791.017342222229</v>
      </c>
      <c r="G78" s="373">
        <f t="shared" si="61"/>
        <v>2315</v>
      </c>
      <c r="H78" s="373">
        <f t="shared" si="61"/>
        <v>2422.0901699999999</v>
      </c>
      <c r="I78" s="361">
        <f t="shared" si="57"/>
        <v>104.62592526997841</v>
      </c>
      <c r="J78" s="2"/>
    </row>
    <row r="79" spans="1:10" x14ac:dyDescent="0.25">
      <c r="A79" s="32"/>
      <c r="B79" s="27"/>
      <c r="C79" s="27"/>
      <c r="D79" s="27"/>
      <c r="E79" s="27"/>
      <c r="F79" s="115"/>
      <c r="G79" s="115"/>
      <c r="H79" s="115"/>
      <c r="I79" s="28"/>
      <c r="J79" s="2"/>
    </row>
    <row r="80" spans="1:10" ht="29.25" x14ac:dyDescent="0.25">
      <c r="A80" s="368" t="s">
        <v>71</v>
      </c>
      <c r="B80" s="12"/>
      <c r="C80" s="12"/>
      <c r="D80" s="12"/>
      <c r="E80" s="12"/>
      <c r="F80" s="326"/>
      <c r="G80" s="326"/>
      <c r="H80" s="326"/>
      <c r="I80" s="10"/>
      <c r="J80" s="2"/>
    </row>
    <row r="81" spans="1:10" ht="30" x14ac:dyDescent="0.25">
      <c r="A81" s="72" t="s">
        <v>134</v>
      </c>
      <c r="B81" s="8">
        <f>SUM(B82:B85)</f>
        <v>6376</v>
      </c>
      <c r="C81" s="8">
        <f t="shared" ref="C81:D81" si="62">SUM(C82:C85)</f>
        <v>532</v>
      </c>
      <c r="D81" s="8">
        <f t="shared" si="62"/>
        <v>446</v>
      </c>
      <c r="E81" s="374">
        <f t="shared" ref="E81:E91" si="63">D81/C81*100</f>
        <v>83.834586466165419</v>
      </c>
      <c r="F81" s="326">
        <f>SUM(F82:F85)</f>
        <v>13207.875311111113</v>
      </c>
      <c r="G81" s="326">
        <f t="shared" ref="G81:H81" si="64">SUM(G82:G85)</f>
        <v>1100</v>
      </c>
      <c r="H81" s="326">
        <f t="shared" si="64"/>
        <v>1144.00217</v>
      </c>
      <c r="I81" s="8">
        <f t="shared" si="57"/>
        <v>104.00019727272726</v>
      </c>
      <c r="J81" s="2"/>
    </row>
    <row r="82" spans="1:10" ht="29.25" customHeight="1" x14ac:dyDescent="0.25">
      <c r="A82" s="11" t="s">
        <v>84</v>
      </c>
      <c r="B82" s="8">
        <v>4758</v>
      </c>
      <c r="C82" s="4">
        <f t="shared" ref="C82:C91" si="65">ROUND(B82/12*$A$3,0)</f>
        <v>397</v>
      </c>
      <c r="D82" s="4">
        <v>220</v>
      </c>
      <c r="E82" s="374">
        <f t="shared" si="63"/>
        <v>55.415617128463481</v>
      </c>
      <c r="F82" s="326">
        <v>9729.373391111114</v>
      </c>
      <c r="G82" s="326">
        <f t="shared" ref="G82:G91" si="66">ROUND(F82/12*$A$3,0)</f>
        <v>811</v>
      </c>
      <c r="H82" s="326">
        <v>368.9178</v>
      </c>
      <c r="I82" s="8">
        <f t="shared" si="57"/>
        <v>45.489247842170158</v>
      </c>
      <c r="J82" s="2"/>
    </row>
    <row r="83" spans="1:10" ht="26.25" customHeight="1" x14ac:dyDescent="0.25">
      <c r="A83" s="11" t="s">
        <v>85</v>
      </c>
      <c r="B83" s="8">
        <v>1451</v>
      </c>
      <c r="C83" s="4">
        <f t="shared" si="65"/>
        <v>121</v>
      </c>
      <c r="D83" s="4">
        <v>124</v>
      </c>
      <c r="E83" s="374">
        <f t="shared" si="63"/>
        <v>102.4793388429752</v>
      </c>
      <c r="F83" s="326">
        <v>2607.7371999999996</v>
      </c>
      <c r="G83" s="326">
        <f t="shared" si="66"/>
        <v>217</v>
      </c>
      <c r="H83" s="326">
        <v>243.24005</v>
      </c>
      <c r="I83" s="8">
        <f t="shared" si="57"/>
        <v>112.09218894009216</v>
      </c>
      <c r="J83" s="2"/>
    </row>
    <row r="84" spans="1:10" ht="27.75" customHeight="1" x14ac:dyDescent="0.25">
      <c r="A84" s="11" t="s">
        <v>127</v>
      </c>
      <c r="B84" s="8">
        <v>130</v>
      </c>
      <c r="C84" s="4">
        <f t="shared" si="65"/>
        <v>11</v>
      </c>
      <c r="D84" s="4">
        <v>102</v>
      </c>
      <c r="E84" s="374">
        <f t="shared" si="63"/>
        <v>927.27272727272737</v>
      </c>
      <c r="F84" s="326">
        <v>677.84079999999994</v>
      </c>
      <c r="G84" s="326">
        <f t="shared" si="66"/>
        <v>56</v>
      </c>
      <c r="H84" s="326">
        <v>531.84431999999993</v>
      </c>
      <c r="I84" s="8">
        <f t="shared" si="57"/>
        <v>949.72199999999987</v>
      </c>
      <c r="J84" s="2"/>
    </row>
    <row r="85" spans="1:10" ht="27.75" customHeight="1" x14ac:dyDescent="0.25">
      <c r="A85" s="11" t="s">
        <v>128</v>
      </c>
      <c r="B85" s="8">
        <v>37</v>
      </c>
      <c r="C85" s="4">
        <f t="shared" si="65"/>
        <v>3</v>
      </c>
      <c r="D85" s="4"/>
      <c r="E85" s="374">
        <f t="shared" si="63"/>
        <v>0</v>
      </c>
      <c r="F85" s="326">
        <v>192.92391999999998</v>
      </c>
      <c r="G85" s="326">
        <f t="shared" si="66"/>
        <v>16</v>
      </c>
      <c r="H85" s="326">
        <v>0</v>
      </c>
      <c r="I85" s="8">
        <f t="shared" si="57"/>
        <v>0</v>
      </c>
      <c r="J85" s="2"/>
    </row>
    <row r="86" spans="1:10" ht="45.75" customHeight="1" x14ac:dyDescent="0.25">
      <c r="A86" s="72" t="s">
        <v>125</v>
      </c>
      <c r="B86" s="8">
        <f>SUM(B87:B91)</f>
        <v>9739</v>
      </c>
      <c r="C86" s="8">
        <f t="shared" ref="C86:D86" si="67">SUM(C87:C91)</f>
        <v>812</v>
      </c>
      <c r="D86" s="8">
        <f t="shared" si="67"/>
        <v>1032</v>
      </c>
      <c r="E86" s="374">
        <f t="shared" si="63"/>
        <v>127.0935960591133</v>
      </c>
      <c r="F86" s="326">
        <f t="shared" ref="F86:H86" si="68">SUM(F87:F91)</f>
        <v>15865.760519999998</v>
      </c>
      <c r="G86" s="326">
        <f t="shared" si="68"/>
        <v>1323</v>
      </c>
      <c r="H86" s="326">
        <f t="shared" si="68"/>
        <v>991.78077999999994</v>
      </c>
      <c r="I86" s="8">
        <f t="shared" si="57"/>
        <v>74.964533635676489</v>
      </c>
      <c r="J86" s="2"/>
    </row>
    <row r="87" spans="1:10" ht="30" x14ac:dyDescent="0.25">
      <c r="A87" s="11" t="s">
        <v>121</v>
      </c>
      <c r="B87" s="8">
        <v>200</v>
      </c>
      <c r="C87" s="4">
        <f t="shared" si="65"/>
        <v>17</v>
      </c>
      <c r="D87" s="8">
        <v>17</v>
      </c>
      <c r="E87" s="374">
        <f t="shared" si="63"/>
        <v>100</v>
      </c>
      <c r="F87" s="326">
        <v>293.64</v>
      </c>
      <c r="G87" s="326">
        <f t="shared" si="66"/>
        <v>24</v>
      </c>
      <c r="H87" s="326">
        <v>25.237400000000001</v>
      </c>
      <c r="I87" s="8">
        <f t="shared" si="57"/>
        <v>105.15583333333333</v>
      </c>
      <c r="J87" s="2"/>
    </row>
    <row r="88" spans="1:10" ht="57" customHeight="1" x14ac:dyDescent="0.25">
      <c r="A88" s="11" t="s">
        <v>131</v>
      </c>
      <c r="B88" s="8">
        <v>6050</v>
      </c>
      <c r="C88" s="4">
        <f t="shared" si="65"/>
        <v>504</v>
      </c>
      <c r="D88" s="4">
        <v>748</v>
      </c>
      <c r="E88" s="374">
        <f t="shared" si="63"/>
        <v>148.41269841269843</v>
      </c>
      <c r="F88" s="326">
        <v>10198.968999999999</v>
      </c>
      <c r="G88" s="326">
        <f t="shared" si="66"/>
        <v>850</v>
      </c>
      <c r="H88" s="326">
        <v>756.04144999999994</v>
      </c>
      <c r="I88" s="8">
        <f t="shared" si="57"/>
        <v>88.946052941176461</v>
      </c>
      <c r="J88" s="2"/>
    </row>
    <row r="89" spans="1:10" ht="43.5" customHeight="1" x14ac:dyDescent="0.25">
      <c r="A89" s="11" t="s">
        <v>122</v>
      </c>
      <c r="B89" s="8">
        <v>1820</v>
      </c>
      <c r="C89" s="4">
        <f t="shared" si="65"/>
        <v>152</v>
      </c>
      <c r="D89" s="4">
        <v>267</v>
      </c>
      <c r="E89" s="374">
        <f t="shared" si="63"/>
        <v>175.65789473684211</v>
      </c>
      <c r="F89" s="326">
        <v>3068.1196</v>
      </c>
      <c r="G89" s="326">
        <f t="shared" si="66"/>
        <v>256</v>
      </c>
      <c r="H89" s="326">
        <v>210.50192999999999</v>
      </c>
      <c r="I89" s="8">
        <f t="shared" si="57"/>
        <v>82.227316406249997</v>
      </c>
      <c r="J89" s="2"/>
    </row>
    <row r="90" spans="1:10" ht="31.5" customHeight="1" x14ac:dyDescent="0.25">
      <c r="A90" s="11" t="s">
        <v>87</v>
      </c>
      <c r="B90" s="8">
        <v>447</v>
      </c>
      <c r="C90" s="4">
        <f t="shared" si="65"/>
        <v>37</v>
      </c>
      <c r="D90" s="4"/>
      <c r="E90" s="374">
        <f t="shared" si="63"/>
        <v>0</v>
      </c>
      <c r="F90" s="326">
        <v>1530.3938999999998</v>
      </c>
      <c r="G90" s="326">
        <f t="shared" si="66"/>
        <v>128</v>
      </c>
      <c r="H90" s="326"/>
      <c r="I90" s="8">
        <f t="shared" si="57"/>
        <v>0</v>
      </c>
      <c r="J90" s="2"/>
    </row>
    <row r="91" spans="1:10" ht="30" customHeight="1" thickBot="1" x14ac:dyDescent="0.3">
      <c r="A91" s="95" t="s">
        <v>88</v>
      </c>
      <c r="B91" s="52">
        <v>1222</v>
      </c>
      <c r="C91" s="98">
        <f t="shared" si="65"/>
        <v>102</v>
      </c>
      <c r="D91" s="98"/>
      <c r="E91" s="374">
        <f t="shared" si="63"/>
        <v>0</v>
      </c>
      <c r="F91" s="326">
        <v>774.63801999999998</v>
      </c>
      <c r="G91" s="326">
        <f t="shared" si="66"/>
        <v>65</v>
      </c>
      <c r="H91" s="326"/>
      <c r="I91" s="359">
        <f t="shared" si="57"/>
        <v>0</v>
      </c>
      <c r="J91" s="2"/>
    </row>
    <row r="92" spans="1:10" s="258" customFormat="1" ht="15.75" thickBot="1" x14ac:dyDescent="0.3">
      <c r="A92" s="96" t="s">
        <v>3</v>
      </c>
      <c r="B92" s="135"/>
      <c r="C92" s="135"/>
      <c r="D92" s="135"/>
      <c r="E92" s="375"/>
      <c r="F92" s="372">
        <f>F86+F81</f>
        <v>29073.635831111111</v>
      </c>
      <c r="G92" s="373">
        <f t="shared" ref="G92:H92" si="69">G86+G81</f>
        <v>2423</v>
      </c>
      <c r="H92" s="373">
        <f t="shared" si="69"/>
        <v>2135.7829499999998</v>
      </c>
      <c r="I92" s="361">
        <f t="shared" si="57"/>
        <v>88.14622162608336</v>
      </c>
      <c r="J92" s="336"/>
    </row>
    <row r="93" spans="1:10" ht="15" customHeight="1" x14ac:dyDescent="0.25">
      <c r="A93" s="32"/>
      <c r="B93" s="28"/>
      <c r="C93" s="28"/>
      <c r="D93" s="28"/>
      <c r="E93" s="27"/>
      <c r="F93" s="115"/>
      <c r="G93" s="115"/>
      <c r="H93" s="115"/>
      <c r="I93" s="28"/>
      <c r="J93" s="2"/>
    </row>
    <row r="94" spans="1:10" ht="29.25" x14ac:dyDescent="0.25">
      <c r="A94" s="368" t="s">
        <v>72</v>
      </c>
      <c r="B94" s="14"/>
      <c r="C94" s="14"/>
      <c r="D94" s="14"/>
      <c r="E94" s="12"/>
      <c r="F94" s="116"/>
      <c r="G94" s="116"/>
      <c r="H94" s="111"/>
      <c r="I94" s="14"/>
      <c r="J94" s="2"/>
    </row>
    <row r="95" spans="1:10" ht="42" customHeight="1" x14ac:dyDescent="0.25">
      <c r="A95" s="72" t="s">
        <v>134</v>
      </c>
      <c r="B95" s="8">
        <f>SUM(B96:B99)</f>
        <v>4612</v>
      </c>
      <c r="C95" s="4">
        <f t="shared" ref="C95" si="70">SUM(C96:C99)</f>
        <v>384</v>
      </c>
      <c r="D95" s="8">
        <f t="shared" ref="D95" si="71">SUM(D96:D99)</f>
        <v>222</v>
      </c>
      <c r="E95" s="8">
        <f t="shared" ref="E95:E105" si="72">D95/C95*100</f>
        <v>57.8125</v>
      </c>
      <c r="F95" s="326">
        <f>SUM(F96:F99)</f>
        <v>9499.6643548148131</v>
      </c>
      <c r="G95" s="326">
        <f t="shared" ref="G95:H95" si="73">SUM(G96:G99)</f>
        <v>793</v>
      </c>
      <c r="H95" s="326">
        <f t="shared" si="73"/>
        <v>477.06492000000003</v>
      </c>
      <c r="I95" s="10">
        <f t="shared" ref="I95:I106" si="74">H95/G95*100</f>
        <v>60.159510718789413</v>
      </c>
      <c r="J95" s="2"/>
    </row>
    <row r="96" spans="1:10" ht="35.25" customHeight="1" x14ac:dyDescent="0.25">
      <c r="A96" s="11" t="s">
        <v>84</v>
      </c>
      <c r="B96" s="8">
        <v>3455</v>
      </c>
      <c r="C96" s="4">
        <f t="shared" ref="C96:C105" si="75">ROUND(B96/12*$A$3,0)</f>
        <v>288</v>
      </c>
      <c r="D96" s="8">
        <v>175</v>
      </c>
      <c r="E96" s="8">
        <f t="shared" si="72"/>
        <v>60.763888888888886</v>
      </c>
      <c r="F96" s="326">
        <v>7064.9401148148145</v>
      </c>
      <c r="G96" s="326">
        <f t="shared" ref="G96:G105" si="76">ROUND(F96/12*$A$3,0)</f>
        <v>589</v>
      </c>
      <c r="H96" s="326">
        <v>387.04202000000004</v>
      </c>
      <c r="I96" s="10">
        <f t="shared" si="74"/>
        <v>65.711718166383704</v>
      </c>
      <c r="J96" s="2"/>
    </row>
    <row r="97" spans="1:10" ht="31.5" customHeight="1" x14ac:dyDescent="0.25">
      <c r="A97" s="11" t="s">
        <v>85</v>
      </c>
      <c r="B97" s="8">
        <v>1053</v>
      </c>
      <c r="C97" s="4">
        <f t="shared" si="75"/>
        <v>88</v>
      </c>
      <c r="D97" s="8">
        <v>47</v>
      </c>
      <c r="E97" s="8">
        <f t="shared" si="72"/>
        <v>53.409090909090907</v>
      </c>
      <c r="F97" s="326">
        <v>1892.4516000000001</v>
      </c>
      <c r="G97" s="326">
        <f t="shared" si="76"/>
        <v>158</v>
      </c>
      <c r="H97" s="326">
        <v>90.022899999999993</v>
      </c>
      <c r="I97" s="10">
        <f t="shared" si="74"/>
        <v>56.976518987341763</v>
      </c>
      <c r="J97" s="2"/>
    </row>
    <row r="98" spans="1:10" ht="28.5" customHeight="1" x14ac:dyDescent="0.25">
      <c r="A98" s="11" t="s">
        <v>127</v>
      </c>
      <c r="B98" s="8">
        <v>75</v>
      </c>
      <c r="C98" s="4">
        <f t="shared" si="75"/>
        <v>6</v>
      </c>
      <c r="D98" s="8"/>
      <c r="E98" s="8">
        <f t="shared" si="72"/>
        <v>0</v>
      </c>
      <c r="F98" s="326">
        <v>391.06200000000001</v>
      </c>
      <c r="G98" s="326">
        <f t="shared" si="76"/>
        <v>33</v>
      </c>
      <c r="H98" s="326"/>
      <c r="I98" s="10">
        <f t="shared" si="74"/>
        <v>0</v>
      </c>
      <c r="J98" s="2"/>
    </row>
    <row r="99" spans="1:10" ht="27.75" customHeight="1" x14ac:dyDescent="0.25">
      <c r="A99" s="11" t="s">
        <v>128</v>
      </c>
      <c r="B99" s="8">
        <v>29</v>
      </c>
      <c r="C99" s="4">
        <f t="shared" si="75"/>
        <v>2</v>
      </c>
      <c r="D99" s="8"/>
      <c r="E99" s="8">
        <f t="shared" si="72"/>
        <v>0</v>
      </c>
      <c r="F99" s="326">
        <v>151.21063999999998</v>
      </c>
      <c r="G99" s="326">
        <f t="shared" si="76"/>
        <v>13</v>
      </c>
      <c r="H99" s="326"/>
      <c r="I99" s="10">
        <f t="shared" si="74"/>
        <v>0</v>
      </c>
      <c r="J99" s="2"/>
    </row>
    <row r="100" spans="1:10" ht="43.5" customHeight="1" x14ac:dyDescent="0.25">
      <c r="A100" s="72" t="s">
        <v>125</v>
      </c>
      <c r="B100" s="8">
        <f>SUM(B101:B105)</f>
        <v>8353</v>
      </c>
      <c r="C100" s="8">
        <f t="shared" ref="C100:H100" si="77">SUM(C101:C105)</f>
        <v>697</v>
      </c>
      <c r="D100" s="8">
        <f t="shared" si="77"/>
        <v>358</v>
      </c>
      <c r="E100" s="8">
        <f t="shared" si="72"/>
        <v>51.362984218077479</v>
      </c>
      <c r="F100" s="326">
        <f>SUM(F101:F105)</f>
        <v>13921.376330000001</v>
      </c>
      <c r="G100" s="326">
        <f t="shared" si="77"/>
        <v>1160</v>
      </c>
      <c r="H100" s="326">
        <f t="shared" si="77"/>
        <v>440.79039</v>
      </c>
      <c r="I100" s="10">
        <f t="shared" si="74"/>
        <v>37.999171551724139</v>
      </c>
      <c r="J100" s="2"/>
    </row>
    <row r="101" spans="1:10" ht="43.5" customHeight="1" x14ac:dyDescent="0.25">
      <c r="A101" s="11" t="s">
        <v>121</v>
      </c>
      <c r="B101" s="8">
        <v>3528</v>
      </c>
      <c r="C101" s="4">
        <f t="shared" si="75"/>
        <v>294</v>
      </c>
      <c r="D101" s="8">
        <v>224</v>
      </c>
      <c r="E101" s="8">
        <f t="shared" si="72"/>
        <v>76.19047619047619</v>
      </c>
      <c r="F101" s="326">
        <v>5179.8096000000005</v>
      </c>
      <c r="G101" s="326">
        <f t="shared" si="76"/>
        <v>432</v>
      </c>
      <c r="H101" s="326">
        <v>330.27386000000001</v>
      </c>
      <c r="I101" s="10">
        <f t="shared" si="74"/>
        <v>76.452282407407409</v>
      </c>
      <c r="J101" s="2"/>
    </row>
    <row r="102" spans="1:10" ht="59.25" customHeight="1" x14ac:dyDescent="0.25">
      <c r="A102" s="11" t="s">
        <v>131</v>
      </c>
      <c r="B102" s="8">
        <v>3970</v>
      </c>
      <c r="C102" s="4">
        <f t="shared" si="75"/>
        <v>331</v>
      </c>
      <c r="D102" s="8">
        <v>15</v>
      </c>
      <c r="E102" s="8">
        <f t="shared" si="72"/>
        <v>4.5317220543806647</v>
      </c>
      <c r="F102" s="326">
        <v>6692.5465999999997</v>
      </c>
      <c r="G102" s="326">
        <f t="shared" si="76"/>
        <v>558</v>
      </c>
      <c r="H102" s="326">
        <v>20.285720000000001</v>
      </c>
      <c r="I102" s="10">
        <f t="shared" si="74"/>
        <v>3.6354336917562726</v>
      </c>
      <c r="J102" s="2"/>
    </row>
    <row r="103" spans="1:10" ht="45" x14ac:dyDescent="0.25">
      <c r="A103" s="11" t="s">
        <v>122</v>
      </c>
      <c r="B103" s="8">
        <v>462</v>
      </c>
      <c r="C103" s="4">
        <f t="shared" si="75"/>
        <v>39</v>
      </c>
      <c r="D103" s="8">
        <v>119</v>
      </c>
      <c r="E103" s="8">
        <f t="shared" si="72"/>
        <v>305.12820512820508</v>
      </c>
      <c r="F103" s="326">
        <v>778.83036000000004</v>
      </c>
      <c r="G103" s="326">
        <f t="shared" si="76"/>
        <v>65</v>
      </c>
      <c r="H103" s="326">
        <v>90.230809999999991</v>
      </c>
      <c r="I103" s="10">
        <f t="shared" si="74"/>
        <v>138.81663076923076</v>
      </c>
      <c r="J103" s="2"/>
    </row>
    <row r="104" spans="1:10" ht="30.75" customHeight="1" x14ac:dyDescent="0.25">
      <c r="A104" s="11" t="s">
        <v>87</v>
      </c>
      <c r="B104" s="8">
        <v>366</v>
      </c>
      <c r="C104" s="4">
        <f t="shared" si="75"/>
        <v>31</v>
      </c>
      <c r="D104" s="8"/>
      <c r="E104" s="8">
        <f t="shared" si="72"/>
        <v>0</v>
      </c>
      <c r="F104" s="326">
        <v>1253.0742</v>
      </c>
      <c r="G104" s="326">
        <f t="shared" si="76"/>
        <v>104</v>
      </c>
      <c r="H104" s="326"/>
      <c r="I104" s="10">
        <f t="shared" si="74"/>
        <v>0</v>
      </c>
      <c r="J104" s="2"/>
    </row>
    <row r="105" spans="1:10" ht="30" customHeight="1" thickBot="1" x14ac:dyDescent="0.3">
      <c r="A105" s="95" t="s">
        <v>88</v>
      </c>
      <c r="B105" s="52">
        <v>27</v>
      </c>
      <c r="C105" s="98">
        <f t="shared" si="75"/>
        <v>2</v>
      </c>
      <c r="D105" s="52"/>
      <c r="E105" s="52">
        <f t="shared" si="72"/>
        <v>0</v>
      </c>
      <c r="F105" s="326">
        <v>17.115569999999998</v>
      </c>
      <c r="G105" s="326">
        <f t="shared" si="76"/>
        <v>1</v>
      </c>
      <c r="H105" s="326"/>
      <c r="I105" s="359">
        <f t="shared" si="74"/>
        <v>0</v>
      </c>
      <c r="J105" s="2"/>
    </row>
    <row r="106" spans="1:10" ht="15.75" thickBot="1" x14ac:dyDescent="0.3">
      <c r="A106" s="376" t="s">
        <v>3</v>
      </c>
      <c r="B106" s="353"/>
      <c r="C106" s="353"/>
      <c r="D106" s="353"/>
      <c r="E106" s="278"/>
      <c r="F106" s="377">
        <f>F100+F95</f>
        <v>23421.040684814812</v>
      </c>
      <c r="G106" s="378">
        <f t="shared" ref="G106:H106" si="78">G100+G95</f>
        <v>1953</v>
      </c>
      <c r="H106" s="378">
        <f t="shared" si="78"/>
        <v>917.85531000000003</v>
      </c>
      <c r="I106" s="135">
        <f t="shared" si="74"/>
        <v>46.997199692780342</v>
      </c>
      <c r="J106" s="2"/>
    </row>
    <row r="107" spans="1:10" x14ac:dyDescent="0.25">
      <c r="A107" s="32"/>
      <c r="B107" s="28"/>
      <c r="C107" s="28"/>
      <c r="D107" s="28"/>
      <c r="E107" s="27"/>
      <c r="F107" s="115"/>
      <c r="G107" s="115"/>
      <c r="H107" s="115"/>
      <c r="I107" s="28"/>
      <c r="J107" s="2"/>
    </row>
    <row r="108" spans="1:10" ht="29.25" x14ac:dyDescent="0.25">
      <c r="A108" s="368" t="s">
        <v>73</v>
      </c>
      <c r="B108" s="14"/>
      <c r="C108" s="14"/>
      <c r="D108" s="14"/>
      <c r="E108" s="12"/>
      <c r="F108" s="116"/>
      <c r="G108" s="116"/>
      <c r="H108" s="116"/>
      <c r="I108" s="14"/>
      <c r="J108" s="2"/>
    </row>
    <row r="109" spans="1:10" ht="47.25" customHeight="1" x14ac:dyDescent="0.25">
      <c r="A109" s="72" t="s">
        <v>134</v>
      </c>
      <c r="B109" s="8">
        <f>SUM(B110:B111)</f>
        <v>25350</v>
      </c>
      <c r="C109" s="8">
        <f t="shared" ref="C109:D109" si="79">SUM(C110:C111)</f>
        <v>2113</v>
      </c>
      <c r="D109" s="8">
        <f t="shared" si="79"/>
        <v>-52</v>
      </c>
      <c r="E109" s="8">
        <f>D109/C109*100</f>
        <v>-2.4609559867486985</v>
      </c>
      <c r="F109" s="326">
        <f>SUM(F110:F111)</f>
        <v>50388.101111111107</v>
      </c>
      <c r="G109" s="326">
        <f t="shared" ref="G109:H109" si="80">SUM(G110:G111)</f>
        <v>4199</v>
      </c>
      <c r="H109" s="326">
        <f t="shared" si="80"/>
        <v>-154.00255999999999</v>
      </c>
      <c r="I109" s="8">
        <f t="shared" ref="I109:I114" si="81">H109/G109*100</f>
        <v>-3.6676008573469874</v>
      </c>
      <c r="J109" s="2"/>
    </row>
    <row r="110" spans="1:10" ht="37.5" customHeight="1" x14ac:dyDescent="0.25">
      <c r="A110" s="11" t="s">
        <v>84</v>
      </c>
      <c r="B110" s="8">
        <v>19500</v>
      </c>
      <c r="C110" s="4">
        <f>ROUND(B110/12*$A$3,0)</f>
        <v>1625</v>
      </c>
      <c r="D110" s="8">
        <v>-52</v>
      </c>
      <c r="E110" s="8">
        <f>D110/C110*100</f>
        <v>-3.2</v>
      </c>
      <c r="F110" s="326">
        <v>39874.481111111105</v>
      </c>
      <c r="G110" s="326">
        <f t="shared" ref="G110:G113" si="82">ROUND(F110/12*$A$3,0)</f>
        <v>3323</v>
      </c>
      <c r="H110" s="326">
        <v>-149.51427999999999</v>
      </c>
      <c r="I110" s="8">
        <f t="shared" si="81"/>
        <v>-4.4993764670478473</v>
      </c>
      <c r="J110" s="2"/>
    </row>
    <row r="111" spans="1:10" ht="27.75" customHeight="1" x14ac:dyDescent="0.25">
      <c r="A111" s="11" t="s">
        <v>85</v>
      </c>
      <c r="B111" s="8">
        <v>5850</v>
      </c>
      <c r="C111" s="4">
        <f>ROUND(B111/12*$A$3,0)</f>
        <v>488</v>
      </c>
      <c r="D111" s="8"/>
      <c r="E111" s="8">
        <f t="shared" ref="E111:E113" si="83">D111/C111*100</f>
        <v>0</v>
      </c>
      <c r="F111" s="326">
        <v>10513.62</v>
      </c>
      <c r="G111" s="326">
        <f t="shared" si="82"/>
        <v>876</v>
      </c>
      <c r="H111" s="326">
        <v>-4.4882799999999996</v>
      </c>
      <c r="I111" s="8">
        <f t="shared" si="81"/>
        <v>-0.51236073059360732</v>
      </c>
      <c r="J111" s="2"/>
    </row>
    <row r="112" spans="1:10" ht="27.75" customHeight="1" x14ac:dyDescent="0.25">
      <c r="A112" s="72" t="s">
        <v>125</v>
      </c>
      <c r="B112" s="8">
        <f>SUM(B113)</f>
        <v>6000</v>
      </c>
      <c r="C112" s="8">
        <f t="shared" ref="C112:H112" si="84">SUM(C113)</f>
        <v>488</v>
      </c>
      <c r="D112" s="8">
        <f t="shared" si="84"/>
        <v>469</v>
      </c>
      <c r="E112" s="8">
        <f t="shared" si="83"/>
        <v>96.106557377049185</v>
      </c>
      <c r="F112" s="326">
        <f t="shared" si="84"/>
        <v>8809.2000000000007</v>
      </c>
      <c r="G112" s="326">
        <f t="shared" si="84"/>
        <v>734</v>
      </c>
      <c r="H112" s="326">
        <f t="shared" si="84"/>
        <v>689.39951999999994</v>
      </c>
      <c r="I112" s="8">
        <f t="shared" si="81"/>
        <v>93.923640326975459</v>
      </c>
      <c r="J112" s="2"/>
    </row>
    <row r="113" spans="1:10" ht="27.75" customHeight="1" thickBot="1" x14ac:dyDescent="0.3">
      <c r="A113" s="95" t="s">
        <v>121</v>
      </c>
      <c r="B113" s="52">
        <v>6000</v>
      </c>
      <c r="C113" s="98">
        <f>ROUND(B111/12*$A$3,0)</f>
        <v>488</v>
      </c>
      <c r="D113" s="101">
        <v>469</v>
      </c>
      <c r="E113" s="52">
        <f t="shared" si="83"/>
        <v>96.106557377049185</v>
      </c>
      <c r="F113" s="326">
        <v>8809.2000000000007</v>
      </c>
      <c r="G113" s="326">
        <f t="shared" si="82"/>
        <v>734</v>
      </c>
      <c r="H113" s="326">
        <v>689.39951999999994</v>
      </c>
      <c r="I113" s="52">
        <f t="shared" si="81"/>
        <v>93.923640326975459</v>
      </c>
      <c r="J113" s="2"/>
    </row>
    <row r="114" spans="1:10" ht="15.75" thickBot="1" x14ac:dyDescent="0.3">
      <c r="A114" s="96" t="s">
        <v>3</v>
      </c>
      <c r="B114" s="135"/>
      <c r="C114" s="135"/>
      <c r="D114" s="135"/>
      <c r="E114" s="278"/>
      <c r="F114" s="372">
        <f>F109+F112</f>
        <v>59197.301111111112</v>
      </c>
      <c r="G114" s="373">
        <f t="shared" ref="G114:H114" si="85">G109+G112</f>
        <v>4933</v>
      </c>
      <c r="H114" s="373">
        <f t="shared" si="85"/>
        <v>535.39695999999992</v>
      </c>
      <c r="I114" s="135">
        <f t="shared" si="81"/>
        <v>10.853374417190349</v>
      </c>
      <c r="J114" s="2"/>
    </row>
    <row r="115" spans="1:10" ht="15" customHeight="1" x14ac:dyDescent="0.25">
      <c r="A115" s="32"/>
      <c r="B115" s="28"/>
      <c r="C115" s="28"/>
      <c r="D115" s="28"/>
      <c r="E115" s="27"/>
      <c r="F115" s="115"/>
      <c r="G115" s="115"/>
      <c r="H115" s="115"/>
      <c r="I115" s="28"/>
      <c r="J115" s="2"/>
    </row>
    <row r="116" spans="1:10" ht="29.25" x14ac:dyDescent="0.25">
      <c r="A116" s="368" t="s">
        <v>74</v>
      </c>
      <c r="B116" s="14"/>
      <c r="C116" s="14"/>
      <c r="D116" s="14"/>
      <c r="E116" s="12"/>
      <c r="F116" s="116"/>
      <c r="G116" s="116"/>
      <c r="H116" s="116"/>
      <c r="I116" s="14"/>
      <c r="J116" s="2"/>
    </row>
    <row r="117" spans="1:10" ht="36" customHeight="1" x14ac:dyDescent="0.25">
      <c r="A117" s="72" t="s">
        <v>134</v>
      </c>
      <c r="B117" s="8">
        <f>SUM(B118:B121)</f>
        <v>5396</v>
      </c>
      <c r="C117" s="4">
        <f t="shared" ref="C117" si="86">SUM(C118:C121)</f>
        <v>450</v>
      </c>
      <c r="D117" s="8">
        <f t="shared" ref="D117" si="87">SUM(D118:D121)</f>
        <v>369</v>
      </c>
      <c r="E117" s="8">
        <f>D117/C117*100</f>
        <v>82</v>
      </c>
      <c r="F117" s="326">
        <f>SUM(F118:F121)</f>
        <v>10870.216619259258</v>
      </c>
      <c r="G117" s="326">
        <f t="shared" ref="G117:H117" si="88">SUM(G118:G121)</f>
        <v>906</v>
      </c>
      <c r="H117" s="326">
        <f t="shared" si="88"/>
        <v>720.94387299999994</v>
      </c>
      <c r="I117" s="8">
        <f t="shared" ref="I117:I136" si="89">H117/G117*100</f>
        <v>79.574378918322282</v>
      </c>
      <c r="J117" s="2"/>
    </row>
    <row r="118" spans="1:10" ht="26.25" customHeight="1" x14ac:dyDescent="0.25">
      <c r="A118" s="11" t="s">
        <v>84</v>
      </c>
      <c r="B118" s="8">
        <v>4100</v>
      </c>
      <c r="C118" s="4">
        <f t="shared" ref="C118:C126" si="90">ROUND(B118/12*$A$3,0)</f>
        <v>342</v>
      </c>
      <c r="D118" s="8">
        <v>279</v>
      </c>
      <c r="E118" s="8">
        <f>D118/C118*100</f>
        <v>81.578947368421055</v>
      </c>
      <c r="F118" s="326">
        <v>8383.8652592592571</v>
      </c>
      <c r="G118" s="326">
        <f t="shared" ref="G118:G127" si="91">ROUND(F118/12*$A$3,0)</f>
        <v>699</v>
      </c>
      <c r="H118" s="326">
        <v>537.10911999999996</v>
      </c>
      <c r="I118" s="8">
        <f t="shared" si="89"/>
        <v>76.83964520743919</v>
      </c>
      <c r="J118" s="2"/>
    </row>
    <row r="119" spans="1:10" ht="27" customHeight="1" x14ac:dyDescent="0.25">
      <c r="A119" s="11" t="s">
        <v>85</v>
      </c>
      <c r="B119" s="8">
        <v>1250</v>
      </c>
      <c r="C119" s="4">
        <f t="shared" si="90"/>
        <v>104</v>
      </c>
      <c r="D119" s="8">
        <v>90</v>
      </c>
      <c r="E119" s="8">
        <f>D119/C119*100</f>
        <v>86.538461538461547</v>
      </c>
      <c r="F119" s="326">
        <v>2246.5</v>
      </c>
      <c r="G119" s="326">
        <f t="shared" si="91"/>
        <v>187</v>
      </c>
      <c r="H119" s="326">
        <v>183.83475300000001</v>
      </c>
      <c r="I119" s="8">
        <f t="shared" si="89"/>
        <v>98.307354545454544</v>
      </c>
      <c r="J119" s="2"/>
    </row>
    <row r="120" spans="1:10" ht="42.75" customHeight="1" x14ac:dyDescent="0.25">
      <c r="A120" s="11" t="s">
        <v>127</v>
      </c>
      <c r="B120" s="8"/>
      <c r="C120" s="4">
        <f t="shared" si="90"/>
        <v>0</v>
      </c>
      <c r="D120" s="8"/>
      <c r="E120" s="8"/>
      <c r="F120" s="326"/>
      <c r="G120" s="326">
        <f t="shared" si="91"/>
        <v>0</v>
      </c>
      <c r="H120" s="326"/>
      <c r="I120" s="8" t="e">
        <f t="shared" si="89"/>
        <v>#DIV/0!</v>
      </c>
      <c r="J120" s="2"/>
    </row>
    <row r="121" spans="1:10" ht="38.25" customHeight="1" x14ac:dyDescent="0.25">
      <c r="A121" s="11" t="s">
        <v>128</v>
      </c>
      <c r="B121" s="8">
        <v>46</v>
      </c>
      <c r="C121" s="4">
        <f t="shared" si="90"/>
        <v>4</v>
      </c>
      <c r="D121" s="8"/>
      <c r="E121" s="8">
        <f t="shared" ref="E121:E127" si="92">D121/C121*100</f>
        <v>0</v>
      </c>
      <c r="F121" s="326">
        <v>239.85136</v>
      </c>
      <c r="G121" s="326">
        <f t="shared" si="91"/>
        <v>20</v>
      </c>
      <c r="H121" s="326"/>
      <c r="I121" s="8">
        <f t="shared" si="89"/>
        <v>0</v>
      </c>
      <c r="J121" s="2"/>
    </row>
    <row r="122" spans="1:10" ht="47.25" customHeight="1" x14ac:dyDescent="0.25">
      <c r="A122" s="72" t="s">
        <v>125</v>
      </c>
      <c r="B122" s="8">
        <f>SUM(B123:B127)</f>
        <v>7370</v>
      </c>
      <c r="C122" s="8">
        <f t="shared" ref="C122:H122" si="93">SUM(C123:C127)</f>
        <v>613</v>
      </c>
      <c r="D122" s="8">
        <f t="shared" si="93"/>
        <v>244</v>
      </c>
      <c r="E122" s="8">
        <f t="shared" si="92"/>
        <v>39.804241435562801</v>
      </c>
      <c r="F122" s="326">
        <f t="shared" si="93"/>
        <v>12690.289699999999</v>
      </c>
      <c r="G122" s="326">
        <f t="shared" si="93"/>
        <v>1057</v>
      </c>
      <c r="H122" s="326">
        <f t="shared" si="93"/>
        <v>234.32821000000001</v>
      </c>
      <c r="I122" s="8">
        <f t="shared" si="89"/>
        <v>22.169177861873226</v>
      </c>
      <c r="J122" s="2"/>
    </row>
    <row r="123" spans="1:10" ht="47.25" customHeight="1" x14ac:dyDescent="0.25">
      <c r="A123" s="11" t="s">
        <v>121</v>
      </c>
      <c r="B123" s="8">
        <v>280</v>
      </c>
      <c r="C123" s="4">
        <f t="shared" si="90"/>
        <v>23</v>
      </c>
      <c r="D123" s="8"/>
      <c r="E123" s="8">
        <f t="shared" si="92"/>
        <v>0</v>
      </c>
      <c r="F123" s="326">
        <v>411.096</v>
      </c>
      <c r="G123" s="326">
        <f t="shared" si="91"/>
        <v>34</v>
      </c>
      <c r="H123" s="326"/>
      <c r="I123" s="8"/>
      <c r="J123" s="2"/>
    </row>
    <row r="124" spans="1:10" ht="45" customHeight="1" x14ac:dyDescent="0.25">
      <c r="A124" s="11" t="s">
        <v>131</v>
      </c>
      <c r="B124" s="8">
        <v>4250</v>
      </c>
      <c r="C124" s="4">
        <f t="shared" si="90"/>
        <v>354</v>
      </c>
      <c r="D124" s="8">
        <v>54</v>
      </c>
      <c r="E124" s="8">
        <f t="shared" si="92"/>
        <v>15.254237288135593</v>
      </c>
      <c r="F124" s="326">
        <v>7164.5649999999996</v>
      </c>
      <c r="G124" s="326">
        <f t="shared" si="91"/>
        <v>597</v>
      </c>
      <c r="H124" s="326">
        <v>91.329470000000001</v>
      </c>
      <c r="I124" s="8">
        <f t="shared" si="89"/>
        <v>15.29806867671692</v>
      </c>
      <c r="J124" s="2"/>
    </row>
    <row r="125" spans="1:10" ht="45" customHeight="1" x14ac:dyDescent="0.25">
      <c r="A125" s="11" t="s">
        <v>122</v>
      </c>
      <c r="B125" s="8">
        <v>2090</v>
      </c>
      <c r="C125" s="4">
        <f t="shared" si="90"/>
        <v>174</v>
      </c>
      <c r="D125" s="8">
        <v>33</v>
      </c>
      <c r="E125" s="8">
        <f t="shared" si="92"/>
        <v>18.96551724137931</v>
      </c>
      <c r="F125" s="326">
        <v>3523.2801999999997</v>
      </c>
      <c r="G125" s="326">
        <f t="shared" si="91"/>
        <v>294</v>
      </c>
      <c r="H125" s="326">
        <v>30.383830000000003</v>
      </c>
      <c r="I125" s="8"/>
      <c r="J125" s="2"/>
    </row>
    <row r="126" spans="1:10" ht="32.25" customHeight="1" x14ac:dyDescent="0.25">
      <c r="A126" s="11" t="s">
        <v>87</v>
      </c>
      <c r="B126" s="8">
        <v>400</v>
      </c>
      <c r="C126" s="4">
        <f t="shared" si="90"/>
        <v>33</v>
      </c>
      <c r="D126" s="8">
        <v>5</v>
      </c>
      <c r="E126" s="8">
        <f t="shared" si="92"/>
        <v>15.151515151515152</v>
      </c>
      <c r="F126" s="326">
        <v>1369.48</v>
      </c>
      <c r="G126" s="326">
        <f t="shared" si="91"/>
        <v>114</v>
      </c>
      <c r="H126" s="326">
        <v>16.260590000000001</v>
      </c>
      <c r="I126" s="8">
        <f t="shared" si="89"/>
        <v>14.26367543859649</v>
      </c>
      <c r="J126" s="2"/>
    </row>
    <row r="127" spans="1:10" ht="36" customHeight="1" thickBot="1" x14ac:dyDescent="0.3">
      <c r="A127" s="95" t="s">
        <v>88</v>
      </c>
      <c r="B127" s="52">
        <v>350</v>
      </c>
      <c r="C127" s="98">
        <f t="shared" ref="C127" si="94">ROUND(B127/12*$A$3,0)</f>
        <v>29</v>
      </c>
      <c r="D127" s="52">
        <v>152</v>
      </c>
      <c r="E127" s="52">
        <f t="shared" si="92"/>
        <v>524.13793103448279</v>
      </c>
      <c r="F127" s="326">
        <v>221.86850000000001</v>
      </c>
      <c r="G127" s="326">
        <f t="shared" si="91"/>
        <v>18</v>
      </c>
      <c r="H127" s="326">
        <v>96.354320000000001</v>
      </c>
      <c r="I127" s="52">
        <f t="shared" si="89"/>
        <v>535.30177777777772</v>
      </c>
      <c r="J127" s="2"/>
    </row>
    <row r="128" spans="1:10" ht="15.75" thickBot="1" x14ac:dyDescent="0.3">
      <c r="A128" s="379" t="s">
        <v>3</v>
      </c>
      <c r="B128" s="353"/>
      <c r="C128" s="353"/>
      <c r="D128" s="353"/>
      <c r="E128" s="278"/>
      <c r="F128" s="377">
        <f>F122+F117</f>
        <v>23560.506319259257</v>
      </c>
      <c r="G128" s="378">
        <f t="shared" ref="G128:H128" si="95">G122+G117</f>
        <v>1963</v>
      </c>
      <c r="H128" s="378">
        <f t="shared" si="95"/>
        <v>955.27208299999995</v>
      </c>
      <c r="I128" s="135">
        <f t="shared" si="89"/>
        <v>48.663886041772798</v>
      </c>
      <c r="J128" s="2"/>
    </row>
    <row r="129" spans="1:10" x14ac:dyDescent="0.25">
      <c r="A129" s="32"/>
      <c r="B129" s="27"/>
      <c r="C129" s="27"/>
      <c r="D129" s="27"/>
      <c r="E129" s="27"/>
      <c r="F129" s="115"/>
      <c r="G129" s="115"/>
      <c r="H129" s="115"/>
      <c r="I129" s="28"/>
      <c r="J129" s="2"/>
    </row>
    <row r="130" spans="1:10" ht="29.25" x14ac:dyDescent="0.25">
      <c r="A130" s="312" t="s">
        <v>75</v>
      </c>
      <c r="B130" s="12"/>
      <c r="C130" s="12"/>
      <c r="D130" s="12"/>
      <c r="E130" s="12"/>
      <c r="F130" s="116"/>
      <c r="G130" s="116"/>
      <c r="H130" s="116"/>
      <c r="I130" s="8"/>
      <c r="J130" s="2"/>
    </row>
    <row r="131" spans="1:10" ht="30" x14ac:dyDescent="0.25">
      <c r="A131" s="72" t="s">
        <v>134</v>
      </c>
      <c r="B131" s="8">
        <f>SUM(B132:B133)</f>
        <v>11666</v>
      </c>
      <c r="C131" s="8">
        <f t="shared" ref="C131:D131" si="96">SUM(C132:C133)</f>
        <v>972</v>
      </c>
      <c r="D131" s="8">
        <f t="shared" si="96"/>
        <v>552</v>
      </c>
      <c r="E131" s="8">
        <f>D131/C131*100</f>
        <v>56.79012345679012</v>
      </c>
      <c r="F131" s="113">
        <f>SUM(F132:F133)</f>
        <v>23180.083155555552</v>
      </c>
      <c r="G131" s="113">
        <f t="shared" ref="G131:H131" si="97">SUM(G132:G133)</f>
        <v>1931</v>
      </c>
      <c r="H131" s="113">
        <f t="shared" si="97"/>
        <v>1187.74692</v>
      </c>
      <c r="I131" s="8">
        <f t="shared" si="89"/>
        <v>61.509421025375453</v>
      </c>
      <c r="J131" s="2"/>
    </row>
    <row r="132" spans="1:10" ht="30" x14ac:dyDescent="0.25">
      <c r="A132" s="11" t="s">
        <v>84</v>
      </c>
      <c r="B132" s="8">
        <v>8940</v>
      </c>
      <c r="C132" s="4">
        <f t="shared" ref="C132:C135" si="98">ROUND(B132/12*$A$3,0)</f>
        <v>745</v>
      </c>
      <c r="D132" s="8">
        <v>361</v>
      </c>
      <c r="E132" s="8">
        <f>D132/C132*100</f>
        <v>48.456375838926178</v>
      </c>
      <c r="F132" s="113">
        <v>18280.915955555553</v>
      </c>
      <c r="G132" s="380">
        <f t="shared" ref="G132:G135" si="99">ROUND(F132/12*$A$3,0)</f>
        <v>1523</v>
      </c>
      <c r="H132" s="113">
        <v>810.47242999999992</v>
      </c>
      <c r="I132" s="8">
        <f t="shared" si="89"/>
        <v>53.21552396585686</v>
      </c>
      <c r="J132" s="2"/>
    </row>
    <row r="133" spans="1:10" ht="30" x14ac:dyDescent="0.25">
      <c r="A133" s="95" t="s">
        <v>85</v>
      </c>
      <c r="B133" s="52">
        <v>2726</v>
      </c>
      <c r="C133" s="98">
        <f t="shared" si="98"/>
        <v>227</v>
      </c>
      <c r="D133" s="52">
        <v>191</v>
      </c>
      <c r="E133" s="52">
        <f>D133/C133*100</f>
        <v>84.140969162995589</v>
      </c>
      <c r="F133" s="129">
        <v>4899.167199999999</v>
      </c>
      <c r="G133" s="380">
        <f t="shared" si="99"/>
        <v>408</v>
      </c>
      <c r="H133" s="129">
        <v>377.27449000000001</v>
      </c>
      <c r="I133" s="8">
        <f t="shared" si="89"/>
        <v>92.469237745098042</v>
      </c>
      <c r="J133" s="2"/>
    </row>
    <row r="134" spans="1:10" ht="30" x14ac:dyDescent="0.25">
      <c r="A134" s="72" t="s">
        <v>125</v>
      </c>
      <c r="B134" s="8">
        <f>SUM(B135)</f>
        <v>480</v>
      </c>
      <c r="C134" s="8">
        <f t="shared" ref="C134:H134" si="100">SUM(C135)</f>
        <v>40</v>
      </c>
      <c r="D134" s="8">
        <f t="shared" si="100"/>
        <v>41</v>
      </c>
      <c r="E134" s="8">
        <f t="shared" ref="E134:E135" si="101">D134/C134*100</f>
        <v>102.49999999999999</v>
      </c>
      <c r="F134" s="109">
        <f t="shared" si="100"/>
        <v>704.73599999999999</v>
      </c>
      <c r="G134" s="109">
        <f t="shared" si="100"/>
        <v>59</v>
      </c>
      <c r="H134" s="109">
        <f t="shared" si="100"/>
        <v>45.229839999999996</v>
      </c>
      <c r="I134" s="8">
        <f t="shared" si="89"/>
        <v>76.660745762711855</v>
      </c>
      <c r="J134" s="2"/>
    </row>
    <row r="135" spans="1:10" ht="30.75" thickBot="1" x14ac:dyDescent="0.3">
      <c r="A135" s="95" t="s">
        <v>121</v>
      </c>
      <c r="B135" s="100">
        <v>480</v>
      </c>
      <c r="C135" s="98">
        <f t="shared" si="98"/>
        <v>40</v>
      </c>
      <c r="D135" s="100">
        <v>41</v>
      </c>
      <c r="E135" s="52">
        <f t="shared" si="101"/>
        <v>102.49999999999999</v>
      </c>
      <c r="F135" s="187">
        <v>704.73599999999999</v>
      </c>
      <c r="G135" s="380">
        <f t="shared" si="99"/>
        <v>59</v>
      </c>
      <c r="H135" s="187">
        <v>45.229839999999996</v>
      </c>
      <c r="I135" s="52">
        <f t="shared" si="89"/>
        <v>76.660745762711855</v>
      </c>
      <c r="J135" s="2"/>
    </row>
    <row r="136" spans="1:10" ht="15.75" thickBot="1" x14ac:dyDescent="0.3">
      <c r="A136" s="381" t="s">
        <v>3</v>
      </c>
      <c r="B136" s="353"/>
      <c r="C136" s="353"/>
      <c r="D136" s="353"/>
      <c r="E136" s="278"/>
      <c r="F136" s="354">
        <f t="shared" ref="F136:H136" si="102">F131+F134</f>
        <v>23884.819155555553</v>
      </c>
      <c r="G136" s="355">
        <f t="shared" si="102"/>
        <v>1990</v>
      </c>
      <c r="H136" s="355">
        <f t="shared" si="102"/>
        <v>1232.97676</v>
      </c>
      <c r="I136" s="135">
        <f t="shared" si="89"/>
        <v>61.958631155778896</v>
      </c>
      <c r="J136" s="2"/>
    </row>
    <row r="137" spans="1:10" ht="15" customHeight="1" x14ac:dyDescent="0.25">
      <c r="A137" s="382"/>
      <c r="B137" s="28"/>
      <c r="C137" s="28"/>
      <c r="D137" s="28"/>
      <c r="E137" s="27"/>
      <c r="F137" s="115"/>
      <c r="G137" s="115"/>
      <c r="H137" s="115"/>
      <c r="I137" s="28"/>
      <c r="J137" s="2"/>
    </row>
    <row r="138" spans="1:10" ht="33" customHeight="1" x14ac:dyDescent="0.25">
      <c r="A138" s="312" t="s">
        <v>89</v>
      </c>
      <c r="B138" s="12"/>
      <c r="C138" s="12"/>
      <c r="D138" s="12"/>
      <c r="E138" s="12"/>
      <c r="F138" s="109"/>
      <c r="G138" s="109"/>
      <c r="H138" s="109"/>
      <c r="I138" s="8"/>
      <c r="J138" s="2"/>
    </row>
    <row r="139" spans="1:10" ht="30" x14ac:dyDescent="0.25">
      <c r="A139" s="72" t="s">
        <v>134</v>
      </c>
      <c r="B139" s="8">
        <f>SUM(B140:B141)</f>
        <v>147</v>
      </c>
      <c r="C139" s="8">
        <f t="shared" ref="C139" si="103">SUM(C140:C141)</f>
        <v>13</v>
      </c>
      <c r="D139" s="8">
        <f t="shared" ref="D139" si="104">SUM(D140:D141)</f>
        <v>0</v>
      </c>
      <c r="E139" s="8">
        <f t="shared" ref="E139:E144" si="105">D139/C139*100</f>
        <v>0</v>
      </c>
      <c r="F139" s="326">
        <f>SUM(F140:F141)</f>
        <v>766.48152000000005</v>
      </c>
      <c r="G139" s="326">
        <f>SUM(G140:G141)</f>
        <v>64</v>
      </c>
      <c r="H139" s="326">
        <f t="shared" ref="H139" si="106">SUM(H140:H141)</f>
        <v>0</v>
      </c>
      <c r="I139" s="10">
        <f t="shared" ref="I139:I145" si="107">H139/G139*100</f>
        <v>0</v>
      </c>
      <c r="J139" s="2"/>
    </row>
    <row r="140" spans="1:10" ht="30" x14ac:dyDescent="0.25">
      <c r="A140" s="11" t="s">
        <v>127</v>
      </c>
      <c r="B140" s="8">
        <v>78</v>
      </c>
      <c r="C140" s="4">
        <f t="shared" ref="C140:C141" si="108">ROUND(B140/12*$A$3,0)</f>
        <v>7</v>
      </c>
      <c r="D140" s="8"/>
      <c r="E140" s="8">
        <f t="shared" si="105"/>
        <v>0</v>
      </c>
      <c r="F140" s="326">
        <v>406.70447999999999</v>
      </c>
      <c r="G140" s="326">
        <f t="shared" ref="G140:G144" si="109">ROUND(F140/12*$A$3,0)</f>
        <v>34</v>
      </c>
      <c r="H140" s="326"/>
      <c r="I140" s="10">
        <f t="shared" si="107"/>
        <v>0</v>
      </c>
      <c r="J140" s="2"/>
    </row>
    <row r="141" spans="1:10" ht="30" x14ac:dyDescent="0.25">
      <c r="A141" s="11" t="s">
        <v>128</v>
      </c>
      <c r="B141" s="8">
        <v>69</v>
      </c>
      <c r="C141" s="4">
        <f t="shared" si="108"/>
        <v>6</v>
      </c>
      <c r="D141" s="8"/>
      <c r="E141" s="8">
        <f t="shared" si="105"/>
        <v>0</v>
      </c>
      <c r="F141" s="326">
        <v>359.77704</v>
      </c>
      <c r="G141" s="326">
        <f t="shared" si="109"/>
        <v>30</v>
      </c>
      <c r="H141" s="326"/>
      <c r="I141" s="10">
        <f t="shared" si="107"/>
        <v>0</v>
      </c>
      <c r="J141" s="2"/>
    </row>
    <row r="142" spans="1:10" ht="30" customHeight="1" x14ac:dyDescent="0.25">
      <c r="A142" s="72" t="s">
        <v>125</v>
      </c>
      <c r="B142" s="8">
        <f>SUM(B143:B144)</f>
        <v>17601</v>
      </c>
      <c r="C142" s="8">
        <f t="shared" ref="C142:H142" si="110">SUM(C143:C144)</f>
        <v>1467</v>
      </c>
      <c r="D142" s="8">
        <f t="shared" si="110"/>
        <v>1027</v>
      </c>
      <c r="E142" s="8">
        <f t="shared" si="105"/>
        <v>70.006816632583508</v>
      </c>
      <c r="F142" s="326">
        <f>SUM(F143:F144)</f>
        <v>29671.413780000003</v>
      </c>
      <c r="G142" s="326">
        <f t="shared" si="110"/>
        <v>2472</v>
      </c>
      <c r="H142" s="326">
        <f t="shared" si="110"/>
        <v>1155.6694499999999</v>
      </c>
      <c r="I142" s="8">
        <f t="shared" si="107"/>
        <v>46.750382281553392</v>
      </c>
      <c r="J142" s="2"/>
    </row>
    <row r="143" spans="1:10" ht="60" x14ac:dyDescent="0.25">
      <c r="A143" s="11" t="s">
        <v>131</v>
      </c>
      <c r="B143" s="8">
        <v>14950</v>
      </c>
      <c r="C143" s="4">
        <f t="shared" ref="C143:C144" si="111">ROUND(B143/12*$A$3,0)</f>
        <v>1246</v>
      </c>
      <c r="D143" s="4">
        <v>692</v>
      </c>
      <c r="E143" s="8">
        <f t="shared" si="105"/>
        <v>55.537720706260032</v>
      </c>
      <c r="F143" s="326">
        <v>25202.411</v>
      </c>
      <c r="G143" s="326">
        <f t="shared" si="109"/>
        <v>2100</v>
      </c>
      <c r="H143" s="326">
        <v>829.02535999999998</v>
      </c>
      <c r="I143" s="8">
        <f t="shared" si="107"/>
        <v>39.477398095238094</v>
      </c>
      <c r="J143" s="2"/>
    </row>
    <row r="144" spans="1:10" ht="45.75" thickBot="1" x14ac:dyDescent="0.3">
      <c r="A144" s="95" t="s">
        <v>122</v>
      </c>
      <c r="B144" s="52">
        <v>2651</v>
      </c>
      <c r="C144" s="98">
        <f t="shared" si="111"/>
        <v>221</v>
      </c>
      <c r="D144" s="102">
        <v>335</v>
      </c>
      <c r="E144" s="52">
        <f t="shared" si="105"/>
        <v>151.58371040723981</v>
      </c>
      <c r="F144" s="326">
        <v>4469.0027800000007</v>
      </c>
      <c r="G144" s="326">
        <f t="shared" si="109"/>
        <v>372</v>
      </c>
      <c r="H144" s="326">
        <v>326.64409000000001</v>
      </c>
      <c r="I144" s="52">
        <f t="shared" si="107"/>
        <v>87.807551075268819</v>
      </c>
      <c r="J144" s="2"/>
    </row>
    <row r="145" spans="1:10" ht="15" customHeight="1" thickBot="1" x14ac:dyDescent="0.3">
      <c r="A145" s="96" t="s">
        <v>3</v>
      </c>
      <c r="B145" s="135"/>
      <c r="C145" s="135"/>
      <c r="D145" s="383"/>
      <c r="E145" s="384"/>
      <c r="F145" s="377">
        <f>F142+F139</f>
        <v>30437.895300000004</v>
      </c>
      <c r="G145" s="378">
        <f t="shared" ref="G145:H145" si="112">G142+G139</f>
        <v>2536</v>
      </c>
      <c r="H145" s="378">
        <f t="shared" si="112"/>
        <v>1155.6694499999999</v>
      </c>
      <c r="I145" s="135">
        <f t="shared" si="107"/>
        <v>45.570561908517341</v>
      </c>
      <c r="J145" s="2"/>
    </row>
    <row r="146" spans="1:10" ht="15" customHeight="1" x14ac:dyDescent="0.25">
      <c r="A146" s="32"/>
      <c r="B146" s="27"/>
      <c r="C146" s="27"/>
      <c r="D146" s="27"/>
      <c r="E146" s="27"/>
      <c r="F146" s="117"/>
      <c r="G146" s="117"/>
      <c r="H146" s="117"/>
      <c r="I146" s="385"/>
      <c r="J146" s="2"/>
    </row>
    <row r="147" spans="1:10" ht="43.5" customHeight="1" x14ac:dyDescent="0.25">
      <c r="A147" s="312" t="s">
        <v>90</v>
      </c>
      <c r="B147" s="12"/>
      <c r="C147" s="12"/>
      <c r="D147" s="12"/>
      <c r="E147" s="12"/>
      <c r="F147" s="109"/>
      <c r="G147" s="109"/>
      <c r="H147" s="109"/>
      <c r="I147" s="8"/>
      <c r="J147" s="2"/>
    </row>
    <row r="148" spans="1:10" ht="43.5" customHeight="1" x14ac:dyDescent="0.25">
      <c r="A148" s="72" t="s">
        <v>134</v>
      </c>
      <c r="B148" s="8">
        <f>SUM(B149:B150)</f>
        <v>139</v>
      </c>
      <c r="C148" s="8">
        <f t="shared" ref="C148" si="113">SUM(C149:C150)</f>
        <v>12</v>
      </c>
      <c r="D148" s="8">
        <f t="shared" ref="D148" si="114">SUM(D149:D150)</f>
        <v>0</v>
      </c>
      <c r="E148" s="8">
        <f t="shared" ref="E148:E153" si="115">D148/C148*100</f>
        <v>0</v>
      </c>
      <c r="F148" s="326">
        <f>SUM(F149:F150)</f>
        <v>724.76823999999999</v>
      </c>
      <c r="G148" s="326">
        <f t="shared" ref="G148:H148" si="116">SUM(G149:G150)</f>
        <v>60</v>
      </c>
      <c r="H148" s="326">
        <f t="shared" si="116"/>
        <v>0</v>
      </c>
      <c r="I148" s="10">
        <f t="shared" ref="I148:I154" si="117">H148/G148*100</f>
        <v>0</v>
      </c>
      <c r="J148" s="2"/>
    </row>
    <row r="149" spans="1:10" ht="45.75" customHeight="1" x14ac:dyDescent="0.25">
      <c r="A149" s="11" t="s">
        <v>127</v>
      </c>
      <c r="B149" s="8">
        <v>70</v>
      </c>
      <c r="C149" s="4">
        <f t="shared" ref="C149:C150" si="118">ROUND(B149/12*$A$3,0)</f>
        <v>6</v>
      </c>
      <c r="D149" s="8"/>
      <c r="E149" s="8">
        <f t="shared" si="115"/>
        <v>0</v>
      </c>
      <c r="F149" s="326">
        <v>364.99119999999999</v>
      </c>
      <c r="G149" s="326">
        <f t="shared" ref="G149:G153" si="119">ROUND(F149/12*$A$3,0)</f>
        <v>30</v>
      </c>
      <c r="H149" s="326"/>
      <c r="I149" s="10">
        <f t="shared" si="117"/>
        <v>0</v>
      </c>
      <c r="J149" s="2"/>
    </row>
    <row r="150" spans="1:10" ht="31.5" customHeight="1" x14ac:dyDescent="0.25">
      <c r="A150" s="11" t="s">
        <v>128</v>
      </c>
      <c r="B150" s="8">
        <v>69</v>
      </c>
      <c r="C150" s="4">
        <f t="shared" si="118"/>
        <v>6</v>
      </c>
      <c r="D150" s="8"/>
      <c r="E150" s="8">
        <f t="shared" si="115"/>
        <v>0</v>
      </c>
      <c r="F150" s="326">
        <v>359.77704</v>
      </c>
      <c r="G150" s="326">
        <f t="shared" si="119"/>
        <v>30</v>
      </c>
      <c r="H150" s="326"/>
      <c r="I150" s="10">
        <f t="shared" si="117"/>
        <v>0</v>
      </c>
      <c r="J150" s="2"/>
    </row>
    <row r="151" spans="1:10" ht="37.5" customHeight="1" x14ac:dyDescent="0.25">
      <c r="A151" s="72" t="s">
        <v>125</v>
      </c>
      <c r="B151" s="8">
        <f>SUM(B152:B153)</f>
        <v>17130</v>
      </c>
      <c r="C151" s="8">
        <f t="shared" ref="C151:H151" si="120">SUM(C152:C153)</f>
        <v>1428</v>
      </c>
      <c r="D151" s="8">
        <f t="shared" si="120"/>
        <v>2292</v>
      </c>
      <c r="E151" s="8">
        <f t="shared" si="115"/>
        <v>160.50420168067228</v>
      </c>
      <c r="F151" s="326">
        <f>SUM(F152:F153)</f>
        <v>28877.411400000001</v>
      </c>
      <c r="G151" s="326">
        <f t="shared" si="120"/>
        <v>2407</v>
      </c>
      <c r="H151" s="326">
        <f t="shared" si="120"/>
        <v>4268.9761100000005</v>
      </c>
      <c r="I151" s="8">
        <f t="shared" si="117"/>
        <v>177.35671416701291</v>
      </c>
      <c r="J151" s="2"/>
    </row>
    <row r="152" spans="1:10" ht="43.5" customHeight="1" x14ac:dyDescent="0.25">
      <c r="A152" s="11" t="s">
        <v>131</v>
      </c>
      <c r="B152" s="8">
        <v>15600</v>
      </c>
      <c r="C152" s="4">
        <f t="shared" ref="C152:C153" si="121">ROUND(B152/12*$A$3,0)</f>
        <v>1300</v>
      </c>
      <c r="D152" s="4">
        <v>1220</v>
      </c>
      <c r="E152" s="8">
        <f t="shared" si="115"/>
        <v>93.84615384615384</v>
      </c>
      <c r="F152" s="326">
        <v>26298.168000000001</v>
      </c>
      <c r="G152" s="326">
        <f t="shared" si="119"/>
        <v>2192</v>
      </c>
      <c r="H152" s="326">
        <v>3428.4198300000003</v>
      </c>
      <c r="I152" s="8">
        <f t="shared" si="117"/>
        <v>156.40601414233578</v>
      </c>
      <c r="J152" s="2"/>
    </row>
    <row r="153" spans="1:10" ht="43.5" customHeight="1" thickBot="1" x14ac:dyDescent="0.3">
      <c r="A153" s="95" t="s">
        <v>122</v>
      </c>
      <c r="B153" s="52">
        <v>1530</v>
      </c>
      <c r="C153" s="98">
        <f t="shared" si="121"/>
        <v>128</v>
      </c>
      <c r="D153" s="102">
        <v>1072</v>
      </c>
      <c r="E153" s="52">
        <f t="shared" si="115"/>
        <v>837.5</v>
      </c>
      <c r="F153" s="326">
        <v>2579.2433999999998</v>
      </c>
      <c r="G153" s="326">
        <f t="shared" si="119"/>
        <v>215</v>
      </c>
      <c r="H153" s="326">
        <v>840.55628000000002</v>
      </c>
      <c r="I153" s="52">
        <f t="shared" si="117"/>
        <v>390.9564093023256</v>
      </c>
      <c r="J153" s="2"/>
    </row>
    <row r="154" spans="1:10" ht="15" customHeight="1" thickBot="1" x14ac:dyDescent="0.3">
      <c r="A154" s="96" t="s">
        <v>3</v>
      </c>
      <c r="B154" s="135"/>
      <c r="C154" s="135"/>
      <c r="D154" s="135"/>
      <c r="E154" s="278"/>
      <c r="F154" s="372">
        <f>F151+F148</f>
        <v>29602.179640000002</v>
      </c>
      <c r="G154" s="373">
        <f t="shared" ref="G154:H154" si="122">G151+G148</f>
        <v>2467</v>
      </c>
      <c r="H154" s="373">
        <f t="shared" si="122"/>
        <v>4268.9761100000005</v>
      </c>
      <c r="I154" s="135">
        <f t="shared" si="117"/>
        <v>173.04321483583303</v>
      </c>
      <c r="J154" s="2"/>
    </row>
    <row r="155" spans="1:10" ht="15" customHeight="1" x14ac:dyDescent="0.25">
      <c r="A155" s="32"/>
      <c r="B155" s="27"/>
      <c r="C155" s="27"/>
      <c r="D155" s="27"/>
      <c r="E155" s="27"/>
      <c r="F155" s="117"/>
      <c r="G155" s="117"/>
      <c r="H155" s="117"/>
      <c r="I155" s="385"/>
      <c r="J155" s="2"/>
    </row>
    <row r="156" spans="1:10" ht="29.25" x14ac:dyDescent="0.25">
      <c r="A156" s="312" t="s">
        <v>91</v>
      </c>
      <c r="B156" s="12"/>
      <c r="C156" s="12"/>
      <c r="D156" s="12"/>
      <c r="E156" s="12"/>
      <c r="F156" s="326"/>
      <c r="G156" s="326"/>
      <c r="H156" s="326"/>
      <c r="I156" s="8"/>
      <c r="J156" s="2"/>
    </row>
    <row r="157" spans="1:10" ht="30" x14ac:dyDescent="0.25">
      <c r="A157" s="72" t="s">
        <v>134</v>
      </c>
      <c r="B157" s="8">
        <f>SUM(B158:B159)</f>
        <v>83</v>
      </c>
      <c r="C157" s="4">
        <f>SUM(C158:C159)</f>
        <v>7</v>
      </c>
      <c r="D157" s="8">
        <f>SUM(D158:D159)</f>
        <v>0</v>
      </c>
      <c r="E157" s="8">
        <f t="shared" ref="E157:E164" si="123">D157/C157*100</f>
        <v>0</v>
      </c>
      <c r="F157" s="326">
        <f>SUM(F158:F159)</f>
        <v>432.77527999999995</v>
      </c>
      <c r="G157" s="326">
        <f t="shared" ref="G157:H157" si="124">SUM(G158:G159)</f>
        <v>37</v>
      </c>
      <c r="H157" s="326">
        <f t="shared" si="124"/>
        <v>0</v>
      </c>
      <c r="I157" s="10">
        <f t="shared" ref="I157:I165" si="125">H157/G157*100</f>
        <v>0</v>
      </c>
      <c r="J157" s="2"/>
    </row>
    <row r="158" spans="1:10" ht="30" x14ac:dyDescent="0.25">
      <c r="A158" s="11" t="s">
        <v>127</v>
      </c>
      <c r="B158" s="8">
        <v>38</v>
      </c>
      <c r="C158" s="4">
        <f t="shared" ref="C158:C159" si="126">ROUND(B158/12*$A$3,0)</f>
        <v>3</v>
      </c>
      <c r="D158" s="8"/>
      <c r="E158" s="8">
        <f t="shared" si="123"/>
        <v>0</v>
      </c>
      <c r="F158" s="326">
        <v>198.13807999999997</v>
      </c>
      <c r="G158" s="326">
        <f t="shared" ref="G158:G164" si="127">ROUND(F158/12*$A$3,0)</f>
        <v>17</v>
      </c>
      <c r="H158" s="326"/>
      <c r="I158" s="10">
        <f t="shared" si="125"/>
        <v>0</v>
      </c>
      <c r="J158" s="2"/>
    </row>
    <row r="159" spans="1:10" ht="30" x14ac:dyDescent="0.25">
      <c r="A159" s="11" t="s">
        <v>128</v>
      </c>
      <c r="B159" s="8">
        <v>45</v>
      </c>
      <c r="C159" s="4">
        <f t="shared" si="126"/>
        <v>4</v>
      </c>
      <c r="D159" s="8"/>
      <c r="E159" s="8">
        <f t="shared" si="123"/>
        <v>0</v>
      </c>
      <c r="F159" s="326">
        <v>234.63719999999998</v>
      </c>
      <c r="G159" s="326">
        <f t="shared" si="127"/>
        <v>20</v>
      </c>
      <c r="H159" s="326"/>
      <c r="I159" s="10">
        <f t="shared" si="125"/>
        <v>0</v>
      </c>
      <c r="J159" s="2"/>
    </row>
    <row r="160" spans="1:10" ht="30" x14ac:dyDescent="0.25">
      <c r="A160" s="72" t="s">
        <v>125</v>
      </c>
      <c r="B160" s="8">
        <f>SUM(B161:B164)</f>
        <v>16920</v>
      </c>
      <c r="C160" s="4">
        <f>SUM(C161:C164)</f>
        <v>1410</v>
      </c>
      <c r="D160" s="8">
        <f>SUM(D161:D164)</f>
        <v>1650</v>
      </c>
      <c r="E160" s="8">
        <f t="shared" si="123"/>
        <v>117.02127659574468</v>
      </c>
      <c r="F160" s="326">
        <f>SUM(F161:F164)</f>
        <v>28354.186599999997</v>
      </c>
      <c r="G160" s="326">
        <f t="shared" ref="G160:H160" si="128">SUM(G161:G164)</f>
        <v>2363</v>
      </c>
      <c r="H160" s="326">
        <f t="shared" si="128"/>
        <v>2263.9753800000003</v>
      </c>
      <c r="I160" s="8">
        <f t="shared" si="125"/>
        <v>95.809368599238269</v>
      </c>
      <c r="J160" s="2"/>
    </row>
    <row r="161" spans="1:10" ht="59.25" customHeight="1" x14ac:dyDescent="0.25">
      <c r="A161" s="11" t="s">
        <v>131</v>
      </c>
      <c r="B161" s="8">
        <v>14800</v>
      </c>
      <c r="C161" s="4">
        <f t="shared" ref="C161:C164" si="129">ROUND(B161/12*$A$3,0)</f>
        <v>1233</v>
      </c>
      <c r="D161" s="8">
        <v>961</v>
      </c>
      <c r="E161" s="8">
        <f t="shared" si="123"/>
        <v>77.939983779399839</v>
      </c>
      <c r="F161" s="326">
        <v>24949.544000000002</v>
      </c>
      <c r="G161" s="326">
        <f t="shared" si="127"/>
        <v>2079</v>
      </c>
      <c r="H161" s="326">
        <v>1646.1680700000002</v>
      </c>
      <c r="I161" s="8">
        <f t="shared" si="125"/>
        <v>79.18076334776336</v>
      </c>
      <c r="J161" s="2"/>
    </row>
    <row r="162" spans="1:10" ht="45" x14ac:dyDescent="0.25">
      <c r="A162" s="11" t="s">
        <v>122</v>
      </c>
      <c r="B162" s="8">
        <v>1800</v>
      </c>
      <c r="C162" s="4">
        <f t="shared" si="129"/>
        <v>150</v>
      </c>
      <c r="D162" s="8">
        <v>689</v>
      </c>
      <c r="E162" s="8">
        <f t="shared" si="123"/>
        <v>459.33333333333337</v>
      </c>
      <c r="F162" s="326">
        <v>3034.404</v>
      </c>
      <c r="G162" s="326">
        <f t="shared" si="127"/>
        <v>253</v>
      </c>
      <c r="H162" s="326">
        <v>617.80731000000003</v>
      </c>
      <c r="I162" s="8">
        <f t="shared" si="125"/>
        <v>244.19261264822137</v>
      </c>
      <c r="J162" s="2"/>
    </row>
    <row r="163" spans="1:10" ht="30" x14ac:dyDescent="0.25">
      <c r="A163" s="11" t="s">
        <v>87</v>
      </c>
      <c r="B163" s="8">
        <v>60</v>
      </c>
      <c r="C163" s="4">
        <f t="shared" si="129"/>
        <v>5</v>
      </c>
      <c r="D163" s="8"/>
      <c r="E163" s="8">
        <f t="shared" si="123"/>
        <v>0</v>
      </c>
      <c r="F163" s="326">
        <v>205.422</v>
      </c>
      <c r="G163" s="326">
        <f t="shared" si="127"/>
        <v>17</v>
      </c>
      <c r="H163" s="326"/>
      <c r="I163" s="8">
        <f t="shared" si="125"/>
        <v>0</v>
      </c>
      <c r="J163" s="2"/>
    </row>
    <row r="164" spans="1:10" ht="30.75" thickBot="1" x14ac:dyDescent="0.3">
      <c r="A164" s="95" t="s">
        <v>88</v>
      </c>
      <c r="B164" s="52">
        <v>260</v>
      </c>
      <c r="C164" s="98">
        <f t="shared" si="129"/>
        <v>22</v>
      </c>
      <c r="D164" s="52"/>
      <c r="E164" s="52">
        <f t="shared" si="123"/>
        <v>0</v>
      </c>
      <c r="F164" s="326">
        <v>164.81659999999999</v>
      </c>
      <c r="G164" s="326">
        <f t="shared" si="127"/>
        <v>14</v>
      </c>
      <c r="H164" s="326"/>
      <c r="I164" s="52">
        <f t="shared" si="125"/>
        <v>0</v>
      </c>
      <c r="J164" s="2"/>
    </row>
    <row r="165" spans="1:10" ht="15.75" thickBot="1" x14ac:dyDescent="0.3">
      <c r="A165" s="386" t="s">
        <v>3</v>
      </c>
      <c r="B165" s="353"/>
      <c r="C165" s="353"/>
      <c r="D165" s="353"/>
      <c r="E165" s="384"/>
      <c r="F165" s="377">
        <f>F160+F157</f>
        <v>28786.961879999999</v>
      </c>
      <c r="G165" s="378">
        <f t="shared" ref="G165:H165" si="130">G160+G157</f>
        <v>2400</v>
      </c>
      <c r="H165" s="378">
        <f t="shared" si="130"/>
        <v>2263.9753800000003</v>
      </c>
      <c r="I165" s="135">
        <f t="shared" si="125"/>
        <v>94.332307500000013</v>
      </c>
      <c r="J165" s="2"/>
    </row>
    <row r="166" spans="1:10" ht="15" customHeight="1" x14ac:dyDescent="0.25">
      <c r="A166" s="32"/>
      <c r="B166" s="27"/>
      <c r="C166" s="27"/>
      <c r="D166" s="27"/>
      <c r="E166" s="27"/>
      <c r="F166" s="117"/>
      <c r="G166" s="117"/>
      <c r="H166" s="117"/>
      <c r="I166" s="385"/>
      <c r="J166" s="2"/>
    </row>
    <row r="167" spans="1:10" ht="31.5" customHeight="1" x14ac:dyDescent="0.25">
      <c r="A167" s="312" t="s">
        <v>92</v>
      </c>
      <c r="B167" s="12"/>
      <c r="C167" s="12"/>
      <c r="D167" s="12"/>
      <c r="E167" s="12"/>
      <c r="F167" s="326"/>
      <c r="G167" s="326"/>
      <c r="H167" s="326"/>
      <c r="I167" s="12"/>
      <c r="J167" s="2"/>
    </row>
    <row r="168" spans="1:10" ht="45" customHeight="1" x14ac:dyDescent="0.25">
      <c r="A168" s="72" t="s">
        <v>134</v>
      </c>
      <c r="B168" s="8">
        <f>SUM(B169:B170)</f>
        <v>189</v>
      </c>
      <c r="C168" s="8">
        <f t="shared" ref="C168" si="131">SUM(C169:C170)</f>
        <v>16</v>
      </c>
      <c r="D168" s="8">
        <f t="shared" ref="D168" si="132">SUM(D169:D170)</f>
        <v>0</v>
      </c>
      <c r="E168" s="8">
        <f t="shared" ref="E168:E175" si="133">D168/C168*100</f>
        <v>0</v>
      </c>
      <c r="F168" s="326">
        <f>SUM(F169:F170)</f>
        <v>985.47623999999996</v>
      </c>
      <c r="G168" s="326">
        <f t="shared" ref="G168:H168" si="134">SUM(G169:G170)</f>
        <v>82</v>
      </c>
      <c r="H168" s="326">
        <f t="shared" si="134"/>
        <v>0</v>
      </c>
      <c r="I168" s="8">
        <f t="shared" ref="I168:I176" si="135">H168/G168*100</f>
        <v>0</v>
      </c>
      <c r="J168" s="2"/>
    </row>
    <row r="169" spans="1:10" ht="48.75" customHeight="1" x14ac:dyDescent="0.25">
      <c r="A169" s="11" t="s">
        <v>127</v>
      </c>
      <c r="B169" s="8">
        <v>135</v>
      </c>
      <c r="C169" s="4">
        <f t="shared" ref="C169:C170" si="136">ROUND(B169/12*$A$3,0)</f>
        <v>11</v>
      </c>
      <c r="D169" s="4"/>
      <c r="E169" s="8">
        <f t="shared" si="133"/>
        <v>0</v>
      </c>
      <c r="F169" s="326">
        <v>703.91160000000002</v>
      </c>
      <c r="G169" s="326">
        <f t="shared" ref="G169:G175" si="137">ROUND(F169/12*$A$3,0)</f>
        <v>59</v>
      </c>
      <c r="H169" s="326"/>
      <c r="I169" s="8">
        <f t="shared" si="135"/>
        <v>0</v>
      </c>
      <c r="J169" s="2"/>
    </row>
    <row r="170" spans="1:10" ht="35.1" customHeight="1" x14ac:dyDescent="0.25">
      <c r="A170" s="11" t="s">
        <v>128</v>
      </c>
      <c r="B170" s="8">
        <v>54</v>
      </c>
      <c r="C170" s="4">
        <f t="shared" si="136"/>
        <v>5</v>
      </c>
      <c r="D170" s="8"/>
      <c r="E170" s="8">
        <f t="shared" si="133"/>
        <v>0</v>
      </c>
      <c r="F170" s="326">
        <v>281.56464</v>
      </c>
      <c r="G170" s="326">
        <f t="shared" si="137"/>
        <v>23</v>
      </c>
      <c r="H170" s="326"/>
      <c r="I170" s="8">
        <f t="shared" si="135"/>
        <v>0</v>
      </c>
      <c r="J170" s="2"/>
    </row>
    <row r="171" spans="1:10" ht="39.75" customHeight="1" x14ac:dyDescent="0.25">
      <c r="A171" s="72" t="s">
        <v>125</v>
      </c>
      <c r="B171" s="8">
        <f>SUM(B172:B175)</f>
        <v>20550</v>
      </c>
      <c r="C171" s="8">
        <f>SUM(C172:C175)</f>
        <v>1713</v>
      </c>
      <c r="D171" s="8">
        <f>SUM(D172:D175)</f>
        <v>1410</v>
      </c>
      <c r="E171" s="8">
        <f t="shared" si="133"/>
        <v>82.311733800350268</v>
      </c>
      <c r="F171" s="326">
        <f>SUM(F172:F175)</f>
        <v>35248.771500000003</v>
      </c>
      <c r="G171" s="326">
        <f t="shared" ref="G171:H171" si="138">SUM(G172:G175)</f>
        <v>2937</v>
      </c>
      <c r="H171" s="326">
        <f t="shared" si="138"/>
        <v>1474.7295899999999</v>
      </c>
      <c r="I171" s="8">
        <f t="shared" si="135"/>
        <v>50.212107252298267</v>
      </c>
      <c r="J171" s="2"/>
    </row>
    <row r="172" spans="1:10" ht="61.5" customHeight="1" x14ac:dyDescent="0.25">
      <c r="A172" s="11" t="s">
        <v>131</v>
      </c>
      <c r="B172" s="8">
        <v>13150</v>
      </c>
      <c r="C172" s="4">
        <f t="shared" ref="C172:C175" si="139">ROUND(B172/12*$A$3,0)</f>
        <v>1096</v>
      </c>
      <c r="D172" s="4">
        <v>813</v>
      </c>
      <c r="E172" s="8">
        <f t="shared" si="133"/>
        <v>74.178832116788314</v>
      </c>
      <c r="F172" s="326">
        <v>22168.007000000001</v>
      </c>
      <c r="G172" s="326">
        <f t="shared" si="137"/>
        <v>1847</v>
      </c>
      <c r="H172" s="326">
        <v>943.66958</v>
      </c>
      <c r="I172" s="8">
        <f t="shared" si="135"/>
        <v>51.092018408229556</v>
      </c>
      <c r="J172" s="2"/>
    </row>
    <row r="173" spans="1:10" ht="45" x14ac:dyDescent="0.25">
      <c r="A173" s="11" t="s">
        <v>122</v>
      </c>
      <c r="B173" s="8">
        <v>6650</v>
      </c>
      <c r="C173" s="4">
        <f t="shared" si="139"/>
        <v>554</v>
      </c>
      <c r="D173" s="4">
        <v>591</v>
      </c>
      <c r="E173" s="8">
        <f t="shared" si="133"/>
        <v>106.67870036101084</v>
      </c>
      <c r="F173" s="326">
        <v>11210.437</v>
      </c>
      <c r="G173" s="326">
        <f t="shared" si="137"/>
        <v>934</v>
      </c>
      <c r="H173" s="326">
        <v>509.80177000000003</v>
      </c>
      <c r="I173" s="8">
        <f t="shared" si="135"/>
        <v>54.582630620985015</v>
      </c>
      <c r="J173" s="2"/>
    </row>
    <row r="174" spans="1:10" ht="35.1" customHeight="1" x14ac:dyDescent="0.25">
      <c r="A174" s="11" t="s">
        <v>87</v>
      </c>
      <c r="B174" s="8">
        <v>500</v>
      </c>
      <c r="C174" s="4">
        <f t="shared" si="139"/>
        <v>42</v>
      </c>
      <c r="D174" s="4">
        <v>6</v>
      </c>
      <c r="E174" s="8">
        <f t="shared" si="133"/>
        <v>14.285714285714285</v>
      </c>
      <c r="F174" s="326">
        <v>1711.85</v>
      </c>
      <c r="G174" s="326">
        <f t="shared" si="137"/>
        <v>143</v>
      </c>
      <c r="H174" s="326">
        <v>21.258240000000001</v>
      </c>
      <c r="I174" s="8">
        <f t="shared" si="135"/>
        <v>14.865902097902097</v>
      </c>
      <c r="J174" s="2"/>
    </row>
    <row r="175" spans="1:10" ht="35.1" customHeight="1" thickBot="1" x14ac:dyDescent="0.3">
      <c r="A175" s="95" t="s">
        <v>88</v>
      </c>
      <c r="B175" s="52">
        <v>250</v>
      </c>
      <c r="C175" s="98">
        <f t="shared" si="139"/>
        <v>21</v>
      </c>
      <c r="D175" s="98"/>
      <c r="E175" s="52">
        <f t="shared" si="133"/>
        <v>0</v>
      </c>
      <c r="F175" s="326">
        <v>158.47749999999999</v>
      </c>
      <c r="G175" s="326">
        <f t="shared" si="137"/>
        <v>13</v>
      </c>
      <c r="H175" s="326"/>
      <c r="I175" s="52">
        <f t="shared" si="135"/>
        <v>0</v>
      </c>
      <c r="J175" s="2"/>
    </row>
    <row r="176" spans="1:10" ht="15.75" thickBot="1" x14ac:dyDescent="0.3">
      <c r="A176" s="352" t="s">
        <v>3</v>
      </c>
      <c r="B176" s="353"/>
      <c r="C176" s="353"/>
      <c r="D176" s="353"/>
      <c r="E176" s="387"/>
      <c r="F176" s="377">
        <f>F171+F168</f>
        <v>36234.247740000006</v>
      </c>
      <c r="G176" s="378">
        <f t="shared" ref="G176:H176" si="140">G171+G168</f>
        <v>3019</v>
      </c>
      <c r="H176" s="378">
        <f t="shared" si="140"/>
        <v>1474.7295899999999</v>
      </c>
      <c r="I176" s="135">
        <f t="shared" si="135"/>
        <v>48.848280556475657</v>
      </c>
      <c r="J176" s="2"/>
    </row>
    <row r="177" spans="1:10" ht="15" customHeight="1" x14ac:dyDescent="0.25">
      <c r="A177" s="71"/>
      <c r="B177" s="1"/>
      <c r="C177" s="1"/>
      <c r="D177" s="1"/>
      <c r="E177" s="137"/>
      <c r="F177" s="118"/>
      <c r="G177" s="118"/>
      <c r="H177" s="118"/>
      <c r="I177" s="388"/>
      <c r="J177" s="2"/>
    </row>
    <row r="178" spans="1:10" ht="43.5" x14ac:dyDescent="0.25">
      <c r="A178" s="389" t="s">
        <v>93</v>
      </c>
      <c r="B178" s="27"/>
      <c r="C178" s="27"/>
      <c r="D178" s="27"/>
      <c r="E178" s="27"/>
      <c r="F178" s="326"/>
      <c r="G178" s="326"/>
      <c r="H178" s="326"/>
      <c r="I178" s="390"/>
      <c r="J178" s="2"/>
    </row>
    <row r="179" spans="1:10" ht="30" customHeight="1" x14ac:dyDescent="0.25">
      <c r="A179" s="72" t="s">
        <v>134</v>
      </c>
      <c r="B179" s="8">
        <f>SUM(B180:B181)</f>
        <v>499</v>
      </c>
      <c r="C179" s="8">
        <f t="shared" ref="C179:D179" si="141">SUM(C180:C181)</f>
        <v>42</v>
      </c>
      <c r="D179" s="8">
        <f t="shared" si="141"/>
        <v>0</v>
      </c>
      <c r="E179" s="8">
        <f t="shared" ref="E179:E183" si="142">D179/C179*100</f>
        <v>0</v>
      </c>
      <c r="F179" s="326">
        <f>SUM(F180:F181)</f>
        <v>991.65090592592583</v>
      </c>
      <c r="G179" s="326">
        <f t="shared" ref="G179:H179" si="143">SUM(G180:G181)</f>
        <v>82</v>
      </c>
      <c r="H179" s="326">
        <f t="shared" si="143"/>
        <v>0</v>
      </c>
      <c r="I179" s="10">
        <f t="shared" ref="I179:I184" si="144">H179/G179*100</f>
        <v>0</v>
      </c>
      <c r="J179" s="2"/>
    </row>
    <row r="180" spans="1:10" ht="27" customHeight="1" x14ac:dyDescent="0.25">
      <c r="A180" s="11" t="s">
        <v>84</v>
      </c>
      <c r="B180" s="8">
        <v>383</v>
      </c>
      <c r="C180" s="4">
        <f t="shared" ref="C180:C183" si="145">ROUND(B180/12*$A$3,0)</f>
        <v>32</v>
      </c>
      <c r="D180" s="8"/>
      <c r="E180" s="8">
        <f t="shared" si="142"/>
        <v>0</v>
      </c>
      <c r="F180" s="326">
        <v>783.17570592592585</v>
      </c>
      <c r="G180" s="326">
        <f t="shared" ref="G180:G183" si="146">ROUND(F180/12*$A$3,0)</f>
        <v>65</v>
      </c>
      <c r="H180" s="326"/>
      <c r="I180" s="10">
        <f t="shared" si="144"/>
        <v>0</v>
      </c>
      <c r="J180" s="2"/>
    </row>
    <row r="181" spans="1:10" ht="30" customHeight="1" x14ac:dyDescent="0.25">
      <c r="A181" s="11" t="s">
        <v>85</v>
      </c>
      <c r="B181" s="52">
        <v>116</v>
      </c>
      <c r="C181" s="98">
        <f t="shared" si="145"/>
        <v>10</v>
      </c>
      <c r="D181" s="52">
        <v>0</v>
      </c>
      <c r="E181" s="52">
        <f t="shared" si="142"/>
        <v>0</v>
      </c>
      <c r="F181" s="326">
        <v>208.4752</v>
      </c>
      <c r="G181" s="326">
        <f t="shared" si="146"/>
        <v>17</v>
      </c>
      <c r="H181" s="326"/>
      <c r="I181" s="10">
        <f t="shared" si="144"/>
        <v>0</v>
      </c>
      <c r="J181" s="2"/>
    </row>
    <row r="182" spans="1:10" ht="30" customHeight="1" x14ac:dyDescent="0.25">
      <c r="A182" s="72" t="s">
        <v>125</v>
      </c>
      <c r="B182" s="8">
        <f>SUM(B183)</f>
        <v>576</v>
      </c>
      <c r="C182" s="8">
        <f t="shared" ref="C182:H182" si="147">SUM(C183)</f>
        <v>48</v>
      </c>
      <c r="D182" s="8">
        <f t="shared" si="147"/>
        <v>24</v>
      </c>
      <c r="E182" s="101">
        <f t="shared" si="142"/>
        <v>50</v>
      </c>
      <c r="F182" s="326">
        <f t="shared" si="147"/>
        <v>845.68320000000006</v>
      </c>
      <c r="G182" s="326">
        <f t="shared" si="147"/>
        <v>70</v>
      </c>
      <c r="H182" s="326">
        <f t="shared" si="147"/>
        <v>36.252720000000004</v>
      </c>
      <c r="I182" s="391">
        <f t="shared" si="144"/>
        <v>51.7896</v>
      </c>
      <c r="J182" s="2"/>
    </row>
    <row r="183" spans="1:10" ht="30" customHeight="1" thickBot="1" x14ac:dyDescent="0.3">
      <c r="A183" s="95" t="s">
        <v>121</v>
      </c>
      <c r="B183" s="100">
        <v>576</v>
      </c>
      <c r="C183" s="369">
        <f t="shared" si="145"/>
        <v>48</v>
      </c>
      <c r="D183" s="100">
        <v>24</v>
      </c>
      <c r="E183" s="52">
        <f t="shared" si="142"/>
        <v>50</v>
      </c>
      <c r="F183" s="326">
        <v>845.68320000000006</v>
      </c>
      <c r="G183" s="326">
        <f t="shared" si="146"/>
        <v>70</v>
      </c>
      <c r="H183" s="326">
        <v>36.252720000000004</v>
      </c>
      <c r="I183" s="391">
        <f t="shared" si="144"/>
        <v>51.7896</v>
      </c>
      <c r="J183" s="2"/>
    </row>
    <row r="184" spans="1:10" ht="15.75" thickBot="1" x14ac:dyDescent="0.3">
      <c r="A184" s="392" t="s">
        <v>3</v>
      </c>
      <c r="B184" s="353"/>
      <c r="C184" s="353"/>
      <c r="D184" s="353"/>
      <c r="E184" s="278"/>
      <c r="F184" s="354">
        <f t="shared" ref="F184:H184" si="148">F182+F179</f>
        <v>1837.334105925926</v>
      </c>
      <c r="G184" s="355">
        <f t="shared" si="148"/>
        <v>152</v>
      </c>
      <c r="H184" s="355">
        <f t="shared" si="148"/>
        <v>36.252720000000004</v>
      </c>
      <c r="I184" s="135">
        <f t="shared" si="144"/>
        <v>23.850473684210531</v>
      </c>
      <c r="J184" s="2"/>
    </row>
    <row r="185" spans="1:10" ht="15" customHeight="1" x14ac:dyDescent="0.25">
      <c r="A185" s="49"/>
      <c r="B185" s="25"/>
      <c r="C185" s="25"/>
      <c r="D185" s="25"/>
      <c r="E185" s="25"/>
      <c r="F185" s="119"/>
      <c r="G185" s="119"/>
      <c r="H185" s="119"/>
      <c r="I185" s="24"/>
      <c r="J185" s="2"/>
    </row>
    <row r="186" spans="1:10" ht="43.5" customHeight="1" x14ac:dyDescent="0.25">
      <c r="A186" s="312" t="s">
        <v>95</v>
      </c>
      <c r="B186" s="12"/>
      <c r="C186" s="12"/>
      <c r="D186" s="12"/>
      <c r="E186" s="12"/>
      <c r="F186" s="106"/>
      <c r="G186" s="106"/>
      <c r="H186" s="106"/>
      <c r="I186" s="36"/>
      <c r="J186" s="2"/>
    </row>
    <row r="187" spans="1:10" ht="26.25" customHeight="1" x14ac:dyDescent="0.25">
      <c r="A187" s="72" t="s">
        <v>134</v>
      </c>
      <c r="B187" s="8">
        <f>SUM(B188:B189)</f>
        <v>572</v>
      </c>
      <c r="C187" s="8">
        <f t="shared" ref="C187" si="149">SUM(C188:C189)</f>
        <v>48</v>
      </c>
      <c r="D187" s="8">
        <f t="shared" ref="D187" si="150">SUM(D188:D189)</f>
        <v>45</v>
      </c>
      <c r="E187" s="8">
        <f>D187/C187*100</f>
        <v>93.75</v>
      </c>
      <c r="F187" s="326">
        <f>SUM(F188:F189)</f>
        <v>1136.7146362962962</v>
      </c>
      <c r="G187" s="326">
        <f t="shared" ref="G187:H187" si="151">SUM(G188:G189)</f>
        <v>95</v>
      </c>
      <c r="H187" s="326">
        <f t="shared" si="151"/>
        <v>65.801900000000003</v>
      </c>
      <c r="I187" s="8">
        <f t="shared" ref="I187:I192" si="152">H187/G187*100</f>
        <v>69.265157894736845</v>
      </c>
      <c r="J187" s="2"/>
    </row>
    <row r="188" spans="1:10" ht="30.75" customHeight="1" x14ac:dyDescent="0.25">
      <c r="A188" s="11" t="s">
        <v>84</v>
      </c>
      <c r="B188" s="8">
        <v>439</v>
      </c>
      <c r="C188" s="4">
        <f t="shared" ref="C188:C191" si="153">ROUND(B188/12*$A$3,0)</f>
        <v>37</v>
      </c>
      <c r="D188" s="8">
        <v>34</v>
      </c>
      <c r="E188" s="8">
        <f>D188/C188*100</f>
        <v>91.891891891891902</v>
      </c>
      <c r="F188" s="326">
        <v>897.68703629629624</v>
      </c>
      <c r="G188" s="326">
        <f t="shared" ref="G188:G191" si="154">ROUND(F188/12*$A$3,0)</f>
        <v>75</v>
      </c>
      <c r="H188" s="326">
        <v>48.758499999999998</v>
      </c>
      <c r="I188" s="8">
        <f t="shared" si="152"/>
        <v>65.011333333333326</v>
      </c>
      <c r="J188" s="2"/>
    </row>
    <row r="189" spans="1:10" ht="33" customHeight="1" x14ac:dyDescent="0.25">
      <c r="A189" s="11" t="s">
        <v>85</v>
      </c>
      <c r="B189" s="8">
        <v>133</v>
      </c>
      <c r="C189" s="4">
        <f t="shared" si="153"/>
        <v>11</v>
      </c>
      <c r="D189" s="8">
        <v>11</v>
      </c>
      <c r="E189" s="52">
        <f>D189/C189*100</f>
        <v>100</v>
      </c>
      <c r="F189" s="326">
        <v>239.02759999999998</v>
      </c>
      <c r="G189" s="326">
        <f t="shared" si="154"/>
        <v>20</v>
      </c>
      <c r="H189" s="326">
        <v>17.043400000000002</v>
      </c>
      <c r="I189" s="8">
        <f t="shared" si="152"/>
        <v>85.217000000000013</v>
      </c>
      <c r="J189" s="2"/>
    </row>
    <row r="190" spans="1:10" ht="30" x14ac:dyDescent="0.25">
      <c r="A190" s="72" t="s">
        <v>125</v>
      </c>
      <c r="B190" s="52">
        <f>SUM(B191)</f>
        <v>300</v>
      </c>
      <c r="C190" s="52">
        <f t="shared" ref="C190:H190" si="155">SUM(C191)</f>
        <v>25</v>
      </c>
      <c r="D190" s="52">
        <f t="shared" si="155"/>
        <v>26</v>
      </c>
      <c r="E190" s="52">
        <f t="shared" ref="E190:E191" si="156">D190/C190*100</f>
        <v>104</v>
      </c>
      <c r="F190" s="326">
        <f>SUM(F191)</f>
        <v>440.46</v>
      </c>
      <c r="G190" s="326">
        <f t="shared" si="155"/>
        <v>37</v>
      </c>
      <c r="H190" s="326">
        <f t="shared" si="155"/>
        <v>34.857680000000002</v>
      </c>
      <c r="I190" s="8">
        <f t="shared" si="152"/>
        <v>94.209945945945947</v>
      </c>
      <c r="J190" s="2"/>
    </row>
    <row r="191" spans="1:10" ht="33" customHeight="1" thickBot="1" x14ac:dyDescent="0.3">
      <c r="A191" s="95" t="s">
        <v>121</v>
      </c>
      <c r="B191" s="52">
        <v>300</v>
      </c>
      <c r="C191" s="98">
        <f t="shared" si="153"/>
        <v>25</v>
      </c>
      <c r="D191" s="101">
        <v>26</v>
      </c>
      <c r="E191" s="52">
        <f t="shared" si="156"/>
        <v>104</v>
      </c>
      <c r="F191" s="326">
        <v>440.46</v>
      </c>
      <c r="G191" s="326">
        <f t="shared" si="154"/>
        <v>37</v>
      </c>
      <c r="H191" s="326">
        <v>34.857680000000002</v>
      </c>
      <c r="I191" s="52">
        <f t="shared" si="152"/>
        <v>94.209945945945947</v>
      </c>
      <c r="J191" s="2"/>
    </row>
    <row r="192" spans="1:10" ht="15.75" thickBot="1" x14ac:dyDescent="0.3">
      <c r="A192" s="96" t="s">
        <v>3</v>
      </c>
      <c r="B192" s="135"/>
      <c r="C192" s="135"/>
      <c r="D192" s="135"/>
      <c r="E192" s="278"/>
      <c r="F192" s="372">
        <f t="shared" ref="F192:H192" si="157">F190+F187</f>
        <v>1577.1746362962963</v>
      </c>
      <c r="G192" s="373">
        <f t="shared" si="157"/>
        <v>132</v>
      </c>
      <c r="H192" s="373">
        <f t="shared" si="157"/>
        <v>100.65958000000001</v>
      </c>
      <c r="I192" s="135">
        <f t="shared" si="152"/>
        <v>76.257257575757578</v>
      </c>
      <c r="J192" s="2"/>
    </row>
    <row r="193" spans="1:10" ht="15" customHeight="1" x14ac:dyDescent="0.25">
      <c r="A193" s="362"/>
      <c r="B193" s="28"/>
      <c r="C193" s="28"/>
      <c r="D193" s="28"/>
      <c r="E193" s="27"/>
      <c r="F193" s="115"/>
      <c r="G193" s="115"/>
      <c r="H193" s="115"/>
      <c r="I193" s="28"/>
      <c r="J193" s="2"/>
    </row>
    <row r="194" spans="1:10" ht="29.25" customHeight="1" x14ac:dyDescent="0.25">
      <c r="A194" s="368" t="s">
        <v>96</v>
      </c>
      <c r="B194" s="14"/>
      <c r="C194" s="14"/>
      <c r="D194" s="14"/>
      <c r="E194" s="12"/>
      <c r="F194" s="326"/>
      <c r="G194" s="326"/>
      <c r="H194" s="326"/>
      <c r="I194" s="29"/>
      <c r="J194" s="2"/>
    </row>
    <row r="195" spans="1:10" ht="30.75" customHeight="1" x14ac:dyDescent="0.25">
      <c r="A195" s="72" t="s">
        <v>134</v>
      </c>
      <c r="B195" s="8">
        <f>SUM(B196:B199)</f>
        <v>5800</v>
      </c>
      <c r="C195" s="8">
        <f t="shared" ref="C195:D195" si="158">SUM(C196:C199)</f>
        <v>483</v>
      </c>
      <c r="D195" s="8">
        <f t="shared" si="158"/>
        <v>331</v>
      </c>
      <c r="E195" s="8">
        <f>D195/C195*100</f>
        <v>68.530020703933744</v>
      </c>
      <c r="F195" s="326">
        <f>SUM(F196:F199)</f>
        <v>11747.98090148148</v>
      </c>
      <c r="G195" s="326">
        <f t="shared" ref="G195:H195" si="159">SUM(G196:G199)</f>
        <v>979</v>
      </c>
      <c r="H195" s="326">
        <f t="shared" si="159"/>
        <v>413.47483999999997</v>
      </c>
      <c r="I195" s="8">
        <f t="shared" ref="I195:I206" si="160">H195/G195*100</f>
        <v>42.234406537282936</v>
      </c>
      <c r="J195" s="2"/>
    </row>
    <row r="196" spans="1:10" ht="38.1" customHeight="1" x14ac:dyDescent="0.25">
      <c r="A196" s="11" t="s">
        <v>84</v>
      </c>
      <c r="B196" s="8">
        <v>4409</v>
      </c>
      <c r="C196" s="4">
        <f t="shared" ref="C196:C205" si="161">ROUND(B196/12*$A$3,0)</f>
        <v>367</v>
      </c>
      <c r="D196" s="8">
        <v>204</v>
      </c>
      <c r="E196" s="8">
        <f>D196/C196*100</f>
        <v>55.585831062670302</v>
      </c>
      <c r="F196" s="326">
        <v>9015.7224214814814</v>
      </c>
      <c r="G196" s="326">
        <f t="shared" ref="G196:G205" si="162">ROUND(F196/12*$A$3,0)</f>
        <v>751</v>
      </c>
      <c r="H196" s="326">
        <v>193.77223999999995</v>
      </c>
      <c r="I196" s="8">
        <f t="shared" si="160"/>
        <v>25.801896138482018</v>
      </c>
      <c r="J196" s="2"/>
    </row>
    <row r="197" spans="1:10" ht="38.1" customHeight="1" x14ac:dyDescent="0.25">
      <c r="A197" s="11" t="s">
        <v>85</v>
      </c>
      <c r="B197" s="8">
        <v>1323</v>
      </c>
      <c r="C197" s="4">
        <f t="shared" si="161"/>
        <v>110</v>
      </c>
      <c r="D197" s="8">
        <v>127</v>
      </c>
      <c r="E197" s="8">
        <f>D197/C197*100</f>
        <v>115.45454545454545</v>
      </c>
      <c r="F197" s="326">
        <v>2377.6956</v>
      </c>
      <c r="G197" s="326">
        <f t="shared" si="162"/>
        <v>198</v>
      </c>
      <c r="H197" s="326">
        <v>219.70260000000002</v>
      </c>
      <c r="I197" s="8">
        <f t="shared" si="160"/>
        <v>110.9609090909091</v>
      </c>
      <c r="J197" s="2"/>
    </row>
    <row r="198" spans="1:10" ht="44.25" customHeight="1" x14ac:dyDescent="0.25">
      <c r="A198" s="11" t="s">
        <v>127</v>
      </c>
      <c r="B198" s="8"/>
      <c r="C198" s="4">
        <f t="shared" si="161"/>
        <v>0</v>
      </c>
      <c r="D198" s="8"/>
      <c r="E198" s="8"/>
      <c r="F198" s="326"/>
      <c r="G198" s="326">
        <f t="shared" si="162"/>
        <v>0</v>
      </c>
      <c r="H198" s="326"/>
      <c r="I198" s="8" t="e">
        <f t="shared" si="160"/>
        <v>#DIV/0!</v>
      </c>
      <c r="J198" s="2"/>
    </row>
    <row r="199" spans="1:10" ht="38.1" customHeight="1" x14ac:dyDescent="0.25">
      <c r="A199" s="11" t="s">
        <v>128</v>
      </c>
      <c r="B199" s="8">
        <v>68</v>
      </c>
      <c r="C199" s="4">
        <f t="shared" si="161"/>
        <v>6</v>
      </c>
      <c r="D199" s="8"/>
      <c r="E199" s="8">
        <f t="shared" ref="E199:E205" si="163">D199/C199*100</f>
        <v>0</v>
      </c>
      <c r="F199" s="326">
        <v>354.56288000000001</v>
      </c>
      <c r="G199" s="326">
        <f t="shared" si="162"/>
        <v>30</v>
      </c>
      <c r="H199" s="326"/>
      <c r="I199" s="8">
        <f t="shared" si="160"/>
        <v>0</v>
      </c>
      <c r="J199" s="2"/>
    </row>
    <row r="200" spans="1:10" ht="47.25" customHeight="1" x14ac:dyDescent="0.25">
      <c r="A200" s="72" t="s">
        <v>125</v>
      </c>
      <c r="B200" s="8">
        <f>SUM(B201:B205)</f>
        <v>13879</v>
      </c>
      <c r="C200" s="8">
        <f>SUM(C201:C205)</f>
        <v>1158</v>
      </c>
      <c r="D200" s="8">
        <f t="shared" ref="D200:H200" si="164">SUM(D201:D205)</f>
        <v>439</v>
      </c>
      <c r="E200" s="8">
        <f t="shared" si="163"/>
        <v>37.910189982728845</v>
      </c>
      <c r="F200" s="326">
        <f>SUM(F201:F205)</f>
        <v>21383.571620000002</v>
      </c>
      <c r="G200" s="326">
        <f t="shared" si="164"/>
        <v>1782</v>
      </c>
      <c r="H200" s="326">
        <f t="shared" si="164"/>
        <v>567.50198</v>
      </c>
      <c r="I200" s="8">
        <f t="shared" si="160"/>
        <v>31.846351290684627</v>
      </c>
      <c r="J200" s="2"/>
    </row>
    <row r="201" spans="1:10" ht="30" x14ac:dyDescent="0.25">
      <c r="A201" s="11" t="s">
        <v>121</v>
      </c>
      <c r="B201" s="8">
        <v>6500</v>
      </c>
      <c r="C201" s="4">
        <f t="shared" si="161"/>
        <v>542</v>
      </c>
      <c r="D201" s="8">
        <v>212</v>
      </c>
      <c r="E201" s="8">
        <f t="shared" si="163"/>
        <v>39.114391143911433</v>
      </c>
      <c r="F201" s="326">
        <v>9543.2999999999993</v>
      </c>
      <c r="G201" s="326">
        <f t="shared" si="162"/>
        <v>795</v>
      </c>
      <c r="H201" s="326">
        <v>299.68278000000004</v>
      </c>
      <c r="I201" s="8">
        <f t="shared" si="160"/>
        <v>37.695947169811326</v>
      </c>
      <c r="J201" s="2"/>
    </row>
    <row r="202" spans="1:10" ht="45" customHeight="1" x14ac:dyDescent="0.25">
      <c r="A202" s="11" t="s">
        <v>131</v>
      </c>
      <c r="B202" s="8">
        <v>3800</v>
      </c>
      <c r="C202" s="4">
        <f t="shared" si="161"/>
        <v>317</v>
      </c>
      <c r="D202" s="8">
        <v>29</v>
      </c>
      <c r="E202" s="8">
        <f t="shared" si="163"/>
        <v>9.1482649842271293</v>
      </c>
      <c r="F202" s="326">
        <v>6405.9639999999999</v>
      </c>
      <c r="G202" s="326">
        <f t="shared" si="162"/>
        <v>534</v>
      </c>
      <c r="H202" s="326">
        <v>109.65855999999999</v>
      </c>
      <c r="I202" s="8">
        <f t="shared" si="160"/>
        <v>20.53531086142322</v>
      </c>
      <c r="J202" s="2"/>
    </row>
    <row r="203" spans="1:10" ht="45" customHeight="1" x14ac:dyDescent="0.25">
      <c r="A203" s="11" t="s">
        <v>122</v>
      </c>
      <c r="B203" s="8">
        <v>2479</v>
      </c>
      <c r="C203" s="4">
        <f t="shared" si="161"/>
        <v>207</v>
      </c>
      <c r="D203" s="8">
        <v>135</v>
      </c>
      <c r="E203" s="8">
        <f t="shared" si="163"/>
        <v>65.217391304347828</v>
      </c>
      <c r="F203" s="326">
        <v>4179.0486200000005</v>
      </c>
      <c r="G203" s="326">
        <f t="shared" si="162"/>
        <v>348</v>
      </c>
      <c r="H203" s="326">
        <v>113.52609</v>
      </c>
      <c r="I203" s="8">
        <f t="shared" si="160"/>
        <v>32.622439655172414</v>
      </c>
      <c r="J203" s="2"/>
    </row>
    <row r="204" spans="1:10" ht="38.1" customHeight="1" x14ac:dyDescent="0.25">
      <c r="A204" s="11" t="s">
        <v>87</v>
      </c>
      <c r="B204" s="8">
        <v>200</v>
      </c>
      <c r="C204" s="4">
        <f t="shared" si="161"/>
        <v>17</v>
      </c>
      <c r="D204" s="4">
        <v>2</v>
      </c>
      <c r="E204" s="8">
        <f t="shared" si="163"/>
        <v>11.76470588235294</v>
      </c>
      <c r="F204" s="326">
        <v>684.74</v>
      </c>
      <c r="G204" s="326">
        <f t="shared" si="162"/>
        <v>57</v>
      </c>
      <c r="H204" s="326">
        <v>5.9660399999999996</v>
      </c>
      <c r="I204" s="8">
        <f t="shared" si="160"/>
        <v>10.466736842105263</v>
      </c>
      <c r="J204" s="2"/>
    </row>
    <row r="205" spans="1:10" ht="38.1" customHeight="1" thickBot="1" x14ac:dyDescent="0.3">
      <c r="A205" s="95" t="s">
        <v>88</v>
      </c>
      <c r="B205" s="52">
        <v>900</v>
      </c>
      <c r="C205" s="98">
        <f t="shared" si="161"/>
        <v>75</v>
      </c>
      <c r="D205" s="98">
        <v>61</v>
      </c>
      <c r="E205" s="52">
        <f t="shared" si="163"/>
        <v>81.333333333333329</v>
      </c>
      <c r="F205" s="326">
        <v>570.51900000000001</v>
      </c>
      <c r="G205" s="326">
        <f t="shared" si="162"/>
        <v>48</v>
      </c>
      <c r="H205" s="326">
        <v>38.668510000000005</v>
      </c>
      <c r="I205" s="52">
        <f t="shared" si="160"/>
        <v>80.55939583333334</v>
      </c>
      <c r="J205" s="2"/>
    </row>
    <row r="206" spans="1:10" ht="15.75" thickBot="1" x14ac:dyDescent="0.3">
      <c r="A206" s="255" t="s">
        <v>3</v>
      </c>
      <c r="B206" s="135"/>
      <c r="C206" s="135"/>
      <c r="D206" s="135"/>
      <c r="E206" s="278"/>
      <c r="F206" s="393">
        <f>F200+F195</f>
        <v>33131.552521481484</v>
      </c>
      <c r="G206" s="394">
        <f t="shared" ref="G206:H206" si="165">G200+G195</f>
        <v>2761</v>
      </c>
      <c r="H206" s="394">
        <f t="shared" si="165"/>
        <v>980.97681999999998</v>
      </c>
      <c r="I206" s="135">
        <f t="shared" si="160"/>
        <v>35.529765302426661</v>
      </c>
      <c r="J206" s="2"/>
    </row>
    <row r="207" spans="1:10" ht="15" customHeight="1" x14ac:dyDescent="0.25">
      <c r="A207" s="71"/>
      <c r="B207" s="1"/>
      <c r="C207" s="1"/>
      <c r="D207" s="1"/>
      <c r="E207" s="137"/>
      <c r="F207" s="107"/>
      <c r="G207" s="107"/>
      <c r="H207" s="107"/>
      <c r="I207" s="1"/>
      <c r="J207" s="2"/>
    </row>
    <row r="208" spans="1:10" ht="29.25" customHeight="1" x14ac:dyDescent="0.25">
      <c r="A208" s="312" t="s">
        <v>97</v>
      </c>
      <c r="B208" s="12"/>
      <c r="C208" s="12"/>
      <c r="D208" s="12"/>
      <c r="E208" s="12"/>
      <c r="F208" s="106"/>
      <c r="G208" s="106"/>
      <c r="H208" s="106"/>
      <c r="I208" s="36"/>
      <c r="J208" s="2"/>
    </row>
    <row r="209" spans="1:10" ht="30" x14ac:dyDescent="0.25">
      <c r="A209" s="72" t="s">
        <v>134</v>
      </c>
      <c r="B209" s="8">
        <f>SUM(B210:B211)</f>
        <v>1404</v>
      </c>
      <c r="C209" s="8">
        <f t="shared" ref="C209" si="166">SUM(C210:C211)</f>
        <v>117</v>
      </c>
      <c r="D209" s="8">
        <f t="shared" ref="D209" si="167">SUM(D210:D211)</f>
        <v>7</v>
      </c>
      <c r="E209" s="8">
        <f>D209/C209*100</f>
        <v>5.982905982905983</v>
      </c>
      <c r="F209" s="106">
        <f>SUM(F210:F211)</f>
        <v>2789.7350192592589</v>
      </c>
      <c r="G209" s="106">
        <f t="shared" ref="G209:H209" si="168">SUM(G210:G211)</f>
        <v>232</v>
      </c>
      <c r="H209" s="106">
        <f t="shared" si="168"/>
        <v>12.726700000000001</v>
      </c>
      <c r="I209" s="8">
        <f t="shared" ref="I209:I214" si="169">H209/G209*100</f>
        <v>5.4856465517241384</v>
      </c>
      <c r="J209" s="2"/>
    </row>
    <row r="210" spans="1:10" ht="30" x14ac:dyDescent="0.25">
      <c r="A210" s="11" t="s">
        <v>84</v>
      </c>
      <c r="B210" s="8">
        <v>1076</v>
      </c>
      <c r="C210" s="4">
        <f t="shared" ref="C210:C213" si="170">ROUND(B210/12*$A$3,0)</f>
        <v>90</v>
      </c>
      <c r="D210" s="8">
        <v>7</v>
      </c>
      <c r="E210" s="8">
        <f>D210/C210*100</f>
        <v>7.7777777777777777</v>
      </c>
      <c r="F210" s="106">
        <v>2200.2534192592589</v>
      </c>
      <c r="G210" s="106">
        <f t="shared" ref="G210:G213" si="171">ROUND(F210/12*$A$3,0)</f>
        <v>183</v>
      </c>
      <c r="H210" s="106">
        <v>12.726700000000001</v>
      </c>
      <c r="I210" s="8">
        <f t="shared" si="169"/>
        <v>6.95448087431694</v>
      </c>
      <c r="J210" s="2"/>
    </row>
    <row r="211" spans="1:10" ht="30" x14ac:dyDescent="0.25">
      <c r="A211" s="11" t="s">
        <v>85</v>
      </c>
      <c r="B211" s="8">
        <v>328</v>
      </c>
      <c r="C211" s="4">
        <f t="shared" si="170"/>
        <v>27</v>
      </c>
      <c r="D211" s="8">
        <v>0</v>
      </c>
      <c r="E211" s="8">
        <f>D211/C211*100</f>
        <v>0</v>
      </c>
      <c r="F211" s="120">
        <v>589.48159999999996</v>
      </c>
      <c r="G211" s="106">
        <f t="shared" si="171"/>
        <v>49</v>
      </c>
      <c r="H211" s="120"/>
      <c r="I211" s="8">
        <f t="shared" si="169"/>
        <v>0</v>
      </c>
      <c r="J211" s="2"/>
    </row>
    <row r="212" spans="1:10" ht="30" x14ac:dyDescent="0.25">
      <c r="A212" s="72" t="s">
        <v>125</v>
      </c>
      <c r="B212" s="52">
        <f>SUM(B213)</f>
        <v>386</v>
      </c>
      <c r="C212" s="52">
        <f t="shared" ref="C212:H212" si="172">SUM(C213)</f>
        <v>32</v>
      </c>
      <c r="D212" s="52">
        <f t="shared" si="172"/>
        <v>0</v>
      </c>
      <c r="E212" s="8">
        <f t="shared" ref="E212:E213" si="173">D212/C212*100</f>
        <v>0</v>
      </c>
      <c r="F212" s="120">
        <f>SUM(F213)</f>
        <v>566.72520000000009</v>
      </c>
      <c r="G212" s="120">
        <f t="shared" si="172"/>
        <v>47</v>
      </c>
      <c r="H212" s="120">
        <f t="shared" si="172"/>
        <v>0</v>
      </c>
      <c r="I212" s="120">
        <f t="shared" si="169"/>
        <v>0</v>
      </c>
      <c r="J212" s="2"/>
    </row>
    <row r="213" spans="1:10" ht="30.75" thickBot="1" x14ac:dyDescent="0.3">
      <c r="A213" s="95" t="s">
        <v>121</v>
      </c>
      <c r="B213" s="52">
        <v>386</v>
      </c>
      <c r="C213" s="98">
        <f t="shared" si="170"/>
        <v>32</v>
      </c>
      <c r="D213" s="52"/>
      <c r="E213" s="52">
        <f t="shared" si="173"/>
        <v>0</v>
      </c>
      <c r="F213" s="120">
        <v>566.72520000000009</v>
      </c>
      <c r="G213" s="120">
        <f t="shared" si="171"/>
        <v>47</v>
      </c>
      <c r="H213" s="120"/>
      <c r="I213" s="120">
        <f t="shared" si="169"/>
        <v>0</v>
      </c>
      <c r="J213" s="2"/>
    </row>
    <row r="214" spans="1:10" ht="15.75" thickBot="1" x14ac:dyDescent="0.3">
      <c r="A214" s="96" t="s">
        <v>3</v>
      </c>
      <c r="B214" s="135"/>
      <c r="C214" s="135"/>
      <c r="D214" s="135"/>
      <c r="E214" s="278"/>
      <c r="F214" s="372">
        <f>F209+F212</f>
        <v>3356.4602192592592</v>
      </c>
      <c r="G214" s="373">
        <f t="shared" ref="G214:H214" si="174">G209+G212</f>
        <v>279</v>
      </c>
      <c r="H214" s="373">
        <f t="shared" si="174"/>
        <v>12.726700000000001</v>
      </c>
      <c r="I214" s="135">
        <f t="shared" si="169"/>
        <v>4.5615412186379931</v>
      </c>
      <c r="J214" s="2"/>
    </row>
    <row r="215" spans="1:10" ht="15" customHeight="1" x14ac:dyDescent="0.25">
      <c r="A215" s="362"/>
      <c r="B215" s="9"/>
      <c r="C215" s="9"/>
      <c r="D215" s="9"/>
      <c r="E215" s="390"/>
      <c r="F215" s="117"/>
      <c r="G215" s="117"/>
      <c r="H215" s="117"/>
      <c r="I215" s="385"/>
      <c r="J215" s="2"/>
    </row>
    <row r="216" spans="1:10" ht="38.25" customHeight="1" x14ac:dyDescent="0.25">
      <c r="A216" s="55" t="s">
        <v>98</v>
      </c>
      <c r="B216" s="8"/>
      <c r="C216" s="8"/>
      <c r="D216" s="8"/>
      <c r="E216" s="8"/>
      <c r="F216" s="109"/>
      <c r="G216" s="109"/>
      <c r="H216" s="109"/>
      <c r="I216" s="8"/>
      <c r="J216" s="2"/>
    </row>
    <row r="217" spans="1:10" ht="30" x14ac:dyDescent="0.25">
      <c r="A217" s="72" t="s">
        <v>134</v>
      </c>
      <c r="B217" s="8">
        <f>SUM(B218:B219)</f>
        <v>1063</v>
      </c>
      <c r="C217" s="8">
        <f t="shared" ref="C217" si="175">SUM(C218:C219)</f>
        <v>89</v>
      </c>
      <c r="D217" s="8">
        <f t="shared" ref="D217" si="176">SUM(D218:D219)</f>
        <v>8</v>
      </c>
      <c r="E217" s="8">
        <f>D217/C217*100</f>
        <v>8.9887640449438209</v>
      </c>
      <c r="F217" s="326">
        <f>SUM(F218:F219)</f>
        <v>2112.2544259259257</v>
      </c>
      <c r="G217" s="326">
        <f t="shared" ref="G217:H217" si="177">SUM(G218:G219)</f>
        <v>176</v>
      </c>
      <c r="H217" s="326">
        <f t="shared" si="177"/>
        <v>10.7408</v>
      </c>
      <c r="I217" s="10">
        <f t="shared" ref="I217:I222" si="178">H217/G217*100</f>
        <v>6.1027272727272726</v>
      </c>
      <c r="J217" s="2"/>
    </row>
    <row r="218" spans="1:10" ht="30" x14ac:dyDescent="0.25">
      <c r="A218" s="11" t="s">
        <v>84</v>
      </c>
      <c r="B218" s="8">
        <v>815</v>
      </c>
      <c r="C218" s="4">
        <f t="shared" ref="C218:C221" si="179">ROUND(B218/12*$A$3,0)</f>
        <v>68</v>
      </c>
      <c r="D218" s="8">
        <v>8</v>
      </c>
      <c r="E218" s="8">
        <f>D218/C218*100</f>
        <v>11.76470588235294</v>
      </c>
      <c r="F218" s="326">
        <v>1666.5488259259259</v>
      </c>
      <c r="G218" s="326">
        <f t="shared" ref="G218:G221" si="180">ROUND(F218/12*$A$3,0)</f>
        <v>139</v>
      </c>
      <c r="H218" s="326">
        <v>10.7408</v>
      </c>
      <c r="I218" s="10">
        <f t="shared" si="178"/>
        <v>7.7271942446043171</v>
      </c>
      <c r="J218" s="2"/>
    </row>
    <row r="219" spans="1:10" ht="30" x14ac:dyDescent="0.25">
      <c r="A219" s="11" t="s">
        <v>85</v>
      </c>
      <c r="B219" s="8">
        <v>248</v>
      </c>
      <c r="C219" s="4">
        <f t="shared" si="179"/>
        <v>21</v>
      </c>
      <c r="D219" s="8">
        <v>0</v>
      </c>
      <c r="E219" s="8">
        <f>D219/C219*100</f>
        <v>0</v>
      </c>
      <c r="F219" s="326">
        <v>445.7056</v>
      </c>
      <c r="G219" s="326">
        <f t="shared" si="180"/>
        <v>37</v>
      </c>
      <c r="H219" s="326"/>
      <c r="I219" s="10">
        <f t="shared" si="178"/>
        <v>0</v>
      </c>
      <c r="J219" s="2"/>
    </row>
    <row r="220" spans="1:10" ht="30" x14ac:dyDescent="0.25">
      <c r="A220" s="72" t="s">
        <v>125</v>
      </c>
      <c r="B220" s="52">
        <f>SUM(B221)</f>
        <v>600</v>
      </c>
      <c r="C220" s="52">
        <f t="shared" ref="C220:H220" si="181">SUM(C221)</f>
        <v>50</v>
      </c>
      <c r="D220" s="52">
        <f t="shared" si="181"/>
        <v>0</v>
      </c>
      <c r="E220" s="8">
        <f t="shared" ref="E220:E221" si="182">D220/C220*100</f>
        <v>0</v>
      </c>
      <c r="F220" s="326">
        <f>SUM(F221)</f>
        <v>880.92</v>
      </c>
      <c r="G220" s="326">
        <f t="shared" si="181"/>
        <v>73</v>
      </c>
      <c r="H220" s="326">
        <f t="shared" si="181"/>
        <v>0</v>
      </c>
      <c r="I220" s="10">
        <f t="shared" si="178"/>
        <v>0</v>
      </c>
      <c r="J220" s="2"/>
    </row>
    <row r="221" spans="1:10" ht="30.75" thickBot="1" x14ac:dyDescent="0.3">
      <c r="A221" s="95" t="s">
        <v>121</v>
      </c>
      <c r="B221" s="52">
        <v>600</v>
      </c>
      <c r="C221" s="98">
        <f t="shared" si="179"/>
        <v>50</v>
      </c>
      <c r="D221" s="52"/>
      <c r="E221" s="52">
        <f t="shared" si="182"/>
        <v>0</v>
      </c>
      <c r="F221" s="326">
        <v>880.92</v>
      </c>
      <c r="G221" s="326">
        <f t="shared" si="180"/>
        <v>73</v>
      </c>
      <c r="H221" s="326"/>
      <c r="I221" s="395">
        <f t="shared" si="178"/>
        <v>0</v>
      </c>
      <c r="J221" s="2"/>
    </row>
    <row r="222" spans="1:10" ht="15.75" thickBot="1" x14ac:dyDescent="0.3">
      <c r="A222" s="96" t="s">
        <v>3</v>
      </c>
      <c r="B222" s="135"/>
      <c r="C222" s="135"/>
      <c r="D222" s="135"/>
      <c r="E222" s="278"/>
      <c r="F222" s="372">
        <f t="shared" ref="F222:H222" si="183">F217+F220</f>
        <v>2993.1744259259258</v>
      </c>
      <c r="G222" s="373">
        <f t="shared" si="183"/>
        <v>249</v>
      </c>
      <c r="H222" s="373">
        <f t="shared" si="183"/>
        <v>10.7408</v>
      </c>
      <c r="I222" s="135">
        <f t="shared" si="178"/>
        <v>4.3135742971887545</v>
      </c>
      <c r="J222" s="2"/>
    </row>
    <row r="223" spans="1:10" ht="15" customHeight="1" thickBot="1" x14ac:dyDescent="0.3">
      <c r="A223" s="362"/>
      <c r="B223" s="9"/>
      <c r="C223" s="9"/>
      <c r="D223" s="9"/>
      <c r="E223" s="390"/>
      <c r="F223" s="117"/>
      <c r="G223" s="117"/>
      <c r="H223" s="117"/>
      <c r="I223" s="385"/>
      <c r="J223" s="2"/>
    </row>
    <row r="224" spans="1:10" ht="15" customHeight="1" x14ac:dyDescent="0.25">
      <c r="A224" s="396" t="s">
        <v>37</v>
      </c>
      <c r="B224" s="93"/>
      <c r="C224" s="93"/>
      <c r="D224" s="93"/>
      <c r="E224" s="93"/>
      <c r="F224" s="121"/>
      <c r="G224" s="121"/>
      <c r="H224" s="121"/>
      <c r="I224" s="93"/>
      <c r="J224" s="2"/>
    </row>
    <row r="225" spans="1:10" ht="33.75" customHeight="1" x14ac:dyDescent="0.25">
      <c r="A225" s="72" t="s">
        <v>134</v>
      </c>
      <c r="B225" s="10">
        <f>SUM(B217,B209,B195,B187,B179,B168,B157,B148,B139,B131,B117,B109,B95,B81,B73,B65,B57,B46,B27,B35)</f>
        <v>117575</v>
      </c>
      <c r="C225" s="10">
        <f>SUM(C217,C209,C195,C187,C179,C168,C157,C148,C139,C131,C117,C109,C95,C81,C73,C65,C57,C46,C27,C35)</f>
        <v>9801</v>
      </c>
      <c r="D225" s="10">
        <f>SUM(D217,D209,D195,D187,D179,D168,D157,D148,D139,D131,D117,D109,D95,D81,D73,D65,D57,D46,D27,D35)</f>
        <v>5098</v>
      </c>
      <c r="E225" s="397">
        <f t="shared" ref="E225:E235" si="184">D225/C225*100</f>
        <v>52.015100499948986</v>
      </c>
      <c r="F225" s="398">
        <f>SUM(F217,F209,F195,F187,F179,F168,F157,F148,F139,F131,F117,F109,F95,F81,F73,F65,F57,F46,F35,F27)</f>
        <v>238223.80485333333</v>
      </c>
      <c r="G225" s="398">
        <f>SUM(G217,G209,G195,G187,G179,G168,G157,G148,G139,G131,G117,G109,G95,G81,G73,G65,G57,G46,G35,G27)</f>
        <v>19852</v>
      </c>
      <c r="H225" s="398">
        <f>SUM(H217,H209,H195,H187,H179,H168,H157,H148,H139,H131,H117,H109,H95,H81,H73,H65,H57,H46,H35,H27)</f>
        <v>9454.8563130000002</v>
      </c>
      <c r="I225" s="398">
        <f t="shared" ref="I225:I236" si="185">H225/G225*100</f>
        <v>47.626719287729195</v>
      </c>
      <c r="J225" s="2"/>
    </row>
    <row r="226" spans="1:10" ht="30" customHeight="1" x14ac:dyDescent="0.25">
      <c r="A226" s="11" t="s">
        <v>84</v>
      </c>
      <c r="B226" s="10">
        <f>SUM(B218,B210,B196,B188,B180,B132,B118,B110,B96,B82,B74,B66,B58,B28)</f>
        <v>89172</v>
      </c>
      <c r="C226" s="10">
        <f>SUM(C218,C210,C196,C188,C180,C132,C118,C110,C96,C82,C74,C66,C58,C28)</f>
        <v>7432</v>
      </c>
      <c r="D226" s="10">
        <f>SUM(D218,D210,D196,D188,D180,D132,D118,D110,D96,D82,D74,D66,D58,D28)</f>
        <v>3694</v>
      </c>
      <c r="E226" s="397">
        <f t="shared" si="184"/>
        <v>49.70398277717976</v>
      </c>
      <c r="F226" s="398">
        <f t="shared" ref="F226:H227" si="186">SUM(F218,F210,F196,F188,F180,F132,F118,F110,F96,F82,F74,F66,F58,F28)</f>
        <v>182342.93485333334</v>
      </c>
      <c r="G226" s="398">
        <f t="shared" si="186"/>
        <v>15195</v>
      </c>
      <c r="H226" s="398">
        <f t="shared" si="186"/>
        <v>6408.7836600000001</v>
      </c>
      <c r="I226" s="398">
        <f t="shared" si="185"/>
        <v>42.176924383020733</v>
      </c>
      <c r="J226" s="2"/>
    </row>
    <row r="227" spans="1:10" ht="30" customHeight="1" x14ac:dyDescent="0.25">
      <c r="A227" s="11" t="s">
        <v>85</v>
      </c>
      <c r="B227" s="10">
        <f>SUM(B219,B211,B197,B189,B181,B133,B119,B111,B97,B83,B75,B67,B59,B29)</f>
        <v>26988</v>
      </c>
      <c r="C227" s="10">
        <f>SUM(C219,C211,C197,C189,C181,C133,C119,C113,C97,C83,C75,C67,C59,C29)</f>
        <v>2250</v>
      </c>
      <c r="D227" s="10">
        <f>SUM(D219,D211,D197,D189,D181,D133,D119,D111,D97,D83,D75,D67,D59,D29)</f>
        <v>1302</v>
      </c>
      <c r="E227" s="397">
        <f t="shared" si="184"/>
        <v>57.866666666666667</v>
      </c>
      <c r="F227" s="398">
        <f t="shared" si="186"/>
        <v>48502.833600000005</v>
      </c>
      <c r="G227" s="398">
        <f t="shared" si="186"/>
        <v>4041</v>
      </c>
      <c r="H227" s="398">
        <f t="shared" si="186"/>
        <v>2514.228333</v>
      </c>
      <c r="I227" s="398">
        <f t="shared" si="185"/>
        <v>62.217974090571637</v>
      </c>
      <c r="J227" s="2"/>
    </row>
    <row r="228" spans="1:10" ht="44.25" customHeight="1" x14ac:dyDescent="0.25">
      <c r="A228" s="11" t="s">
        <v>127</v>
      </c>
      <c r="B228" s="10">
        <f t="shared" ref="B228:D229" si="187">SUM(B198,B169,B158,B149,B140,B120,B98,B84,B47,B36)</f>
        <v>888</v>
      </c>
      <c r="C228" s="10">
        <f t="shared" si="187"/>
        <v>74</v>
      </c>
      <c r="D228" s="10">
        <f t="shared" si="187"/>
        <v>102</v>
      </c>
      <c r="E228" s="397">
        <f t="shared" si="184"/>
        <v>137.83783783783784</v>
      </c>
      <c r="F228" s="398">
        <f t="shared" ref="F228:H229" si="188">SUM(F198,F169,F158,F149,F140,F120,F98,F84,F47,F36)</f>
        <v>4630.1740799999998</v>
      </c>
      <c r="G228" s="398">
        <f t="shared" si="188"/>
        <v>386</v>
      </c>
      <c r="H228" s="398">
        <f t="shared" si="188"/>
        <v>531.84431999999993</v>
      </c>
      <c r="I228" s="398">
        <f t="shared" si="185"/>
        <v>137.78350259067355</v>
      </c>
      <c r="J228" s="2"/>
    </row>
    <row r="229" spans="1:10" ht="30" customHeight="1" x14ac:dyDescent="0.25">
      <c r="A229" s="11" t="s">
        <v>128</v>
      </c>
      <c r="B229" s="10">
        <f t="shared" si="187"/>
        <v>527</v>
      </c>
      <c r="C229" s="10">
        <f t="shared" si="187"/>
        <v>45</v>
      </c>
      <c r="D229" s="10">
        <f t="shared" si="187"/>
        <v>0</v>
      </c>
      <c r="E229" s="397">
        <f t="shared" si="184"/>
        <v>0</v>
      </c>
      <c r="F229" s="398">
        <f t="shared" si="188"/>
        <v>2747.8623200000002</v>
      </c>
      <c r="G229" s="398">
        <f t="shared" si="188"/>
        <v>230</v>
      </c>
      <c r="H229" s="398">
        <f t="shared" si="188"/>
        <v>0</v>
      </c>
      <c r="I229" s="398">
        <f t="shared" si="185"/>
        <v>0</v>
      </c>
      <c r="J229" s="2"/>
    </row>
    <row r="230" spans="1:10" ht="45" customHeight="1" x14ac:dyDescent="0.25">
      <c r="A230" s="72" t="s">
        <v>125</v>
      </c>
      <c r="B230" s="10">
        <f>SUM(B220,B212,B200,B190,B182,B171,B160,B151,B142,B134,B122,B112,B100,B86,B76,B68,B60,B49,B38,B30)</f>
        <v>166335</v>
      </c>
      <c r="C230" s="10">
        <f t="shared" ref="C230:H230" si="189">SUM(C220,C212,C200,C190,C182,C171,C160,C151,C142,C134,C122,C112,C100,C86,C76,C68,C60,C49,C38,C30)</f>
        <v>13854</v>
      </c>
      <c r="D230" s="10">
        <f t="shared" si="189"/>
        <v>12022</v>
      </c>
      <c r="E230" s="397">
        <f t="shared" si="184"/>
        <v>86.776382272267938</v>
      </c>
      <c r="F230" s="398">
        <f t="shared" si="189"/>
        <v>274702.09908999997</v>
      </c>
      <c r="G230" s="398">
        <f t="shared" si="189"/>
        <v>22892</v>
      </c>
      <c r="H230" s="398">
        <f t="shared" si="189"/>
        <v>16868.12816</v>
      </c>
      <c r="I230" s="398">
        <f t="shared" si="185"/>
        <v>73.685690022715349</v>
      </c>
      <c r="J230" s="2"/>
    </row>
    <row r="231" spans="1:10" ht="30" x14ac:dyDescent="0.25">
      <c r="A231" s="11" t="s">
        <v>121</v>
      </c>
      <c r="B231" s="10">
        <f>SUM(B221,B213,B201,B191,B183,B135,B123,B113,B101,B87,B77,B69,B61,B31)</f>
        <v>22410</v>
      </c>
      <c r="C231" s="10">
        <f t="shared" ref="C231:G231" si="190">SUM(C221,C213,C201,C191,C183,C135,C123,C113,C101,C87,C77,C69,C61,C31)</f>
        <v>1856</v>
      </c>
      <c r="D231" s="10">
        <f t="shared" si="190"/>
        <v>1286</v>
      </c>
      <c r="E231" s="397">
        <f t="shared" si="184"/>
        <v>69.28879310344827</v>
      </c>
      <c r="F231" s="398">
        <f>SUM(F221,F213,F201,F191,F183,F135,F123,F113,F101,F87,F77,F69,F61,F31)</f>
        <v>32902.362000000001</v>
      </c>
      <c r="G231" s="398">
        <f t="shared" si="190"/>
        <v>2740</v>
      </c>
      <c r="H231" s="398">
        <f>SUM(H221,H213,H201,H191,H183,H135,H123,H113,H101,H87,H77,H69,H61,H31)</f>
        <v>1862.81176</v>
      </c>
      <c r="I231" s="398">
        <f t="shared" si="185"/>
        <v>67.985830656934311</v>
      </c>
      <c r="J231" s="2"/>
    </row>
    <row r="232" spans="1:10" ht="63.75" customHeight="1" x14ac:dyDescent="0.25">
      <c r="A232" s="11" t="s">
        <v>132</v>
      </c>
      <c r="B232" s="10">
        <f>SUM(B202,B172,B161,B152,B143,B124,B102,B88,B50,B39)</f>
        <v>107670</v>
      </c>
      <c r="C232" s="10">
        <f t="shared" ref="C232:H232" si="191">SUM(C202,C172,C161,C152,C143,C124,C102,C88,C50,C39)</f>
        <v>8973</v>
      </c>
      <c r="D232" s="10">
        <f t="shared" si="191"/>
        <v>6524</v>
      </c>
      <c r="E232" s="397">
        <f t="shared" si="184"/>
        <v>72.707009918644829</v>
      </c>
      <c r="F232" s="398">
        <f t="shared" si="191"/>
        <v>181507.93260000003</v>
      </c>
      <c r="G232" s="398">
        <f t="shared" si="191"/>
        <v>15126</v>
      </c>
      <c r="H232" s="398">
        <f t="shared" si="191"/>
        <v>11467.373139999998</v>
      </c>
      <c r="I232" s="398">
        <f t="shared" si="185"/>
        <v>75.812330688880053</v>
      </c>
      <c r="J232" s="2"/>
    </row>
    <row r="233" spans="1:10" ht="45" x14ac:dyDescent="0.25">
      <c r="A233" s="11" t="s">
        <v>122</v>
      </c>
      <c r="B233" s="10">
        <f>SUM(B203,B173,B162,B153,B144,B125,B103,B89,B51,B40)</f>
        <v>23890</v>
      </c>
      <c r="C233" s="10">
        <f t="shared" ref="C233:H233" si="192">SUM(C203,C173,C162,C153,C144,C125,C103,C89,C51,C40)</f>
        <v>1993</v>
      </c>
      <c r="D233" s="10">
        <f t="shared" si="192"/>
        <v>3862</v>
      </c>
      <c r="E233" s="397">
        <f t="shared" si="184"/>
        <v>193.77822378324134</v>
      </c>
      <c r="F233" s="398">
        <f t="shared" si="192"/>
        <v>40273.284199999995</v>
      </c>
      <c r="G233" s="398">
        <f t="shared" si="192"/>
        <v>3357</v>
      </c>
      <c r="H233" s="398">
        <f t="shared" si="192"/>
        <v>3257.67101</v>
      </c>
      <c r="I233" s="398">
        <f t="shared" si="185"/>
        <v>97.041138218647603</v>
      </c>
      <c r="J233" s="2"/>
    </row>
    <row r="234" spans="1:10" ht="39" customHeight="1" x14ac:dyDescent="0.25">
      <c r="A234" s="11" t="s">
        <v>87</v>
      </c>
      <c r="B234" s="10">
        <f>SUM(B204,B174,B163,B126,B104,B90,B52,B41)</f>
        <v>4366</v>
      </c>
      <c r="C234" s="10">
        <f t="shared" ref="C234:H234" si="193">SUM(C204,C174,C163,C126,C104,C90,C52,C41)</f>
        <v>365</v>
      </c>
      <c r="D234" s="10">
        <f t="shared" si="193"/>
        <v>22</v>
      </c>
      <c r="E234" s="397">
        <f t="shared" si="184"/>
        <v>6.0273972602739727</v>
      </c>
      <c r="F234" s="398">
        <f t="shared" si="193"/>
        <v>14947.8742</v>
      </c>
      <c r="G234" s="398">
        <f t="shared" si="193"/>
        <v>1246</v>
      </c>
      <c r="H234" s="398">
        <f t="shared" si="193"/>
        <v>72.349770000000007</v>
      </c>
      <c r="I234" s="398">
        <f t="shared" si="185"/>
        <v>5.806562600321028</v>
      </c>
      <c r="J234" s="2"/>
    </row>
    <row r="235" spans="1:10" ht="38.25" customHeight="1" thickBot="1" x14ac:dyDescent="0.3">
      <c r="A235" s="95" t="s">
        <v>88</v>
      </c>
      <c r="B235" s="359">
        <f>SUM(B205,B175,B164,B127,B105,B91,B53,B42)</f>
        <v>7999</v>
      </c>
      <c r="C235" s="359">
        <f t="shared" ref="C235:H236" si="194">SUM(C205,C175,C164,C127,C105,C91,C53,C42)</f>
        <v>667</v>
      </c>
      <c r="D235" s="359">
        <f t="shared" si="194"/>
        <v>328</v>
      </c>
      <c r="E235" s="397">
        <f t="shared" si="184"/>
        <v>49.175412293853071</v>
      </c>
      <c r="F235" s="398">
        <f t="shared" si="194"/>
        <v>5070.6460899999993</v>
      </c>
      <c r="G235" s="398">
        <f t="shared" si="194"/>
        <v>423</v>
      </c>
      <c r="H235" s="398">
        <f t="shared" si="194"/>
        <v>207.92248000000001</v>
      </c>
      <c r="I235" s="399">
        <f t="shared" si="185"/>
        <v>49.154250591016549</v>
      </c>
      <c r="J235" s="2"/>
    </row>
    <row r="236" spans="1:10" ht="15" customHeight="1" thickBot="1" x14ac:dyDescent="0.3">
      <c r="A236" s="170" t="s">
        <v>129</v>
      </c>
      <c r="B236" s="400">
        <f>SUM(B222,B214,B206,B192,B184,B176,B165,B154,B145,B136,B128,B114,B106,B92,B78,B70,B62,B54,B43,B32)</f>
        <v>0</v>
      </c>
      <c r="C236" s="400">
        <f t="shared" ref="C236:H236" si="195">SUM(C222,C214,C206,C192,C184,C176,C165,C154,C145,C136,C128,C114,C106,C92,C78,C70,C62,C54,C43,C32)</f>
        <v>0</v>
      </c>
      <c r="D236" s="400">
        <f t="shared" si="195"/>
        <v>0</v>
      </c>
      <c r="E236" s="278">
        <f t="shared" si="194"/>
        <v>0</v>
      </c>
      <c r="F236" s="401">
        <f>SUM(F222,F214,F206,F192,F184,F176,F165,F154,F145,F136,F128,F114,F106,F92,F78,F70,F62,F54,F43,F32)</f>
        <v>512925.90394333331</v>
      </c>
      <c r="G236" s="401">
        <f t="shared" si="195"/>
        <v>42744</v>
      </c>
      <c r="H236" s="401">
        <f t="shared" si="195"/>
        <v>26322.984472999997</v>
      </c>
      <c r="I236" s="135">
        <f t="shared" si="185"/>
        <v>61.582875896032185</v>
      </c>
      <c r="J236" s="2"/>
    </row>
    <row r="237" spans="1:10" ht="15" customHeight="1" x14ac:dyDescent="0.25">
      <c r="A237" s="5"/>
      <c r="B237" s="402"/>
      <c r="C237" s="402"/>
      <c r="D237" s="402"/>
      <c r="E237" s="385"/>
      <c r="F237" s="124"/>
      <c r="G237" s="124"/>
      <c r="H237" s="124"/>
      <c r="I237" s="27"/>
      <c r="J237" s="2"/>
    </row>
    <row r="238" spans="1:10" ht="15" customHeight="1" thickBot="1" x14ac:dyDescent="0.3">
      <c r="A238" s="403" t="s">
        <v>99</v>
      </c>
      <c r="B238" s="30"/>
      <c r="C238" s="30"/>
      <c r="D238" s="30"/>
      <c r="E238" s="30"/>
      <c r="F238" s="122"/>
      <c r="G238" s="122"/>
      <c r="H238" s="122"/>
      <c r="I238" s="404"/>
      <c r="J238" s="2"/>
    </row>
    <row r="239" spans="1:10" ht="29.25" customHeight="1" x14ac:dyDescent="0.25">
      <c r="A239" s="405" t="s">
        <v>39</v>
      </c>
      <c r="B239" s="16"/>
      <c r="C239" s="16"/>
      <c r="D239" s="16"/>
      <c r="E239" s="16"/>
      <c r="F239" s="406"/>
      <c r="G239" s="406"/>
      <c r="H239" s="116"/>
      <c r="I239" s="16"/>
      <c r="J239" s="2"/>
    </row>
    <row r="240" spans="1:10" ht="30.75" customHeight="1" x14ac:dyDescent="0.25">
      <c r="A240" s="72" t="s">
        <v>134</v>
      </c>
      <c r="B240" s="8">
        <f>SUM(B241:B244)</f>
        <v>3761</v>
      </c>
      <c r="C240" s="8">
        <f t="shared" ref="C240:D240" si="196">SUM(C241:C244)</f>
        <v>314</v>
      </c>
      <c r="D240" s="8">
        <f t="shared" si="196"/>
        <v>4</v>
      </c>
      <c r="E240" s="8">
        <f t="shared" ref="E240:E250" si="197">D240/C240*100</f>
        <v>1.2738853503184715</v>
      </c>
      <c r="F240" s="326">
        <f>SUM(F241:F244)</f>
        <v>8202.3729666666641</v>
      </c>
      <c r="G240" s="326">
        <f t="shared" ref="G240:H240" si="198">SUM(G241:G244)</f>
        <v>684</v>
      </c>
      <c r="H240" s="326">
        <f t="shared" si="198"/>
        <v>6.0998000000000001</v>
      </c>
      <c r="I240" s="10">
        <f t="shared" ref="I240:I251" si="199">H240/G240*100</f>
        <v>0.89178362573099412</v>
      </c>
      <c r="J240" s="2"/>
    </row>
    <row r="241" spans="1:10" ht="31.5" customHeight="1" x14ac:dyDescent="0.25">
      <c r="A241" s="11" t="s">
        <v>84</v>
      </c>
      <c r="B241" s="8">
        <v>2709</v>
      </c>
      <c r="C241" s="4">
        <f t="shared" ref="C241:C250" si="200">ROUND(B241/12*$A$3,0)</f>
        <v>226</v>
      </c>
      <c r="D241" s="8">
        <v>4</v>
      </c>
      <c r="E241" s="8">
        <f t="shared" si="197"/>
        <v>1.7699115044247788</v>
      </c>
      <c r="F241" s="326">
        <v>5539.4856066666653</v>
      </c>
      <c r="G241" s="326">
        <f>ROUND(F241/12*$A$3,0)</f>
        <v>462</v>
      </c>
      <c r="H241" s="326">
        <v>6.0998000000000001</v>
      </c>
      <c r="I241" s="10">
        <f t="shared" si="199"/>
        <v>1.3203030303030303</v>
      </c>
      <c r="J241" s="2"/>
    </row>
    <row r="242" spans="1:10" ht="30" customHeight="1" x14ac:dyDescent="0.25">
      <c r="A242" s="11" t="s">
        <v>85</v>
      </c>
      <c r="B242" s="8">
        <v>826</v>
      </c>
      <c r="C242" s="4">
        <f t="shared" si="200"/>
        <v>69</v>
      </c>
      <c r="D242" s="8"/>
      <c r="E242" s="8">
        <f t="shared" si="197"/>
        <v>0</v>
      </c>
      <c r="F242" s="326">
        <v>1484.4872</v>
      </c>
      <c r="G242" s="326">
        <f t="shared" ref="G242:G250" si="201">ROUND(F242/12*$A$3,0)</f>
        <v>124</v>
      </c>
      <c r="H242" s="326"/>
      <c r="I242" s="10">
        <f t="shared" si="199"/>
        <v>0</v>
      </c>
      <c r="J242" s="2"/>
    </row>
    <row r="243" spans="1:10" ht="28.5" customHeight="1" x14ac:dyDescent="0.25">
      <c r="A243" s="11" t="s">
        <v>127</v>
      </c>
      <c r="B243" s="8">
        <v>166</v>
      </c>
      <c r="C243" s="4">
        <f t="shared" si="200"/>
        <v>14</v>
      </c>
      <c r="D243" s="8"/>
      <c r="E243" s="8">
        <f t="shared" si="197"/>
        <v>0</v>
      </c>
      <c r="F243" s="326">
        <v>865.5505599999999</v>
      </c>
      <c r="G243" s="326">
        <f t="shared" si="201"/>
        <v>72</v>
      </c>
      <c r="H243" s="326"/>
      <c r="I243" s="10">
        <f t="shared" si="199"/>
        <v>0</v>
      </c>
      <c r="J243" s="2"/>
    </row>
    <row r="244" spans="1:10" ht="33.75" customHeight="1" x14ac:dyDescent="0.25">
      <c r="A244" s="11" t="s">
        <v>128</v>
      </c>
      <c r="B244" s="8">
        <v>60</v>
      </c>
      <c r="C244" s="4">
        <f t="shared" si="200"/>
        <v>5</v>
      </c>
      <c r="D244" s="8"/>
      <c r="E244" s="8">
        <f t="shared" si="197"/>
        <v>0</v>
      </c>
      <c r="F244" s="326">
        <v>312.84959999999995</v>
      </c>
      <c r="G244" s="326">
        <f t="shared" si="201"/>
        <v>26</v>
      </c>
      <c r="H244" s="326"/>
      <c r="I244" s="10">
        <f t="shared" si="199"/>
        <v>0</v>
      </c>
      <c r="J244" s="2"/>
    </row>
    <row r="245" spans="1:10" ht="30" x14ac:dyDescent="0.25">
      <c r="A245" s="72" t="s">
        <v>125</v>
      </c>
      <c r="B245" s="8">
        <f>SUM(B246:B250)</f>
        <v>7800</v>
      </c>
      <c r="C245" s="8">
        <f t="shared" ref="C245:H245" si="202">SUM(C246:C250)</f>
        <v>650</v>
      </c>
      <c r="D245" s="8">
        <f t="shared" si="202"/>
        <v>22</v>
      </c>
      <c r="E245" s="8">
        <f t="shared" si="197"/>
        <v>3.3846153846153846</v>
      </c>
      <c r="F245" s="326">
        <f t="shared" si="202"/>
        <v>13195.505999999999</v>
      </c>
      <c r="G245" s="326">
        <f t="shared" si="202"/>
        <v>1100</v>
      </c>
      <c r="H245" s="326">
        <f t="shared" si="202"/>
        <v>23.075319999999998</v>
      </c>
      <c r="I245" s="10">
        <f t="shared" si="199"/>
        <v>2.0977563636363632</v>
      </c>
      <c r="J245" s="2"/>
    </row>
    <row r="246" spans="1:10" ht="30" x14ac:dyDescent="0.25">
      <c r="A246" s="11" t="s">
        <v>121</v>
      </c>
      <c r="B246" s="8">
        <v>720</v>
      </c>
      <c r="C246" s="4">
        <f t="shared" si="200"/>
        <v>60</v>
      </c>
      <c r="D246" s="8">
        <v>4</v>
      </c>
      <c r="E246" s="8">
        <f t="shared" si="197"/>
        <v>6.666666666666667</v>
      </c>
      <c r="F246" s="326">
        <v>1057.104</v>
      </c>
      <c r="G246" s="326">
        <f t="shared" si="201"/>
        <v>88</v>
      </c>
      <c r="H246" s="326">
        <v>5.5665399999999998</v>
      </c>
      <c r="I246" s="10">
        <f t="shared" si="199"/>
        <v>6.3256136363636362</v>
      </c>
      <c r="J246" s="2"/>
    </row>
    <row r="247" spans="1:10" ht="43.5" customHeight="1" x14ac:dyDescent="0.25">
      <c r="A247" s="11" t="s">
        <v>131</v>
      </c>
      <c r="B247" s="8">
        <v>4450</v>
      </c>
      <c r="C247" s="4">
        <f t="shared" si="200"/>
        <v>371</v>
      </c>
      <c r="D247" s="8">
        <v>5</v>
      </c>
      <c r="E247" s="8">
        <f t="shared" si="197"/>
        <v>1.3477088948787064</v>
      </c>
      <c r="F247" s="326">
        <v>7501.7209999999995</v>
      </c>
      <c r="G247" s="326">
        <f t="shared" si="201"/>
        <v>625</v>
      </c>
      <c r="H247" s="326">
        <v>8.3214699999999997</v>
      </c>
      <c r="I247" s="10">
        <f t="shared" si="199"/>
        <v>1.3314352</v>
      </c>
      <c r="J247" s="2"/>
    </row>
    <row r="248" spans="1:10" ht="28.5" customHeight="1" x14ac:dyDescent="0.25">
      <c r="A248" s="11" t="s">
        <v>122</v>
      </c>
      <c r="B248" s="8">
        <v>1550</v>
      </c>
      <c r="C248" s="4">
        <f t="shared" si="200"/>
        <v>129</v>
      </c>
      <c r="D248" s="8">
        <v>13</v>
      </c>
      <c r="E248" s="8">
        <f t="shared" si="197"/>
        <v>10.077519379844961</v>
      </c>
      <c r="F248" s="326">
        <v>2612.9589999999998</v>
      </c>
      <c r="G248" s="326">
        <f t="shared" si="201"/>
        <v>218</v>
      </c>
      <c r="H248" s="326">
        <v>9.1873100000000001</v>
      </c>
      <c r="I248" s="10">
        <f t="shared" si="199"/>
        <v>4.2143623853211007</v>
      </c>
      <c r="J248" s="2"/>
    </row>
    <row r="249" spans="1:10" ht="32.25" customHeight="1" x14ac:dyDescent="0.25">
      <c r="A249" s="11" t="s">
        <v>87</v>
      </c>
      <c r="B249" s="8">
        <v>480</v>
      </c>
      <c r="C249" s="4">
        <f t="shared" si="200"/>
        <v>40</v>
      </c>
      <c r="D249" s="8"/>
      <c r="E249" s="8">
        <f t="shared" si="197"/>
        <v>0</v>
      </c>
      <c r="F249" s="326">
        <v>1643.376</v>
      </c>
      <c r="G249" s="326">
        <f t="shared" si="201"/>
        <v>137</v>
      </c>
      <c r="H249" s="326"/>
      <c r="I249" s="10">
        <f t="shared" si="199"/>
        <v>0</v>
      </c>
      <c r="J249" s="2"/>
    </row>
    <row r="250" spans="1:10" ht="30" customHeight="1" thickBot="1" x14ac:dyDescent="0.3">
      <c r="A250" s="95" t="s">
        <v>88</v>
      </c>
      <c r="B250" s="52">
        <v>600</v>
      </c>
      <c r="C250" s="98">
        <f t="shared" si="200"/>
        <v>50</v>
      </c>
      <c r="D250" s="52"/>
      <c r="E250" s="52">
        <f t="shared" si="197"/>
        <v>0</v>
      </c>
      <c r="F250" s="326">
        <v>380.346</v>
      </c>
      <c r="G250" s="326">
        <f t="shared" si="201"/>
        <v>32</v>
      </c>
      <c r="H250" s="326"/>
      <c r="I250" s="359">
        <f t="shared" si="199"/>
        <v>0</v>
      </c>
      <c r="J250" s="2"/>
    </row>
    <row r="251" spans="1:10" s="217" customFormat="1" ht="15.75" thickBot="1" x14ac:dyDescent="0.3">
      <c r="A251" s="287" t="s">
        <v>3</v>
      </c>
      <c r="B251" s="135"/>
      <c r="C251" s="135"/>
      <c r="D251" s="135"/>
      <c r="E251" s="278"/>
      <c r="F251" s="377">
        <f>F245+F240</f>
        <v>21397.878966666663</v>
      </c>
      <c r="G251" s="378">
        <f t="shared" ref="G251:H251" si="203">G245+G240</f>
        <v>1784</v>
      </c>
      <c r="H251" s="378">
        <f t="shared" si="203"/>
        <v>29.17512</v>
      </c>
      <c r="I251" s="135">
        <f t="shared" si="199"/>
        <v>1.6353766816143498</v>
      </c>
      <c r="J251" s="237"/>
    </row>
    <row r="252" spans="1:10" ht="15" customHeight="1" thickBot="1" x14ac:dyDescent="0.3">
      <c r="A252" s="3"/>
      <c r="B252" s="407"/>
      <c r="C252" s="407"/>
      <c r="D252" s="407"/>
      <c r="E252" s="408"/>
      <c r="F252" s="123"/>
      <c r="G252" s="123"/>
      <c r="H252" s="123"/>
      <c r="I252" s="409"/>
      <c r="J252" s="2"/>
    </row>
    <row r="253" spans="1:10" ht="15" customHeight="1" x14ac:dyDescent="0.25">
      <c r="A253" s="410" t="s">
        <v>41</v>
      </c>
      <c r="B253" s="25"/>
      <c r="C253" s="25"/>
      <c r="D253" s="25"/>
      <c r="E253" s="25"/>
      <c r="F253" s="411"/>
      <c r="G253" s="411"/>
      <c r="H253" s="411"/>
      <c r="I253" s="412"/>
      <c r="J253" s="2"/>
    </row>
    <row r="254" spans="1:10" ht="45.75" customHeight="1" x14ac:dyDescent="0.25">
      <c r="A254" s="72" t="s">
        <v>134</v>
      </c>
      <c r="B254" s="10">
        <f t="shared" ref="B254:F258" si="204">B240</f>
        <v>3761</v>
      </c>
      <c r="C254" s="10">
        <f t="shared" si="204"/>
        <v>314</v>
      </c>
      <c r="D254" s="10">
        <f t="shared" si="204"/>
        <v>4</v>
      </c>
      <c r="E254" s="8">
        <f t="shared" si="204"/>
        <v>1.2738853503184715</v>
      </c>
      <c r="F254" s="398">
        <f t="shared" si="204"/>
        <v>8202.3729666666641</v>
      </c>
      <c r="G254" s="398">
        <f t="shared" ref="G254:H254" si="205">G240</f>
        <v>684</v>
      </c>
      <c r="H254" s="398">
        <f t="shared" si="205"/>
        <v>6.0998000000000001</v>
      </c>
      <c r="I254" s="10">
        <f t="shared" ref="I254:I264" si="206">H254/G254*100</f>
        <v>0.89178362573099412</v>
      </c>
      <c r="J254" s="2"/>
    </row>
    <row r="255" spans="1:10" ht="32.25" customHeight="1" x14ac:dyDescent="0.25">
      <c r="A255" s="11" t="s">
        <v>84</v>
      </c>
      <c r="B255" s="10">
        <f t="shared" si="204"/>
        <v>2709</v>
      </c>
      <c r="C255" s="10">
        <f t="shared" si="204"/>
        <v>226</v>
      </c>
      <c r="D255" s="10">
        <f t="shared" si="204"/>
        <v>4</v>
      </c>
      <c r="E255" s="8">
        <f t="shared" si="204"/>
        <v>1.7699115044247788</v>
      </c>
      <c r="F255" s="398">
        <f t="shared" si="204"/>
        <v>5539.4856066666653</v>
      </c>
      <c r="G255" s="398">
        <f t="shared" ref="G255:H258" si="207">G241</f>
        <v>462</v>
      </c>
      <c r="H255" s="398">
        <f t="shared" si="207"/>
        <v>6.0998000000000001</v>
      </c>
      <c r="I255" s="398">
        <f t="shared" si="206"/>
        <v>1.3203030303030303</v>
      </c>
      <c r="J255" s="2"/>
    </row>
    <row r="256" spans="1:10" ht="38.25" customHeight="1" x14ac:dyDescent="0.25">
      <c r="A256" s="11" t="s">
        <v>85</v>
      </c>
      <c r="B256" s="10">
        <f t="shared" si="204"/>
        <v>826</v>
      </c>
      <c r="C256" s="10">
        <f t="shared" si="204"/>
        <v>69</v>
      </c>
      <c r="D256" s="10">
        <f t="shared" si="204"/>
        <v>0</v>
      </c>
      <c r="E256" s="8">
        <f t="shared" si="204"/>
        <v>0</v>
      </c>
      <c r="F256" s="398">
        <f t="shared" si="204"/>
        <v>1484.4872</v>
      </c>
      <c r="G256" s="398">
        <f t="shared" si="207"/>
        <v>124</v>
      </c>
      <c r="H256" s="398">
        <f t="shared" si="207"/>
        <v>0</v>
      </c>
      <c r="I256" s="10">
        <f t="shared" si="206"/>
        <v>0</v>
      </c>
      <c r="J256" s="2"/>
    </row>
    <row r="257" spans="1:10" ht="51" customHeight="1" x14ac:dyDescent="0.25">
      <c r="A257" s="11" t="s">
        <v>127</v>
      </c>
      <c r="B257" s="10">
        <f t="shared" si="204"/>
        <v>166</v>
      </c>
      <c r="C257" s="10">
        <f t="shared" si="204"/>
        <v>14</v>
      </c>
      <c r="D257" s="10">
        <f t="shared" si="204"/>
        <v>0</v>
      </c>
      <c r="E257" s="8">
        <f t="shared" si="204"/>
        <v>0</v>
      </c>
      <c r="F257" s="398">
        <f t="shared" si="204"/>
        <v>865.5505599999999</v>
      </c>
      <c r="G257" s="398">
        <f t="shared" si="207"/>
        <v>72</v>
      </c>
      <c r="H257" s="398">
        <f t="shared" si="207"/>
        <v>0</v>
      </c>
      <c r="I257" s="10">
        <f t="shared" si="206"/>
        <v>0</v>
      </c>
      <c r="J257" s="2"/>
    </row>
    <row r="258" spans="1:10" ht="38.25" customHeight="1" x14ac:dyDescent="0.25">
      <c r="A258" s="11" t="s">
        <v>128</v>
      </c>
      <c r="B258" s="10">
        <f t="shared" si="204"/>
        <v>60</v>
      </c>
      <c r="C258" s="10">
        <f t="shared" si="204"/>
        <v>5</v>
      </c>
      <c r="D258" s="10">
        <f t="shared" si="204"/>
        <v>0</v>
      </c>
      <c r="E258" s="8">
        <f t="shared" si="204"/>
        <v>0</v>
      </c>
      <c r="F258" s="398">
        <f t="shared" si="204"/>
        <v>312.84959999999995</v>
      </c>
      <c r="G258" s="398">
        <f t="shared" si="207"/>
        <v>26</v>
      </c>
      <c r="H258" s="398">
        <f t="shared" si="207"/>
        <v>0</v>
      </c>
      <c r="I258" s="10">
        <f t="shared" si="206"/>
        <v>0</v>
      </c>
      <c r="J258" s="2"/>
    </row>
    <row r="259" spans="1:10" ht="30" x14ac:dyDescent="0.25">
      <c r="A259" s="72" t="s">
        <v>125</v>
      </c>
      <c r="B259" s="10">
        <f>B245</f>
        <v>7800</v>
      </c>
      <c r="C259" s="10">
        <f>C245</f>
        <v>650</v>
      </c>
      <c r="D259" s="10">
        <f>D245</f>
        <v>22</v>
      </c>
      <c r="E259" s="8">
        <f>E245</f>
        <v>3.3846153846153846</v>
      </c>
      <c r="F259" s="398">
        <f t="shared" ref="F259:H259" si="208">F245</f>
        <v>13195.505999999999</v>
      </c>
      <c r="G259" s="398">
        <f t="shared" si="208"/>
        <v>1100</v>
      </c>
      <c r="H259" s="398">
        <f t="shared" si="208"/>
        <v>23.075319999999998</v>
      </c>
      <c r="I259" s="10">
        <f t="shared" si="206"/>
        <v>2.0977563636363632</v>
      </c>
      <c r="J259" s="2"/>
    </row>
    <row r="260" spans="1:10" ht="30" x14ac:dyDescent="0.25">
      <c r="A260" s="11" t="s">
        <v>121</v>
      </c>
      <c r="B260" s="10">
        <f>B246</f>
        <v>720</v>
      </c>
      <c r="C260" s="10">
        <f t="shared" ref="C260:I260" si="209">C246</f>
        <v>60</v>
      </c>
      <c r="D260" s="10">
        <f t="shared" si="209"/>
        <v>4</v>
      </c>
      <c r="E260" s="8">
        <f t="shared" si="209"/>
        <v>6.666666666666667</v>
      </c>
      <c r="F260" s="398">
        <f t="shared" si="209"/>
        <v>1057.104</v>
      </c>
      <c r="G260" s="398">
        <f t="shared" si="209"/>
        <v>88</v>
      </c>
      <c r="H260" s="398">
        <f t="shared" si="209"/>
        <v>5.5665399999999998</v>
      </c>
      <c r="I260" s="10">
        <f t="shared" si="209"/>
        <v>6.3256136363636362</v>
      </c>
      <c r="J260" s="2"/>
    </row>
    <row r="261" spans="1:10" ht="44.25" customHeight="1" x14ac:dyDescent="0.25">
      <c r="A261" s="11" t="s">
        <v>86</v>
      </c>
      <c r="B261" s="10">
        <f>B247</f>
        <v>4450</v>
      </c>
      <c r="C261" s="10">
        <f>C247</f>
        <v>371</v>
      </c>
      <c r="D261" s="10">
        <f>D247</f>
        <v>5</v>
      </c>
      <c r="E261" s="8">
        <f>E247</f>
        <v>1.3477088948787064</v>
      </c>
      <c r="F261" s="398">
        <f t="shared" ref="F261:H261" si="210">F247</f>
        <v>7501.7209999999995</v>
      </c>
      <c r="G261" s="398">
        <f t="shared" si="210"/>
        <v>625</v>
      </c>
      <c r="H261" s="398">
        <f t="shared" si="210"/>
        <v>8.3214699999999997</v>
      </c>
      <c r="I261" s="10">
        <f t="shared" si="206"/>
        <v>1.3314352</v>
      </c>
      <c r="J261" s="2"/>
    </row>
    <row r="262" spans="1:10" ht="44.25" customHeight="1" x14ac:dyDescent="0.25">
      <c r="A262" s="11" t="s">
        <v>122</v>
      </c>
      <c r="B262" s="10">
        <f>B248</f>
        <v>1550</v>
      </c>
      <c r="C262" s="10">
        <f t="shared" ref="C262:I262" si="211">C248</f>
        <v>129</v>
      </c>
      <c r="D262" s="10">
        <f t="shared" si="211"/>
        <v>13</v>
      </c>
      <c r="E262" s="8">
        <f t="shared" si="211"/>
        <v>10.077519379844961</v>
      </c>
      <c r="F262" s="398">
        <f t="shared" si="211"/>
        <v>2612.9589999999998</v>
      </c>
      <c r="G262" s="398">
        <f t="shared" si="211"/>
        <v>218</v>
      </c>
      <c r="H262" s="398">
        <f t="shared" si="211"/>
        <v>9.1873100000000001</v>
      </c>
      <c r="I262" s="10">
        <f t="shared" si="211"/>
        <v>4.2143623853211007</v>
      </c>
      <c r="J262" s="2"/>
    </row>
    <row r="263" spans="1:10" ht="38.25" customHeight="1" x14ac:dyDescent="0.25">
      <c r="A263" s="11" t="s">
        <v>87</v>
      </c>
      <c r="B263" s="10">
        <f>B249</f>
        <v>480</v>
      </c>
      <c r="C263" s="10">
        <f t="shared" ref="C263:E264" si="212">C249</f>
        <v>40</v>
      </c>
      <c r="D263" s="10">
        <f t="shared" si="212"/>
        <v>0</v>
      </c>
      <c r="E263" s="8">
        <f t="shared" si="212"/>
        <v>0</v>
      </c>
      <c r="F263" s="398">
        <f t="shared" ref="F263:H263" si="213">F249</f>
        <v>1643.376</v>
      </c>
      <c r="G263" s="398">
        <f t="shared" si="213"/>
        <v>137</v>
      </c>
      <c r="H263" s="398">
        <f t="shared" si="213"/>
        <v>0</v>
      </c>
      <c r="I263" s="10">
        <f t="shared" si="206"/>
        <v>0</v>
      </c>
      <c r="J263" s="2"/>
    </row>
    <row r="264" spans="1:10" ht="38.25" customHeight="1" thickBot="1" x14ac:dyDescent="0.3">
      <c r="A264" s="95" t="s">
        <v>88</v>
      </c>
      <c r="B264" s="359">
        <f>B250</f>
        <v>600</v>
      </c>
      <c r="C264" s="359">
        <f t="shared" si="212"/>
        <v>50</v>
      </c>
      <c r="D264" s="359">
        <f t="shared" si="212"/>
        <v>0</v>
      </c>
      <c r="E264" s="52">
        <f t="shared" si="212"/>
        <v>0</v>
      </c>
      <c r="F264" s="398">
        <f t="shared" ref="F264:H264" si="214">F250</f>
        <v>380.346</v>
      </c>
      <c r="G264" s="398">
        <f t="shared" si="214"/>
        <v>32</v>
      </c>
      <c r="H264" s="398">
        <f t="shared" si="214"/>
        <v>0</v>
      </c>
      <c r="I264" s="359">
        <f t="shared" si="206"/>
        <v>0</v>
      </c>
      <c r="J264" s="2"/>
    </row>
    <row r="265" spans="1:10" s="258" customFormat="1" ht="17.25" customHeight="1" thickBot="1" x14ac:dyDescent="0.3">
      <c r="A265" s="413" t="s">
        <v>130</v>
      </c>
      <c r="B265" s="135"/>
      <c r="C265" s="135"/>
      <c r="D265" s="135"/>
      <c r="E265" s="278"/>
      <c r="F265" s="378">
        <f>F251</f>
        <v>21397.878966666663</v>
      </c>
      <c r="G265" s="378">
        <f t="shared" ref="G265:I265" si="215">G251</f>
        <v>1784</v>
      </c>
      <c r="H265" s="378">
        <f t="shared" si="215"/>
        <v>29.17512</v>
      </c>
      <c r="I265" s="378">
        <f t="shared" si="215"/>
        <v>1.6353766816143498</v>
      </c>
      <c r="J265" s="336"/>
    </row>
    <row r="266" spans="1:10" s="258" customFormat="1" ht="17.25" customHeight="1" x14ac:dyDescent="0.25">
      <c r="A266" s="414"/>
      <c r="B266" s="415"/>
      <c r="C266" s="415"/>
      <c r="D266" s="415"/>
      <c r="E266" s="385"/>
      <c r="F266" s="114"/>
      <c r="G266" s="114"/>
      <c r="H266" s="114"/>
      <c r="I266" s="363"/>
      <c r="J266" s="336"/>
    </row>
    <row r="267" spans="1:10" ht="29.25" x14ac:dyDescent="0.25">
      <c r="A267" s="99" t="s">
        <v>42</v>
      </c>
      <c r="B267" s="416"/>
      <c r="C267" s="27"/>
      <c r="D267" s="27"/>
      <c r="E267" s="27"/>
      <c r="F267" s="124"/>
      <c r="G267" s="124"/>
      <c r="H267" s="124"/>
      <c r="I267" s="32"/>
      <c r="J267" s="2"/>
    </row>
    <row r="268" spans="1:10" ht="36" customHeight="1" x14ac:dyDescent="0.25">
      <c r="A268" s="417" t="s">
        <v>134</v>
      </c>
      <c r="B268" s="8">
        <f>SUM(B269:B272)</f>
        <v>4927</v>
      </c>
      <c r="C268" s="8">
        <f t="shared" ref="C268:D268" si="216">SUM(C269:C272)</f>
        <v>410</v>
      </c>
      <c r="D268" s="8">
        <f t="shared" si="216"/>
        <v>0</v>
      </c>
      <c r="E268" s="12">
        <f t="shared" ref="E268:E278" si="217">D268/C268*100</f>
        <v>0</v>
      </c>
      <c r="F268" s="326">
        <f>SUM(F269:F272)</f>
        <v>10816.080474074073</v>
      </c>
      <c r="G268" s="326">
        <f t="shared" ref="G268:H268" si="218">SUM(G269:G272)</f>
        <v>901</v>
      </c>
      <c r="H268" s="326">
        <f t="shared" si="218"/>
        <v>0</v>
      </c>
      <c r="I268" s="10">
        <f t="shared" ref="I268:I279" si="219">H268/G268*100</f>
        <v>0</v>
      </c>
      <c r="J268" s="2"/>
    </row>
    <row r="269" spans="1:10" ht="31.5" customHeight="1" x14ac:dyDescent="0.25">
      <c r="A269" s="11" t="s">
        <v>84</v>
      </c>
      <c r="B269" s="8">
        <v>3532</v>
      </c>
      <c r="C269" s="4">
        <f t="shared" ref="C269:C278" si="220">ROUND(B269/12*$A$3,0)</f>
        <v>294</v>
      </c>
      <c r="D269" s="8"/>
      <c r="E269" s="12">
        <f t="shared" si="217"/>
        <v>0</v>
      </c>
      <c r="F269" s="326">
        <v>7222.393194074074</v>
      </c>
      <c r="G269" s="326">
        <f t="shared" ref="G269:G278" si="221">ROUND(F269/12*$A$3,0)</f>
        <v>602</v>
      </c>
      <c r="H269" s="326"/>
      <c r="I269" s="10">
        <f t="shared" si="219"/>
        <v>0</v>
      </c>
      <c r="J269" s="2"/>
    </row>
    <row r="270" spans="1:10" ht="33" customHeight="1" x14ac:dyDescent="0.25">
      <c r="A270" s="11" t="s">
        <v>85</v>
      </c>
      <c r="B270" s="8">
        <v>1077</v>
      </c>
      <c r="C270" s="4">
        <f t="shared" si="220"/>
        <v>90</v>
      </c>
      <c r="D270" s="8"/>
      <c r="E270" s="12">
        <f t="shared" si="217"/>
        <v>0</v>
      </c>
      <c r="F270" s="326">
        <v>1935.5844</v>
      </c>
      <c r="G270" s="326">
        <f t="shared" si="221"/>
        <v>161</v>
      </c>
      <c r="H270" s="326"/>
      <c r="I270" s="10">
        <f t="shared" si="219"/>
        <v>0</v>
      </c>
      <c r="J270" s="2"/>
    </row>
    <row r="271" spans="1:10" ht="46.5" customHeight="1" x14ac:dyDescent="0.25">
      <c r="A271" s="11" t="s">
        <v>127</v>
      </c>
      <c r="B271" s="8">
        <v>147</v>
      </c>
      <c r="C271" s="4">
        <f t="shared" si="220"/>
        <v>12</v>
      </c>
      <c r="D271" s="8"/>
      <c r="E271" s="12">
        <f t="shared" si="217"/>
        <v>0</v>
      </c>
      <c r="F271" s="326">
        <v>766.48152000000005</v>
      </c>
      <c r="G271" s="326">
        <f t="shared" si="221"/>
        <v>64</v>
      </c>
      <c r="H271" s="326"/>
      <c r="I271" s="10">
        <f t="shared" si="219"/>
        <v>0</v>
      </c>
      <c r="J271" s="2"/>
    </row>
    <row r="272" spans="1:10" ht="34.5" customHeight="1" x14ac:dyDescent="0.25">
      <c r="A272" s="11" t="s">
        <v>128</v>
      </c>
      <c r="B272" s="8">
        <v>171</v>
      </c>
      <c r="C272" s="4">
        <f t="shared" si="220"/>
        <v>14</v>
      </c>
      <c r="D272" s="8"/>
      <c r="E272" s="12">
        <f t="shared" si="217"/>
        <v>0</v>
      </c>
      <c r="F272" s="326">
        <v>891.62135999999998</v>
      </c>
      <c r="G272" s="326">
        <f t="shared" si="221"/>
        <v>74</v>
      </c>
      <c r="H272" s="326"/>
      <c r="I272" s="10">
        <f t="shared" si="219"/>
        <v>0</v>
      </c>
      <c r="J272" s="2"/>
    </row>
    <row r="273" spans="1:10" ht="44.25" customHeight="1" x14ac:dyDescent="0.25">
      <c r="A273" s="72" t="s">
        <v>125</v>
      </c>
      <c r="B273" s="8">
        <f>SUM(B274:B278)</f>
        <v>7528</v>
      </c>
      <c r="C273" s="8">
        <f t="shared" ref="C273:H273" si="222">SUM(C274:C278)</f>
        <v>628</v>
      </c>
      <c r="D273" s="8">
        <f t="shared" si="222"/>
        <v>4</v>
      </c>
      <c r="E273" s="12">
        <f t="shared" si="217"/>
        <v>0.63694267515923575</v>
      </c>
      <c r="F273" s="326">
        <f t="shared" si="222"/>
        <v>11230.92001</v>
      </c>
      <c r="G273" s="326">
        <f t="shared" si="222"/>
        <v>936</v>
      </c>
      <c r="H273" s="326">
        <f t="shared" si="222"/>
        <v>3.4462299999999999</v>
      </c>
      <c r="I273" s="8">
        <f t="shared" si="219"/>
        <v>0.36818696581196581</v>
      </c>
      <c r="J273" s="2"/>
    </row>
    <row r="274" spans="1:10" ht="30" x14ac:dyDescent="0.25">
      <c r="A274" s="11" t="s">
        <v>121</v>
      </c>
      <c r="B274" s="8">
        <v>1200</v>
      </c>
      <c r="C274" s="4">
        <f t="shared" si="220"/>
        <v>100</v>
      </c>
      <c r="D274" s="8">
        <v>1</v>
      </c>
      <c r="E274" s="12">
        <f t="shared" si="217"/>
        <v>1</v>
      </c>
      <c r="F274" s="326">
        <v>1761.84</v>
      </c>
      <c r="G274" s="326">
        <f t="shared" si="221"/>
        <v>147</v>
      </c>
      <c r="H274" s="326">
        <v>1.5445</v>
      </c>
      <c r="I274" s="8">
        <f t="shared" si="219"/>
        <v>1.0506802721088435</v>
      </c>
      <c r="J274" s="2"/>
    </row>
    <row r="275" spans="1:10" ht="45" customHeight="1" x14ac:dyDescent="0.25">
      <c r="A275" s="11" t="s">
        <v>131</v>
      </c>
      <c r="B275" s="8">
        <v>4650</v>
      </c>
      <c r="C275" s="4">
        <f t="shared" si="220"/>
        <v>388</v>
      </c>
      <c r="D275" s="8"/>
      <c r="E275" s="12">
        <f t="shared" si="217"/>
        <v>0</v>
      </c>
      <c r="F275" s="326">
        <v>7838.8770000000004</v>
      </c>
      <c r="G275" s="326">
        <f t="shared" si="221"/>
        <v>653</v>
      </c>
      <c r="H275" s="326"/>
      <c r="I275" s="8">
        <f t="shared" si="219"/>
        <v>0</v>
      </c>
      <c r="J275" s="2"/>
    </row>
    <row r="276" spans="1:10" ht="45" customHeight="1" x14ac:dyDescent="0.25">
      <c r="A276" s="11" t="s">
        <v>122</v>
      </c>
      <c r="B276" s="8">
        <v>459</v>
      </c>
      <c r="C276" s="4">
        <f t="shared" si="220"/>
        <v>38</v>
      </c>
      <c r="D276" s="8">
        <v>3</v>
      </c>
      <c r="E276" s="12">
        <f t="shared" si="217"/>
        <v>7.8947368421052628</v>
      </c>
      <c r="F276" s="326">
        <v>773.77301999999997</v>
      </c>
      <c r="G276" s="326">
        <f t="shared" si="221"/>
        <v>64</v>
      </c>
      <c r="H276" s="326">
        <v>1.9017299999999999</v>
      </c>
      <c r="I276" s="8">
        <f t="shared" si="219"/>
        <v>2.971453125</v>
      </c>
      <c r="J276" s="2"/>
    </row>
    <row r="277" spans="1:10" ht="30" x14ac:dyDescent="0.25">
      <c r="A277" s="11" t="s">
        <v>87</v>
      </c>
      <c r="B277" s="8">
        <v>30</v>
      </c>
      <c r="C277" s="4">
        <f t="shared" si="220"/>
        <v>3</v>
      </c>
      <c r="D277" s="8"/>
      <c r="E277" s="12">
        <f t="shared" si="217"/>
        <v>0</v>
      </c>
      <c r="F277" s="326">
        <v>102.711</v>
      </c>
      <c r="G277" s="326">
        <f t="shared" si="221"/>
        <v>9</v>
      </c>
      <c r="H277" s="326"/>
      <c r="I277" s="8">
        <f t="shared" si="219"/>
        <v>0</v>
      </c>
      <c r="J277" s="2"/>
    </row>
    <row r="278" spans="1:10" ht="30" customHeight="1" thickBot="1" x14ac:dyDescent="0.3">
      <c r="A278" s="95" t="s">
        <v>88</v>
      </c>
      <c r="B278" s="52">
        <v>1189</v>
      </c>
      <c r="C278" s="98">
        <f t="shared" si="220"/>
        <v>99</v>
      </c>
      <c r="D278" s="52"/>
      <c r="E278" s="130">
        <f t="shared" si="217"/>
        <v>0</v>
      </c>
      <c r="F278" s="326">
        <v>753.71898999999996</v>
      </c>
      <c r="G278" s="326">
        <f t="shared" si="221"/>
        <v>63</v>
      </c>
      <c r="H278" s="326"/>
      <c r="I278" s="359">
        <f t="shared" si="219"/>
        <v>0</v>
      </c>
      <c r="J278" s="2"/>
    </row>
    <row r="279" spans="1:10" s="217" customFormat="1" ht="15.75" thickBot="1" x14ac:dyDescent="0.3">
      <c r="A279" s="255" t="s">
        <v>3</v>
      </c>
      <c r="B279" s="135"/>
      <c r="C279" s="135"/>
      <c r="D279" s="135"/>
      <c r="E279" s="131"/>
      <c r="F279" s="377">
        <f>F273+F268</f>
        <v>22047.000484074073</v>
      </c>
      <c r="G279" s="378">
        <f t="shared" ref="G279:H279" si="223">G273+G268</f>
        <v>1837</v>
      </c>
      <c r="H279" s="378">
        <f t="shared" si="223"/>
        <v>3.4462299999999999</v>
      </c>
      <c r="I279" s="135">
        <f t="shared" si="219"/>
        <v>0.18760097985846488</v>
      </c>
      <c r="J279" s="237"/>
    </row>
    <row r="280" spans="1:10" ht="35.25" customHeight="1" x14ac:dyDescent="0.25">
      <c r="A280" s="418" t="s">
        <v>40</v>
      </c>
      <c r="B280" s="50"/>
      <c r="C280" s="50"/>
      <c r="D280" s="50"/>
      <c r="E280" s="25"/>
      <c r="F280" s="419"/>
      <c r="G280" s="419"/>
      <c r="H280" s="419"/>
      <c r="I280" s="420"/>
      <c r="J280" s="2"/>
    </row>
    <row r="281" spans="1:10" ht="30" x14ac:dyDescent="0.25">
      <c r="A281" s="72" t="s">
        <v>134</v>
      </c>
      <c r="B281" s="10">
        <f t="shared" ref="B281:F286" si="224">B268</f>
        <v>4927</v>
      </c>
      <c r="C281" s="10">
        <f t="shared" si="224"/>
        <v>410</v>
      </c>
      <c r="D281" s="10">
        <f t="shared" si="224"/>
        <v>0</v>
      </c>
      <c r="E281" s="8">
        <f t="shared" si="224"/>
        <v>0</v>
      </c>
      <c r="F281" s="398">
        <f t="shared" si="224"/>
        <v>10816.080474074073</v>
      </c>
      <c r="G281" s="398">
        <f t="shared" ref="G281:I281" si="225">G268</f>
        <v>901</v>
      </c>
      <c r="H281" s="398">
        <f t="shared" si="225"/>
        <v>0</v>
      </c>
      <c r="I281" s="236">
        <f t="shared" si="225"/>
        <v>0</v>
      </c>
      <c r="J281" s="2"/>
    </row>
    <row r="282" spans="1:10" ht="27" customHeight="1" x14ac:dyDescent="0.25">
      <c r="A282" s="11" t="s">
        <v>84</v>
      </c>
      <c r="B282" s="10">
        <f t="shared" si="224"/>
        <v>3532</v>
      </c>
      <c r="C282" s="10">
        <f t="shared" si="224"/>
        <v>294</v>
      </c>
      <c r="D282" s="10">
        <f t="shared" si="224"/>
        <v>0</v>
      </c>
      <c r="E282" s="8">
        <f t="shared" si="224"/>
        <v>0</v>
      </c>
      <c r="F282" s="398">
        <f t="shared" si="224"/>
        <v>7222.393194074074</v>
      </c>
      <c r="G282" s="398">
        <f t="shared" ref="G282:I282" si="226">G269</f>
        <v>602</v>
      </c>
      <c r="H282" s="398">
        <f t="shared" si="226"/>
        <v>0</v>
      </c>
      <c r="I282" s="236">
        <f t="shared" si="226"/>
        <v>0</v>
      </c>
      <c r="J282" s="2"/>
    </row>
    <row r="283" spans="1:10" ht="27" customHeight="1" x14ac:dyDescent="0.25">
      <c r="A283" s="11" t="s">
        <v>85</v>
      </c>
      <c r="B283" s="10">
        <f t="shared" si="224"/>
        <v>1077</v>
      </c>
      <c r="C283" s="10">
        <f t="shared" si="224"/>
        <v>90</v>
      </c>
      <c r="D283" s="10">
        <f t="shared" si="224"/>
        <v>0</v>
      </c>
      <c r="E283" s="8">
        <f t="shared" si="224"/>
        <v>0</v>
      </c>
      <c r="F283" s="398">
        <f t="shared" si="224"/>
        <v>1935.5844</v>
      </c>
      <c r="G283" s="398">
        <f t="shared" ref="G283:I283" si="227">G270</f>
        <v>161</v>
      </c>
      <c r="H283" s="398">
        <f t="shared" si="227"/>
        <v>0</v>
      </c>
      <c r="I283" s="236">
        <f t="shared" si="227"/>
        <v>0</v>
      </c>
      <c r="J283" s="2"/>
    </row>
    <row r="284" spans="1:10" ht="27" customHeight="1" x14ac:dyDescent="0.25">
      <c r="A284" s="11" t="s">
        <v>127</v>
      </c>
      <c r="B284" s="10">
        <f t="shared" si="224"/>
        <v>147</v>
      </c>
      <c r="C284" s="10">
        <f t="shared" si="224"/>
        <v>12</v>
      </c>
      <c r="D284" s="10">
        <f t="shared" si="224"/>
        <v>0</v>
      </c>
      <c r="E284" s="8">
        <f t="shared" si="224"/>
        <v>0</v>
      </c>
      <c r="F284" s="398">
        <f t="shared" si="224"/>
        <v>766.48152000000005</v>
      </c>
      <c r="G284" s="398">
        <f t="shared" ref="G284:I284" si="228">G271</f>
        <v>64</v>
      </c>
      <c r="H284" s="398">
        <f t="shared" si="228"/>
        <v>0</v>
      </c>
      <c r="I284" s="236">
        <f t="shared" si="228"/>
        <v>0</v>
      </c>
      <c r="J284" s="2"/>
    </row>
    <row r="285" spans="1:10" ht="27" customHeight="1" x14ac:dyDescent="0.25">
      <c r="A285" s="11" t="s">
        <v>128</v>
      </c>
      <c r="B285" s="10">
        <f t="shared" si="224"/>
        <v>171</v>
      </c>
      <c r="C285" s="10">
        <f t="shared" si="224"/>
        <v>14</v>
      </c>
      <c r="D285" s="10">
        <f t="shared" si="224"/>
        <v>0</v>
      </c>
      <c r="E285" s="8">
        <f t="shared" si="224"/>
        <v>0</v>
      </c>
      <c r="F285" s="398">
        <f t="shared" si="224"/>
        <v>891.62135999999998</v>
      </c>
      <c r="G285" s="398">
        <f t="shared" ref="G285:I285" si="229">G272</f>
        <v>74</v>
      </c>
      <c r="H285" s="398">
        <f t="shared" si="229"/>
        <v>0</v>
      </c>
      <c r="I285" s="236">
        <f t="shared" si="229"/>
        <v>0</v>
      </c>
      <c r="J285" s="2"/>
    </row>
    <row r="286" spans="1:10" ht="41.25" customHeight="1" x14ac:dyDescent="0.25">
      <c r="A286" s="72" t="s">
        <v>125</v>
      </c>
      <c r="B286" s="10">
        <f t="shared" si="224"/>
        <v>7528</v>
      </c>
      <c r="C286" s="10">
        <f t="shared" si="224"/>
        <v>628</v>
      </c>
      <c r="D286" s="10">
        <f t="shared" si="224"/>
        <v>4</v>
      </c>
      <c r="E286" s="8">
        <f t="shared" si="224"/>
        <v>0.63694267515923575</v>
      </c>
      <c r="F286" s="398">
        <f t="shared" si="224"/>
        <v>11230.92001</v>
      </c>
      <c r="G286" s="398">
        <f t="shared" ref="G286:I286" si="230">G273</f>
        <v>936</v>
      </c>
      <c r="H286" s="398">
        <f t="shared" si="230"/>
        <v>3.4462299999999999</v>
      </c>
      <c r="I286" s="236">
        <f t="shared" si="230"/>
        <v>0.36818696581196581</v>
      </c>
      <c r="J286" s="2"/>
    </row>
    <row r="287" spans="1:10" ht="30" x14ac:dyDescent="0.25">
      <c r="A287" s="11" t="s">
        <v>121</v>
      </c>
      <c r="B287" s="10">
        <f t="shared" ref="B287:B292" si="231">B274</f>
        <v>1200</v>
      </c>
      <c r="C287" s="10">
        <f t="shared" ref="C287:I287" si="232">C274</f>
        <v>100</v>
      </c>
      <c r="D287" s="10">
        <f t="shared" si="232"/>
        <v>1</v>
      </c>
      <c r="E287" s="8">
        <f t="shared" si="232"/>
        <v>1</v>
      </c>
      <c r="F287" s="398">
        <f t="shared" si="232"/>
        <v>1761.84</v>
      </c>
      <c r="G287" s="398">
        <f t="shared" si="232"/>
        <v>147</v>
      </c>
      <c r="H287" s="398">
        <f t="shared" si="232"/>
        <v>1.5445</v>
      </c>
      <c r="I287" s="10">
        <f t="shared" si="232"/>
        <v>1.0506802721088435</v>
      </c>
      <c r="J287" s="2"/>
    </row>
    <row r="288" spans="1:10" ht="42.75" customHeight="1" x14ac:dyDescent="0.25">
      <c r="A288" s="11" t="s">
        <v>86</v>
      </c>
      <c r="B288" s="10">
        <f t="shared" si="231"/>
        <v>4650</v>
      </c>
      <c r="C288" s="10">
        <f>C275</f>
        <v>388</v>
      </c>
      <c r="D288" s="10">
        <f>D275</f>
        <v>0</v>
      </c>
      <c r="E288" s="8">
        <f>E275</f>
        <v>0</v>
      </c>
      <c r="F288" s="398">
        <f>F275</f>
        <v>7838.8770000000004</v>
      </c>
      <c r="G288" s="398">
        <f t="shared" ref="G288:I288" si="233">G275</f>
        <v>653</v>
      </c>
      <c r="H288" s="398">
        <f t="shared" si="233"/>
        <v>0</v>
      </c>
      <c r="I288" s="236">
        <f t="shared" si="233"/>
        <v>0</v>
      </c>
      <c r="J288" s="2"/>
    </row>
    <row r="289" spans="1:10" ht="42.75" customHeight="1" x14ac:dyDescent="0.25">
      <c r="A289" s="11" t="s">
        <v>122</v>
      </c>
      <c r="B289" s="10">
        <f t="shared" si="231"/>
        <v>459</v>
      </c>
      <c r="C289" s="10">
        <f t="shared" ref="C289:I289" si="234">C276</f>
        <v>38</v>
      </c>
      <c r="D289" s="10">
        <f t="shared" si="234"/>
        <v>3</v>
      </c>
      <c r="E289" s="8">
        <f t="shared" si="234"/>
        <v>7.8947368421052628</v>
      </c>
      <c r="F289" s="398">
        <f t="shared" si="234"/>
        <v>773.77301999999997</v>
      </c>
      <c r="G289" s="398">
        <f t="shared" si="234"/>
        <v>64</v>
      </c>
      <c r="H289" s="398">
        <f t="shared" si="234"/>
        <v>1.9017299999999999</v>
      </c>
      <c r="I289" s="398">
        <f t="shared" si="234"/>
        <v>2.971453125</v>
      </c>
      <c r="J289" s="2"/>
    </row>
    <row r="290" spans="1:10" ht="32.25" customHeight="1" x14ac:dyDescent="0.25">
      <c r="A290" s="11" t="s">
        <v>87</v>
      </c>
      <c r="B290" s="10">
        <f t="shared" si="231"/>
        <v>30</v>
      </c>
      <c r="C290" s="10">
        <f t="shared" ref="C290:F291" si="235">C277</f>
        <v>3</v>
      </c>
      <c r="D290" s="10">
        <f t="shared" si="235"/>
        <v>0</v>
      </c>
      <c r="E290" s="8">
        <f t="shared" si="235"/>
        <v>0</v>
      </c>
      <c r="F290" s="398">
        <f t="shared" si="235"/>
        <v>102.711</v>
      </c>
      <c r="G290" s="398">
        <f t="shared" ref="G290:I290" si="236">G277</f>
        <v>9</v>
      </c>
      <c r="H290" s="398">
        <f t="shared" si="236"/>
        <v>0</v>
      </c>
      <c r="I290" s="236">
        <f t="shared" si="236"/>
        <v>0</v>
      </c>
      <c r="J290" s="2"/>
    </row>
    <row r="291" spans="1:10" ht="27" customHeight="1" thickBot="1" x14ac:dyDescent="0.3">
      <c r="A291" s="95" t="s">
        <v>88</v>
      </c>
      <c r="B291" s="359">
        <f t="shared" si="231"/>
        <v>1189</v>
      </c>
      <c r="C291" s="359">
        <f t="shared" si="235"/>
        <v>99</v>
      </c>
      <c r="D291" s="359">
        <f t="shared" si="235"/>
        <v>0</v>
      </c>
      <c r="E291" s="52">
        <f t="shared" si="235"/>
        <v>0</v>
      </c>
      <c r="F291" s="398">
        <f t="shared" si="235"/>
        <v>753.71898999999996</v>
      </c>
      <c r="G291" s="398">
        <f>G278</f>
        <v>63</v>
      </c>
      <c r="H291" s="398">
        <f>H278</f>
        <v>0</v>
      </c>
      <c r="I291" s="293">
        <f>I278</f>
        <v>0</v>
      </c>
      <c r="J291" s="2"/>
    </row>
    <row r="292" spans="1:10" s="217" customFormat="1" ht="15" customHeight="1" thickBot="1" x14ac:dyDescent="0.3">
      <c r="A292" s="413" t="s">
        <v>130</v>
      </c>
      <c r="B292" s="135">
        <f t="shared" si="231"/>
        <v>0</v>
      </c>
      <c r="C292" s="135">
        <f t="shared" ref="C292:I292" si="237">C279</f>
        <v>0</v>
      </c>
      <c r="D292" s="135">
        <f t="shared" si="237"/>
        <v>0</v>
      </c>
      <c r="E292" s="278">
        <f t="shared" si="237"/>
        <v>0</v>
      </c>
      <c r="F292" s="373">
        <f t="shared" si="237"/>
        <v>22047.000484074073</v>
      </c>
      <c r="G292" s="373">
        <f t="shared" si="237"/>
        <v>1837</v>
      </c>
      <c r="H292" s="373">
        <f t="shared" si="237"/>
        <v>3.4462299999999999</v>
      </c>
      <c r="I292" s="135">
        <f t="shared" si="237"/>
        <v>0.18760097985846488</v>
      </c>
      <c r="J292" s="237"/>
    </row>
    <row r="293" spans="1:10" x14ac:dyDescent="0.25">
      <c r="A293" s="421"/>
      <c r="B293" s="421"/>
      <c r="C293" s="421"/>
      <c r="D293" s="421"/>
      <c r="E293" s="421"/>
      <c r="F293" s="422"/>
      <c r="G293" s="422"/>
      <c r="H293" s="422"/>
      <c r="I293" s="421"/>
      <c r="J293" s="2"/>
    </row>
    <row r="294" spans="1:10" ht="29.25" customHeight="1" x14ac:dyDescent="0.25">
      <c r="A294" s="423" t="s">
        <v>44</v>
      </c>
      <c r="B294" s="424"/>
      <c r="C294" s="424"/>
      <c r="D294" s="424"/>
      <c r="E294" s="424"/>
      <c r="F294" s="425"/>
      <c r="G294" s="425"/>
      <c r="H294" s="425"/>
      <c r="I294" s="424"/>
      <c r="J294" s="2"/>
    </row>
    <row r="295" spans="1:10" ht="36.75" customHeight="1" x14ac:dyDescent="0.25">
      <c r="A295" s="72" t="s">
        <v>134</v>
      </c>
      <c r="B295" s="8">
        <f>SUM(B296:B299)</f>
        <v>9884</v>
      </c>
      <c r="C295" s="8">
        <f t="shared" ref="C295:D295" si="238">SUM(C296:C299)</f>
        <v>823</v>
      </c>
      <c r="D295" s="8">
        <f t="shared" si="238"/>
        <v>418</v>
      </c>
      <c r="E295" s="8">
        <f t="shared" ref="E295:E305" si="239">D295/C295*100</f>
        <v>50.78979343863913</v>
      </c>
      <c r="F295" s="326">
        <f>SUM(F296:F299)</f>
        <v>20288.456469629626</v>
      </c>
      <c r="G295" s="326">
        <f t="shared" ref="G295:H295" si="240">SUM(G296:G299)</f>
        <v>1691</v>
      </c>
      <c r="H295" s="326">
        <f t="shared" si="240"/>
        <v>701.94650999999999</v>
      </c>
      <c r="I295" s="8">
        <f t="shared" ref="I295:I306" si="241">H295/G295*100</f>
        <v>41.510733885274988</v>
      </c>
      <c r="J295" s="2"/>
    </row>
    <row r="296" spans="1:10" ht="38.25" customHeight="1" x14ac:dyDescent="0.25">
      <c r="A296" s="11" t="s">
        <v>84</v>
      </c>
      <c r="B296" s="8">
        <v>7450</v>
      </c>
      <c r="C296" s="4">
        <f t="shared" ref="C296:C305" si="242">ROUND(B296/12*$A$3,0)</f>
        <v>621</v>
      </c>
      <c r="D296" s="8">
        <v>293</v>
      </c>
      <c r="E296" s="8">
        <f t="shared" si="239"/>
        <v>47.181964573268921</v>
      </c>
      <c r="F296" s="326">
        <v>15234.096629629628</v>
      </c>
      <c r="G296" s="326">
        <f t="shared" ref="G296:G305" si="243">ROUND(F296/12*$A$3,0)</f>
        <v>1270</v>
      </c>
      <c r="H296" s="326">
        <v>462.58595000000003</v>
      </c>
      <c r="I296" s="8">
        <f t="shared" si="241"/>
        <v>36.424090551181102</v>
      </c>
      <c r="J296" s="2"/>
    </row>
    <row r="297" spans="1:10" ht="32.25" customHeight="1" x14ac:dyDescent="0.25">
      <c r="A297" s="11" t="s">
        <v>85</v>
      </c>
      <c r="B297" s="8">
        <v>2235</v>
      </c>
      <c r="C297" s="4">
        <f t="shared" si="242"/>
        <v>186</v>
      </c>
      <c r="D297" s="8">
        <v>125</v>
      </c>
      <c r="E297" s="8">
        <f t="shared" si="239"/>
        <v>67.204301075268816</v>
      </c>
      <c r="F297" s="326">
        <v>4016.7419999999997</v>
      </c>
      <c r="G297" s="326">
        <f t="shared" si="243"/>
        <v>335</v>
      </c>
      <c r="H297" s="326">
        <v>239.36055999999999</v>
      </c>
      <c r="I297" s="8">
        <f t="shared" si="241"/>
        <v>71.450913432835819</v>
      </c>
      <c r="J297" s="2"/>
    </row>
    <row r="298" spans="1:10" ht="47.25" customHeight="1" x14ac:dyDescent="0.25">
      <c r="A298" s="11" t="s">
        <v>127</v>
      </c>
      <c r="B298" s="8">
        <v>159</v>
      </c>
      <c r="C298" s="4">
        <f t="shared" si="242"/>
        <v>13</v>
      </c>
      <c r="D298" s="8"/>
      <c r="E298" s="8">
        <f t="shared" si="239"/>
        <v>0</v>
      </c>
      <c r="F298" s="326">
        <v>829.05143999999996</v>
      </c>
      <c r="G298" s="326">
        <f t="shared" si="243"/>
        <v>69</v>
      </c>
      <c r="H298" s="326"/>
      <c r="I298" s="8">
        <f t="shared" si="241"/>
        <v>0</v>
      </c>
      <c r="J298" s="2"/>
    </row>
    <row r="299" spans="1:10" ht="30" x14ac:dyDescent="0.25">
      <c r="A299" s="11" t="s">
        <v>128</v>
      </c>
      <c r="B299" s="8">
        <v>40</v>
      </c>
      <c r="C299" s="4">
        <f t="shared" si="242"/>
        <v>3</v>
      </c>
      <c r="D299" s="8"/>
      <c r="E299" s="8">
        <f t="shared" si="239"/>
        <v>0</v>
      </c>
      <c r="F299" s="326">
        <v>208.56639999999999</v>
      </c>
      <c r="G299" s="326">
        <f t="shared" si="243"/>
        <v>17</v>
      </c>
      <c r="H299" s="326"/>
      <c r="I299" s="8">
        <f t="shared" si="241"/>
        <v>0</v>
      </c>
      <c r="J299" s="2"/>
    </row>
    <row r="300" spans="1:10" ht="30" x14ac:dyDescent="0.25">
      <c r="A300" s="72" t="s">
        <v>125</v>
      </c>
      <c r="B300" s="8">
        <f>SUM(B301:B305)</f>
        <v>18810</v>
      </c>
      <c r="C300" s="8">
        <f t="shared" ref="C300:D300" si="244">SUM(C301:C305)</f>
        <v>1568</v>
      </c>
      <c r="D300" s="8">
        <f t="shared" si="244"/>
        <v>685</v>
      </c>
      <c r="E300" s="8">
        <f t="shared" si="239"/>
        <v>43.686224489795919</v>
      </c>
      <c r="F300" s="326">
        <f>SUM(F301:F305)</f>
        <v>31741.378159999997</v>
      </c>
      <c r="G300" s="326">
        <f t="shared" ref="G300" si="245">SUM(G301:G305)</f>
        <v>2645</v>
      </c>
      <c r="H300" s="326">
        <f t="shared" ref="H300" si="246">SUM(H301:H305)</f>
        <v>672.94141999999999</v>
      </c>
      <c r="I300" s="8">
        <f t="shared" si="241"/>
        <v>25.442019659735347</v>
      </c>
      <c r="J300" s="2"/>
    </row>
    <row r="301" spans="1:10" ht="30" x14ac:dyDescent="0.25">
      <c r="A301" s="11" t="s">
        <v>121</v>
      </c>
      <c r="B301" s="8">
        <v>4500</v>
      </c>
      <c r="C301" s="4">
        <f t="shared" si="242"/>
        <v>375</v>
      </c>
      <c r="D301" s="8">
        <v>108</v>
      </c>
      <c r="E301" s="8">
        <f t="shared" si="239"/>
        <v>28.799999999999997</v>
      </c>
      <c r="F301" s="326">
        <v>6606.9</v>
      </c>
      <c r="G301" s="326">
        <f t="shared" si="243"/>
        <v>551</v>
      </c>
      <c r="H301" s="326">
        <v>160.89521999999999</v>
      </c>
      <c r="I301" s="8"/>
      <c r="J301" s="2"/>
    </row>
    <row r="302" spans="1:10" ht="65.25" customHeight="1" x14ac:dyDescent="0.25">
      <c r="A302" s="11" t="s">
        <v>131</v>
      </c>
      <c r="B302" s="8">
        <v>9000</v>
      </c>
      <c r="C302" s="4">
        <f t="shared" si="242"/>
        <v>750</v>
      </c>
      <c r="D302" s="8">
        <v>126</v>
      </c>
      <c r="E302" s="8">
        <f t="shared" si="239"/>
        <v>16.8</v>
      </c>
      <c r="F302" s="326">
        <v>15172.02</v>
      </c>
      <c r="G302" s="326">
        <f t="shared" si="243"/>
        <v>1264</v>
      </c>
      <c r="H302" s="326">
        <v>167.85304000000002</v>
      </c>
      <c r="I302" s="8">
        <f t="shared" si="241"/>
        <v>13.27951265822785</v>
      </c>
      <c r="J302" s="2"/>
    </row>
    <row r="303" spans="1:10" ht="45" x14ac:dyDescent="0.25">
      <c r="A303" s="11" t="s">
        <v>122</v>
      </c>
      <c r="B303" s="8">
        <v>2192</v>
      </c>
      <c r="C303" s="4">
        <f t="shared" si="242"/>
        <v>183</v>
      </c>
      <c r="D303" s="8">
        <v>255</v>
      </c>
      <c r="E303" s="8">
        <f t="shared" si="239"/>
        <v>139.34426229508196</v>
      </c>
      <c r="F303" s="326">
        <v>3695.2297599999997</v>
      </c>
      <c r="G303" s="326">
        <f t="shared" si="243"/>
        <v>308</v>
      </c>
      <c r="H303" s="326">
        <v>196.81897000000001</v>
      </c>
      <c r="I303" s="8">
        <f t="shared" si="241"/>
        <v>63.902262987012989</v>
      </c>
      <c r="J303" s="2"/>
    </row>
    <row r="304" spans="1:10" ht="30" x14ac:dyDescent="0.25">
      <c r="A304" s="11" t="s">
        <v>87</v>
      </c>
      <c r="B304" s="8">
        <v>1538</v>
      </c>
      <c r="C304" s="4">
        <f t="shared" si="242"/>
        <v>128</v>
      </c>
      <c r="D304" s="8">
        <v>9</v>
      </c>
      <c r="E304" s="8">
        <f t="shared" si="239"/>
        <v>7.03125</v>
      </c>
      <c r="F304" s="326">
        <v>5265.6505999999999</v>
      </c>
      <c r="G304" s="326">
        <f t="shared" si="243"/>
        <v>439</v>
      </c>
      <c r="H304" s="326">
        <v>28.833020000000001</v>
      </c>
      <c r="I304" s="8">
        <f t="shared" si="241"/>
        <v>6.5678861047835992</v>
      </c>
      <c r="J304" s="2"/>
    </row>
    <row r="305" spans="1:10" ht="30.75" thickBot="1" x14ac:dyDescent="0.3">
      <c r="A305" s="95" t="s">
        <v>88</v>
      </c>
      <c r="B305" s="52">
        <v>1580</v>
      </c>
      <c r="C305" s="98">
        <f t="shared" si="242"/>
        <v>132</v>
      </c>
      <c r="D305" s="52">
        <v>187</v>
      </c>
      <c r="E305" s="52">
        <f t="shared" si="239"/>
        <v>141.66666666666669</v>
      </c>
      <c r="F305" s="326">
        <v>1001.5777999999999</v>
      </c>
      <c r="G305" s="326">
        <f t="shared" si="243"/>
        <v>83</v>
      </c>
      <c r="H305" s="326">
        <v>118.54116999999999</v>
      </c>
      <c r="I305" s="52">
        <f t="shared" si="241"/>
        <v>142.82068674698795</v>
      </c>
      <c r="J305" s="2"/>
    </row>
    <row r="306" spans="1:10" s="217" customFormat="1" ht="18.75" customHeight="1" thickBot="1" x14ac:dyDescent="0.3">
      <c r="A306" s="255" t="s">
        <v>3</v>
      </c>
      <c r="B306" s="135"/>
      <c r="C306" s="135"/>
      <c r="D306" s="135"/>
      <c r="E306" s="278"/>
      <c r="F306" s="372">
        <f>F300+F295</f>
        <v>52029.834629629622</v>
      </c>
      <c r="G306" s="373">
        <f t="shared" ref="G306:H306" si="247">G300+G295</f>
        <v>4336</v>
      </c>
      <c r="H306" s="373">
        <f t="shared" si="247"/>
        <v>1374.8879299999999</v>
      </c>
      <c r="I306" s="135">
        <f t="shared" si="241"/>
        <v>31.708669972324721</v>
      </c>
      <c r="J306" s="237"/>
    </row>
    <row r="307" spans="1:10" ht="15" customHeight="1" x14ac:dyDescent="0.25">
      <c r="A307" s="5" t="s">
        <v>43</v>
      </c>
      <c r="B307" s="50"/>
      <c r="C307" s="50"/>
      <c r="D307" s="50"/>
      <c r="E307" s="25"/>
      <c r="F307" s="419"/>
      <c r="G307" s="419"/>
      <c r="H307" s="419"/>
      <c r="I307" s="50"/>
      <c r="J307" s="2"/>
    </row>
    <row r="308" spans="1:10" ht="41.25" customHeight="1" x14ac:dyDescent="0.25">
      <c r="A308" s="72" t="s">
        <v>134</v>
      </c>
      <c r="B308" s="10">
        <f t="shared" ref="B308:F313" si="248">B295</f>
        <v>9884</v>
      </c>
      <c r="C308" s="10">
        <f t="shared" si="248"/>
        <v>823</v>
      </c>
      <c r="D308" s="10">
        <f t="shared" si="248"/>
        <v>418</v>
      </c>
      <c r="E308" s="8">
        <f t="shared" si="248"/>
        <v>50.78979343863913</v>
      </c>
      <c r="F308" s="398">
        <f>F295</f>
        <v>20288.456469629626</v>
      </c>
      <c r="G308" s="398">
        <f t="shared" ref="G308:I308" si="249">G295</f>
        <v>1691</v>
      </c>
      <c r="H308" s="398">
        <f t="shared" si="249"/>
        <v>701.94650999999999</v>
      </c>
      <c r="I308" s="236">
        <f t="shared" si="249"/>
        <v>41.510733885274988</v>
      </c>
      <c r="J308" s="2"/>
    </row>
    <row r="309" spans="1:10" ht="33.75" customHeight="1" x14ac:dyDescent="0.25">
      <c r="A309" s="11" t="s">
        <v>84</v>
      </c>
      <c r="B309" s="10">
        <f t="shared" si="248"/>
        <v>7450</v>
      </c>
      <c r="C309" s="10">
        <f t="shared" si="248"/>
        <v>621</v>
      </c>
      <c r="D309" s="10">
        <f t="shared" si="248"/>
        <v>293</v>
      </c>
      <c r="E309" s="8">
        <f t="shared" si="248"/>
        <v>47.181964573268921</v>
      </c>
      <c r="F309" s="398">
        <f t="shared" si="248"/>
        <v>15234.096629629628</v>
      </c>
      <c r="G309" s="398">
        <f t="shared" ref="G309:I309" si="250">G296</f>
        <v>1270</v>
      </c>
      <c r="H309" s="398">
        <f t="shared" si="250"/>
        <v>462.58595000000003</v>
      </c>
      <c r="I309" s="236">
        <f t="shared" si="250"/>
        <v>36.424090551181102</v>
      </c>
      <c r="J309" s="2"/>
    </row>
    <row r="310" spans="1:10" ht="33.75" customHeight="1" x14ac:dyDescent="0.25">
      <c r="A310" s="11" t="s">
        <v>85</v>
      </c>
      <c r="B310" s="10">
        <f t="shared" si="248"/>
        <v>2235</v>
      </c>
      <c r="C310" s="10">
        <f t="shared" si="248"/>
        <v>186</v>
      </c>
      <c r="D310" s="10">
        <f t="shared" si="248"/>
        <v>125</v>
      </c>
      <c r="E310" s="8">
        <f t="shared" si="248"/>
        <v>67.204301075268816</v>
      </c>
      <c r="F310" s="398">
        <f t="shared" si="248"/>
        <v>4016.7419999999997</v>
      </c>
      <c r="G310" s="398">
        <f t="shared" ref="G310:I310" si="251">G297</f>
        <v>335</v>
      </c>
      <c r="H310" s="398">
        <f t="shared" si="251"/>
        <v>239.36055999999999</v>
      </c>
      <c r="I310" s="236">
        <f t="shared" si="251"/>
        <v>71.450913432835819</v>
      </c>
      <c r="J310" s="2"/>
    </row>
    <row r="311" spans="1:10" ht="47.25" customHeight="1" x14ac:dyDescent="0.25">
      <c r="A311" s="11" t="s">
        <v>127</v>
      </c>
      <c r="B311" s="10">
        <f t="shared" si="248"/>
        <v>159</v>
      </c>
      <c r="C311" s="10">
        <f t="shared" si="248"/>
        <v>13</v>
      </c>
      <c r="D311" s="10">
        <f t="shared" si="248"/>
        <v>0</v>
      </c>
      <c r="E311" s="8">
        <f t="shared" si="248"/>
        <v>0</v>
      </c>
      <c r="F311" s="398">
        <f t="shared" si="248"/>
        <v>829.05143999999996</v>
      </c>
      <c r="G311" s="398">
        <f t="shared" ref="G311:I311" si="252">G298</f>
        <v>69</v>
      </c>
      <c r="H311" s="398">
        <f t="shared" si="252"/>
        <v>0</v>
      </c>
      <c r="I311" s="236">
        <f t="shared" si="252"/>
        <v>0</v>
      </c>
      <c r="J311" s="2"/>
    </row>
    <row r="312" spans="1:10" ht="33.75" customHeight="1" x14ac:dyDescent="0.25">
      <c r="A312" s="11" t="s">
        <v>128</v>
      </c>
      <c r="B312" s="10">
        <f t="shared" si="248"/>
        <v>40</v>
      </c>
      <c r="C312" s="10">
        <f t="shared" si="248"/>
        <v>3</v>
      </c>
      <c r="D312" s="10">
        <f t="shared" si="248"/>
        <v>0</v>
      </c>
      <c r="E312" s="8">
        <f t="shared" si="248"/>
        <v>0</v>
      </c>
      <c r="F312" s="398">
        <f t="shared" si="248"/>
        <v>208.56639999999999</v>
      </c>
      <c r="G312" s="398">
        <f t="shared" ref="G312:I312" si="253">G299</f>
        <v>17</v>
      </c>
      <c r="H312" s="398">
        <f t="shared" si="253"/>
        <v>0</v>
      </c>
      <c r="I312" s="236">
        <f t="shared" si="253"/>
        <v>0</v>
      </c>
      <c r="J312" s="2"/>
    </row>
    <row r="313" spans="1:10" ht="28.5" customHeight="1" x14ac:dyDescent="0.25">
      <c r="A313" s="72" t="s">
        <v>125</v>
      </c>
      <c r="B313" s="10">
        <f t="shared" si="248"/>
        <v>18810</v>
      </c>
      <c r="C313" s="10">
        <f t="shared" si="248"/>
        <v>1568</v>
      </c>
      <c r="D313" s="10">
        <f t="shared" si="248"/>
        <v>685</v>
      </c>
      <c r="E313" s="8">
        <f t="shared" si="248"/>
        <v>43.686224489795919</v>
      </c>
      <c r="F313" s="398">
        <f t="shared" si="248"/>
        <v>31741.378159999997</v>
      </c>
      <c r="G313" s="398">
        <f t="shared" ref="G313:I313" si="254">G300</f>
        <v>2645</v>
      </c>
      <c r="H313" s="398">
        <f t="shared" si="254"/>
        <v>672.94141999999999</v>
      </c>
      <c r="I313" s="236">
        <f t="shared" si="254"/>
        <v>25.442019659735347</v>
      </c>
      <c r="J313" s="2"/>
    </row>
    <row r="314" spans="1:10" ht="30" x14ac:dyDescent="0.25">
      <c r="A314" s="11" t="s">
        <v>121</v>
      </c>
      <c r="B314" s="10">
        <f>B301</f>
        <v>4500</v>
      </c>
      <c r="C314" s="10">
        <f t="shared" ref="C314:I314" si="255">C301</f>
        <v>375</v>
      </c>
      <c r="D314" s="10">
        <f t="shared" si="255"/>
        <v>108</v>
      </c>
      <c r="E314" s="8">
        <f t="shared" si="255"/>
        <v>28.799999999999997</v>
      </c>
      <c r="F314" s="398">
        <f t="shared" si="255"/>
        <v>6606.9</v>
      </c>
      <c r="G314" s="398">
        <f t="shared" si="255"/>
        <v>551</v>
      </c>
      <c r="H314" s="398">
        <f t="shared" si="255"/>
        <v>160.89521999999999</v>
      </c>
      <c r="I314" s="10">
        <f t="shared" si="255"/>
        <v>0</v>
      </c>
      <c r="J314" s="2"/>
    </row>
    <row r="315" spans="1:10" ht="42" customHeight="1" x14ac:dyDescent="0.25">
      <c r="A315" s="11" t="s">
        <v>86</v>
      </c>
      <c r="B315" s="10">
        <f>B302</f>
        <v>9000</v>
      </c>
      <c r="C315" s="10">
        <f>C302</f>
        <v>750</v>
      </c>
      <c r="D315" s="10">
        <f>D302</f>
        <v>126</v>
      </c>
      <c r="E315" s="8">
        <f>E302</f>
        <v>16.8</v>
      </c>
      <c r="F315" s="398">
        <f>F302</f>
        <v>15172.02</v>
      </c>
      <c r="G315" s="398">
        <f t="shared" ref="G315:I315" si="256">G302</f>
        <v>1264</v>
      </c>
      <c r="H315" s="398">
        <f t="shared" si="256"/>
        <v>167.85304000000002</v>
      </c>
      <c r="I315" s="236">
        <f t="shared" si="256"/>
        <v>13.27951265822785</v>
      </c>
      <c r="J315" s="2"/>
    </row>
    <row r="316" spans="1:10" ht="42" customHeight="1" x14ac:dyDescent="0.25">
      <c r="A316" s="11" t="s">
        <v>122</v>
      </c>
      <c r="B316" s="10">
        <f>B303</f>
        <v>2192</v>
      </c>
      <c r="C316" s="10">
        <f t="shared" ref="C316:I316" si="257">C303</f>
        <v>183</v>
      </c>
      <c r="D316" s="10">
        <f t="shared" si="257"/>
        <v>255</v>
      </c>
      <c r="E316" s="8">
        <f t="shared" si="257"/>
        <v>139.34426229508196</v>
      </c>
      <c r="F316" s="398">
        <f t="shared" si="257"/>
        <v>3695.2297599999997</v>
      </c>
      <c r="G316" s="398">
        <f t="shared" si="257"/>
        <v>308</v>
      </c>
      <c r="H316" s="398">
        <f t="shared" si="257"/>
        <v>196.81897000000001</v>
      </c>
      <c r="I316" s="10">
        <f t="shared" si="257"/>
        <v>63.902262987012989</v>
      </c>
      <c r="J316" s="2"/>
    </row>
    <row r="317" spans="1:10" ht="33.75" customHeight="1" x14ac:dyDescent="0.25">
      <c r="A317" s="11" t="s">
        <v>87</v>
      </c>
      <c r="B317" s="10">
        <f>B304</f>
        <v>1538</v>
      </c>
      <c r="C317" s="10">
        <f t="shared" ref="C317:F318" si="258">C304</f>
        <v>128</v>
      </c>
      <c r="D317" s="10">
        <f t="shared" si="258"/>
        <v>9</v>
      </c>
      <c r="E317" s="8">
        <f t="shared" si="258"/>
        <v>7.03125</v>
      </c>
      <c r="F317" s="398">
        <f t="shared" si="258"/>
        <v>5265.6505999999999</v>
      </c>
      <c r="G317" s="398">
        <f t="shared" ref="G317:I317" si="259">G304</f>
        <v>439</v>
      </c>
      <c r="H317" s="398">
        <f t="shared" si="259"/>
        <v>28.833020000000001</v>
      </c>
      <c r="I317" s="236">
        <f t="shared" si="259"/>
        <v>6.5678861047835992</v>
      </c>
      <c r="J317" s="2"/>
    </row>
    <row r="318" spans="1:10" ht="33.75" customHeight="1" thickBot="1" x14ac:dyDescent="0.3">
      <c r="A318" s="95" t="s">
        <v>88</v>
      </c>
      <c r="B318" s="359">
        <f>B305</f>
        <v>1580</v>
      </c>
      <c r="C318" s="359">
        <f t="shared" si="258"/>
        <v>132</v>
      </c>
      <c r="D318" s="359">
        <f t="shared" si="258"/>
        <v>187</v>
      </c>
      <c r="E318" s="52">
        <f t="shared" si="258"/>
        <v>141.66666666666669</v>
      </c>
      <c r="F318" s="398">
        <f t="shared" si="258"/>
        <v>1001.5777999999999</v>
      </c>
      <c r="G318" s="398">
        <f>G305</f>
        <v>83</v>
      </c>
      <c r="H318" s="398">
        <f>H305</f>
        <v>118.54116999999999</v>
      </c>
      <c r="I318" s="293">
        <f>I305</f>
        <v>142.82068674698795</v>
      </c>
      <c r="J318" s="2"/>
    </row>
    <row r="319" spans="1:10" s="217" customFormat="1" ht="15" customHeight="1" thickBot="1" x14ac:dyDescent="0.3">
      <c r="A319" s="170" t="s">
        <v>130</v>
      </c>
      <c r="B319" s="135"/>
      <c r="C319" s="135"/>
      <c r="D319" s="135"/>
      <c r="E319" s="278"/>
      <c r="F319" s="378">
        <f>F313+F308</f>
        <v>52029.834629629622</v>
      </c>
      <c r="G319" s="378">
        <f t="shared" ref="G319:H319" si="260">G313+G308</f>
        <v>4336</v>
      </c>
      <c r="H319" s="378">
        <f t="shared" si="260"/>
        <v>1374.8879299999999</v>
      </c>
      <c r="I319" s="426">
        <f>I306</f>
        <v>31.708669972324721</v>
      </c>
      <c r="J319" s="237"/>
    </row>
    <row r="320" spans="1:10" ht="48" customHeight="1" x14ac:dyDescent="0.25">
      <c r="A320" s="427" t="s">
        <v>52</v>
      </c>
      <c r="B320" s="32"/>
      <c r="C320" s="32"/>
      <c r="D320" s="32"/>
      <c r="E320" s="32"/>
      <c r="F320" s="124"/>
      <c r="G320" s="124"/>
      <c r="H320" s="115"/>
      <c r="I320" s="362"/>
      <c r="J320" s="2"/>
    </row>
    <row r="321" spans="1:10" ht="30.75" customHeight="1" x14ac:dyDescent="0.25">
      <c r="A321" s="72" t="s">
        <v>134</v>
      </c>
      <c r="B321" s="8">
        <f>SUM(B322:B325)</f>
        <v>3353</v>
      </c>
      <c r="C321" s="8">
        <f t="shared" ref="C321:D321" si="261">SUM(C322:C325)</f>
        <v>280</v>
      </c>
      <c r="D321" s="8">
        <f t="shared" si="261"/>
        <v>213</v>
      </c>
      <c r="E321" s="8">
        <f t="shared" ref="E321:E331" si="262">D321/C321*100</f>
        <v>76.071428571428569</v>
      </c>
      <c r="F321" s="326">
        <f>SUM(F322:F325)</f>
        <v>7288.4508333333324</v>
      </c>
      <c r="G321" s="326">
        <f t="shared" ref="G321:H321" si="263">SUM(G322:G325)</f>
        <v>609</v>
      </c>
      <c r="H321" s="326">
        <f t="shared" si="263"/>
        <v>452.67264</v>
      </c>
      <c r="I321" s="8">
        <f t="shared" ref="I321:I332" si="264">H321/G321*100</f>
        <v>74.33048275862069</v>
      </c>
      <c r="J321" s="2"/>
    </row>
    <row r="322" spans="1:10" ht="28.5" customHeight="1" x14ac:dyDescent="0.25">
      <c r="A322" s="11" t="s">
        <v>84</v>
      </c>
      <c r="B322" s="8">
        <v>2421</v>
      </c>
      <c r="C322" s="4">
        <f t="shared" ref="C322:C331" si="265">ROUND(B322/12*$A$3,0)</f>
        <v>202</v>
      </c>
      <c r="D322" s="8">
        <v>213</v>
      </c>
      <c r="E322" s="8">
        <f t="shared" si="262"/>
        <v>105.44554455445545</v>
      </c>
      <c r="F322" s="326">
        <v>4950.570193333333</v>
      </c>
      <c r="G322" s="326">
        <f t="shared" ref="G322:G331" si="266">ROUND(F322/12*$A$3,0)</f>
        <v>413</v>
      </c>
      <c r="H322" s="326">
        <v>452.67264</v>
      </c>
      <c r="I322" s="8">
        <f t="shared" si="264"/>
        <v>109.6059661016949</v>
      </c>
      <c r="J322" s="2"/>
    </row>
    <row r="323" spans="1:10" ht="26.25" customHeight="1" x14ac:dyDescent="0.25">
      <c r="A323" s="11" t="s">
        <v>85</v>
      </c>
      <c r="B323" s="8">
        <v>738</v>
      </c>
      <c r="C323" s="4">
        <f t="shared" si="265"/>
        <v>62</v>
      </c>
      <c r="D323" s="8"/>
      <c r="E323" s="8">
        <f t="shared" si="262"/>
        <v>0</v>
      </c>
      <c r="F323" s="326">
        <v>1326.3335999999999</v>
      </c>
      <c r="G323" s="326">
        <f t="shared" si="266"/>
        <v>111</v>
      </c>
      <c r="H323" s="326"/>
      <c r="I323" s="8">
        <f t="shared" si="264"/>
        <v>0</v>
      </c>
      <c r="J323" s="2"/>
    </row>
    <row r="324" spans="1:10" ht="45.75" customHeight="1" x14ac:dyDescent="0.25">
      <c r="A324" s="11" t="s">
        <v>127</v>
      </c>
      <c r="B324" s="8">
        <v>36</v>
      </c>
      <c r="C324" s="4">
        <f t="shared" si="265"/>
        <v>3</v>
      </c>
      <c r="D324" s="8"/>
      <c r="E324" s="8">
        <f t="shared" si="262"/>
        <v>0</v>
      </c>
      <c r="F324" s="326">
        <v>187.70976000000002</v>
      </c>
      <c r="G324" s="326">
        <f t="shared" si="266"/>
        <v>16</v>
      </c>
      <c r="H324" s="326"/>
      <c r="I324" s="8">
        <f t="shared" si="264"/>
        <v>0</v>
      </c>
      <c r="J324" s="2"/>
    </row>
    <row r="325" spans="1:10" ht="38.25" customHeight="1" x14ac:dyDescent="0.25">
      <c r="A325" s="11" t="s">
        <v>128</v>
      </c>
      <c r="B325" s="8">
        <v>158</v>
      </c>
      <c r="C325" s="4">
        <f t="shared" si="265"/>
        <v>13</v>
      </c>
      <c r="D325" s="8"/>
      <c r="E325" s="8">
        <f t="shared" si="262"/>
        <v>0</v>
      </c>
      <c r="F325" s="326">
        <v>823.83728000000008</v>
      </c>
      <c r="G325" s="326">
        <f t="shared" si="266"/>
        <v>69</v>
      </c>
      <c r="H325" s="326"/>
      <c r="I325" s="8">
        <f t="shared" si="264"/>
        <v>0</v>
      </c>
      <c r="J325" s="2"/>
    </row>
    <row r="326" spans="1:10" ht="45" customHeight="1" x14ac:dyDescent="0.25">
      <c r="A326" s="72" t="s">
        <v>125</v>
      </c>
      <c r="B326" s="8">
        <f>SUM(B327:B331)</f>
        <v>7697</v>
      </c>
      <c r="C326" s="8">
        <f>SUM(C327:C331)</f>
        <v>642</v>
      </c>
      <c r="D326" s="8">
        <f t="shared" ref="D326:H326" si="267">SUM(D327:D331)</f>
        <v>468</v>
      </c>
      <c r="E326" s="8">
        <f t="shared" si="262"/>
        <v>72.89719626168224</v>
      </c>
      <c r="F326" s="326">
        <f>SUM(F327:F331)</f>
        <v>12749.083509999999</v>
      </c>
      <c r="G326" s="326">
        <f t="shared" si="267"/>
        <v>1063</v>
      </c>
      <c r="H326" s="326">
        <f t="shared" si="267"/>
        <v>465.16981000000004</v>
      </c>
      <c r="I326" s="8">
        <f t="shared" si="264"/>
        <v>43.760095014111009</v>
      </c>
      <c r="J326" s="2"/>
    </row>
    <row r="327" spans="1:10" ht="30" x14ac:dyDescent="0.25">
      <c r="A327" s="11" t="s">
        <v>121</v>
      </c>
      <c r="B327" s="8">
        <v>2000</v>
      </c>
      <c r="C327" s="4">
        <f t="shared" si="265"/>
        <v>167</v>
      </c>
      <c r="D327" s="8">
        <v>102</v>
      </c>
      <c r="E327" s="8">
        <f t="shared" si="262"/>
        <v>61.077844311377248</v>
      </c>
      <c r="F327" s="326">
        <v>2936.4</v>
      </c>
      <c r="G327" s="326">
        <f t="shared" si="266"/>
        <v>245</v>
      </c>
      <c r="H327" s="326">
        <v>148.65698</v>
      </c>
      <c r="I327" s="8">
        <f t="shared" si="264"/>
        <v>60.676318367346937</v>
      </c>
      <c r="J327" s="2"/>
    </row>
    <row r="328" spans="1:10" ht="64.5" customHeight="1" x14ac:dyDescent="0.25">
      <c r="A328" s="11" t="s">
        <v>131</v>
      </c>
      <c r="B328" s="8">
        <v>3650</v>
      </c>
      <c r="C328" s="4">
        <f t="shared" si="265"/>
        <v>304</v>
      </c>
      <c r="D328" s="8">
        <v>224</v>
      </c>
      <c r="E328" s="8">
        <f t="shared" si="262"/>
        <v>73.68421052631578</v>
      </c>
      <c r="F328" s="326">
        <v>6153.0969999999998</v>
      </c>
      <c r="G328" s="326">
        <f t="shared" si="266"/>
        <v>513</v>
      </c>
      <c r="H328" s="326">
        <v>210.07597000000001</v>
      </c>
      <c r="I328" s="8">
        <f t="shared" si="264"/>
        <v>40.950481481481482</v>
      </c>
      <c r="J328" s="2"/>
    </row>
    <row r="329" spans="1:10" ht="30" customHeight="1" x14ac:dyDescent="0.25">
      <c r="A329" s="11" t="s">
        <v>122</v>
      </c>
      <c r="B329" s="8">
        <v>1052</v>
      </c>
      <c r="C329" s="4">
        <f t="shared" si="265"/>
        <v>88</v>
      </c>
      <c r="D329" s="8">
        <v>85</v>
      </c>
      <c r="E329" s="8">
        <f t="shared" si="262"/>
        <v>96.590909090909093</v>
      </c>
      <c r="F329" s="326">
        <v>1773.44056</v>
      </c>
      <c r="G329" s="326">
        <f t="shared" si="266"/>
        <v>148</v>
      </c>
      <c r="H329" s="326">
        <v>60.458709999999996</v>
      </c>
      <c r="I329" s="8">
        <f t="shared" si="264"/>
        <v>40.850479729729727</v>
      </c>
      <c r="J329" s="2"/>
    </row>
    <row r="330" spans="1:10" ht="30" customHeight="1" x14ac:dyDescent="0.25">
      <c r="A330" s="11" t="s">
        <v>87</v>
      </c>
      <c r="B330" s="8">
        <v>450</v>
      </c>
      <c r="C330" s="4">
        <f t="shared" si="265"/>
        <v>38</v>
      </c>
      <c r="D330" s="4">
        <v>4</v>
      </c>
      <c r="E330" s="8">
        <f t="shared" si="262"/>
        <v>10.526315789473683</v>
      </c>
      <c r="F330" s="326">
        <v>1540.665</v>
      </c>
      <c r="G330" s="326">
        <f t="shared" si="266"/>
        <v>128</v>
      </c>
      <c r="H330" s="326">
        <v>12.38092</v>
      </c>
      <c r="I330" s="8">
        <f t="shared" si="264"/>
        <v>9.672593749999999</v>
      </c>
      <c r="J330" s="2"/>
    </row>
    <row r="331" spans="1:10" ht="30.75" thickBot="1" x14ac:dyDescent="0.3">
      <c r="A331" s="95" t="s">
        <v>88</v>
      </c>
      <c r="B331" s="52">
        <v>545</v>
      </c>
      <c r="C331" s="98">
        <f t="shared" si="265"/>
        <v>45</v>
      </c>
      <c r="D331" s="98">
        <v>53</v>
      </c>
      <c r="E331" s="52">
        <f t="shared" si="262"/>
        <v>117.77777777777779</v>
      </c>
      <c r="F331" s="326">
        <v>345.48095000000001</v>
      </c>
      <c r="G331" s="326">
        <f t="shared" si="266"/>
        <v>29</v>
      </c>
      <c r="H331" s="326">
        <v>33.597230000000003</v>
      </c>
      <c r="I331" s="52">
        <f t="shared" si="264"/>
        <v>115.85251724137933</v>
      </c>
      <c r="J331" s="2"/>
    </row>
    <row r="332" spans="1:10" s="258" customFormat="1" ht="15" customHeight="1" thickBot="1" x14ac:dyDescent="0.3">
      <c r="A332" s="255" t="s">
        <v>3</v>
      </c>
      <c r="B332" s="135"/>
      <c r="C332" s="135"/>
      <c r="D332" s="135"/>
      <c r="E332" s="278"/>
      <c r="F332" s="372">
        <f>F326+F321</f>
        <v>20037.534343333333</v>
      </c>
      <c r="G332" s="373">
        <f t="shared" ref="G332:H332" si="268">G326+G321</f>
        <v>1672</v>
      </c>
      <c r="H332" s="373">
        <f t="shared" si="268"/>
        <v>917.8424500000001</v>
      </c>
      <c r="I332" s="135">
        <f t="shared" si="264"/>
        <v>54.894883373205751</v>
      </c>
      <c r="J332" s="336"/>
    </row>
    <row r="333" spans="1:10" ht="15" customHeight="1" x14ac:dyDescent="0.25">
      <c r="A333" s="5" t="s">
        <v>45</v>
      </c>
      <c r="B333" s="50"/>
      <c r="C333" s="50"/>
      <c r="D333" s="50"/>
      <c r="E333" s="25"/>
      <c r="F333" s="108"/>
      <c r="G333" s="108"/>
      <c r="H333" s="108"/>
      <c r="I333" s="428"/>
      <c r="J333" s="2"/>
    </row>
    <row r="334" spans="1:10" ht="42" customHeight="1" x14ac:dyDescent="0.25">
      <c r="A334" s="72" t="s">
        <v>134</v>
      </c>
      <c r="B334" s="10">
        <f t="shared" ref="B334:F339" si="269">B321</f>
        <v>3353</v>
      </c>
      <c r="C334" s="10">
        <f t="shared" si="269"/>
        <v>280</v>
      </c>
      <c r="D334" s="10">
        <f t="shared" si="269"/>
        <v>213</v>
      </c>
      <c r="E334" s="8">
        <f t="shared" si="269"/>
        <v>76.071428571428569</v>
      </c>
      <c r="F334" s="398">
        <f t="shared" si="269"/>
        <v>7288.4508333333324</v>
      </c>
      <c r="G334" s="398">
        <f t="shared" ref="G334:I334" si="270">G321</f>
        <v>609</v>
      </c>
      <c r="H334" s="398">
        <f t="shared" si="270"/>
        <v>452.67264</v>
      </c>
      <c r="I334" s="236">
        <f t="shared" si="270"/>
        <v>74.33048275862069</v>
      </c>
      <c r="J334" s="2"/>
    </row>
    <row r="335" spans="1:10" ht="30.75" customHeight="1" x14ac:dyDescent="0.25">
      <c r="A335" s="11" t="s">
        <v>84</v>
      </c>
      <c r="B335" s="10">
        <f t="shared" si="269"/>
        <v>2421</v>
      </c>
      <c r="C335" s="10">
        <f t="shared" si="269"/>
        <v>202</v>
      </c>
      <c r="D335" s="10">
        <f t="shared" si="269"/>
        <v>213</v>
      </c>
      <c r="E335" s="8">
        <f t="shared" si="269"/>
        <v>105.44554455445545</v>
      </c>
      <c r="F335" s="398">
        <f t="shared" si="269"/>
        <v>4950.570193333333</v>
      </c>
      <c r="G335" s="398">
        <f t="shared" ref="G335:I335" si="271">G322</f>
        <v>413</v>
      </c>
      <c r="H335" s="398">
        <f t="shared" si="271"/>
        <v>452.67264</v>
      </c>
      <c r="I335" s="236">
        <f t="shared" si="271"/>
        <v>109.6059661016949</v>
      </c>
      <c r="J335" s="2"/>
    </row>
    <row r="336" spans="1:10" ht="30.75" customHeight="1" x14ac:dyDescent="0.25">
      <c r="A336" s="11" t="s">
        <v>85</v>
      </c>
      <c r="B336" s="10">
        <f t="shared" si="269"/>
        <v>738</v>
      </c>
      <c r="C336" s="10">
        <f t="shared" si="269"/>
        <v>62</v>
      </c>
      <c r="D336" s="10">
        <f t="shared" si="269"/>
        <v>0</v>
      </c>
      <c r="E336" s="8">
        <f t="shared" si="269"/>
        <v>0</v>
      </c>
      <c r="F336" s="398">
        <f t="shared" si="269"/>
        <v>1326.3335999999999</v>
      </c>
      <c r="G336" s="398">
        <f t="shared" ref="G336:I336" si="272">G323</f>
        <v>111</v>
      </c>
      <c r="H336" s="398">
        <f t="shared" si="272"/>
        <v>0</v>
      </c>
      <c r="I336" s="236">
        <f t="shared" si="272"/>
        <v>0</v>
      </c>
      <c r="J336" s="2"/>
    </row>
    <row r="337" spans="1:10" ht="44.25" customHeight="1" x14ac:dyDescent="0.25">
      <c r="A337" s="11" t="s">
        <v>127</v>
      </c>
      <c r="B337" s="10">
        <f t="shared" si="269"/>
        <v>36</v>
      </c>
      <c r="C337" s="10">
        <f t="shared" si="269"/>
        <v>3</v>
      </c>
      <c r="D337" s="10">
        <f t="shared" si="269"/>
        <v>0</v>
      </c>
      <c r="E337" s="8">
        <f t="shared" si="269"/>
        <v>0</v>
      </c>
      <c r="F337" s="398">
        <f t="shared" si="269"/>
        <v>187.70976000000002</v>
      </c>
      <c r="G337" s="398">
        <f t="shared" ref="G337:I337" si="273">G324</f>
        <v>16</v>
      </c>
      <c r="H337" s="398">
        <f t="shared" si="273"/>
        <v>0</v>
      </c>
      <c r="I337" s="236">
        <f t="shared" si="273"/>
        <v>0</v>
      </c>
      <c r="J337" s="2"/>
    </row>
    <row r="338" spans="1:10" ht="30.75" customHeight="1" x14ac:dyDescent="0.25">
      <c r="A338" s="11" t="s">
        <v>128</v>
      </c>
      <c r="B338" s="10">
        <f t="shared" si="269"/>
        <v>158</v>
      </c>
      <c r="C338" s="10">
        <f t="shared" si="269"/>
        <v>13</v>
      </c>
      <c r="D338" s="10">
        <f t="shared" si="269"/>
        <v>0</v>
      </c>
      <c r="E338" s="8">
        <f t="shared" si="269"/>
        <v>0</v>
      </c>
      <c r="F338" s="398">
        <f t="shared" si="269"/>
        <v>823.83728000000008</v>
      </c>
      <c r="G338" s="398">
        <f t="shared" ref="G338:I338" si="274">G325</f>
        <v>69</v>
      </c>
      <c r="H338" s="398">
        <f t="shared" si="274"/>
        <v>0</v>
      </c>
      <c r="I338" s="236">
        <f t="shared" si="274"/>
        <v>0</v>
      </c>
      <c r="J338" s="2"/>
    </row>
    <row r="339" spans="1:10" ht="42.75" customHeight="1" x14ac:dyDescent="0.25">
      <c r="A339" s="72" t="s">
        <v>125</v>
      </c>
      <c r="B339" s="10">
        <f t="shared" si="269"/>
        <v>7697</v>
      </c>
      <c r="C339" s="10">
        <f t="shared" si="269"/>
        <v>642</v>
      </c>
      <c r="D339" s="10">
        <f t="shared" si="269"/>
        <v>468</v>
      </c>
      <c r="E339" s="8">
        <f t="shared" si="269"/>
        <v>72.89719626168224</v>
      </c>
      <c r="F339" s="398">
        <f t="shared" si="269"/>
        <v>12749.083509999999</v>
      </c>
      <c r="G339" s="398">
        <f t="shared" ref="G339:I339" si="275">G326</f>
        <v>1063</v>
      </c>
      <c r="H339" s="398">
        <f t="shared" si="275"/>
        <v>465.16981000000004</v>
      </c>
      <c r="I339" s="236">
        <f t="shared" si="275"/>
        <v>43.760095014111009</v>
      </c>
      <c r="J339" s="2"/>
    </row>
    <row r="340" spans="1:10" ht="30" x14ac:dyDescent="0.25">
      <c r="A340" s="11" t="s">
        <v>121</v>
      </c>
      <c r="B340" s="10">
        <f t="shared" ref="B340:B345" si="276">B327</f>
        <v>2000</v>
      </c>
      <c r="C340" s="10">
        <f t="shared" ref="C340:I340" si="277">C327</f>
        <v>167</v>
      </c>
      <c r="D340" s="10">
        <f t="shared" si="277"/>
        <v>102</v>
      </c>
      <c r="E340" s="8">
        <f t="shared" si="277"/>
        <v>61.077844311377248</v>
      </c>
      <c r="F340" s="398">
        <f t="shared" si="277"/>
        <v>2936.4</v>
      </c>
      <c r="G340" s="398">
        <f t="shared" si="277"/>
        <v>245</v>
      </c>
      <c r="H340" s="398">
        <f t="shared" si="277"/>
        <v>148.65698</v>
      </c>
      <c r="I340" s="10">
        <f t="shared" si="277"/>
        <v>60.676318367346937</v>
      </c>
      <c r="J340" s="2"/>
    </row>
    <row r="341" spans="1:10" ht="60" x14ac:dyDescent="0.25">
      <c r="A341" s="11" t="s">
        <v>86</v>
      </c>
      <c r="B341" s="10">
        <f t="shared" si="276"/>
        <v>3650</v>
      </c>
      <c r="C341" s="10">
        <f>C328</f>
        <v>304</v>
      </c>
      <c r="D341" s="10">
        <f>D328</f>
        <v>224</v>
      </c>
      <c r="E341" s="8">
        <f>E328</f>
        <v>73.68421052631578</v>
      </c>
      <c r="F341" s="398">
        <f>F328</f>
        <v>6153.0969999999998</v>
      </c>
      <c r="G341" s="398">
        <f t="shared" ref="G341:I341" si="278">G328</f>
        <v>513</v>
      </c>
      <c r="H341" s="398">
        <f t="shared" si="278"/>
        <v>210.07597000000001</v>
      </c>
      <c r="I341" s="236">
        <f t="shared" si="278"/>
        <v>40.950481481481482</v>
      </c>
      <c r="J341" s="2"/>
    </row>
    <row r="342" spans="1:10" ht="45" x14ac:dyDescent="0.25">
      <c r="A342" s="11" t="s">
        <v>122</v>
      </c>
      <c r="B342" s="10">
        <f t="shared" si="276"/>
        <v>1052</v>
      </c>
      <c r="C342" s="10">
        <f t="shared" ref="C342:I342" si="279">C329</f>
        <v>88</v>
      </c>
      <c r="D342" s="10">
        <f t="shared" si="279"/>
        <v>85</v>
      </c>
      <c r="E342" s="8">
        <f t="shared" si="279"/>
        <v>96.590909090909093</v>
      </c>
      <c r="F342" s="398">
        <f t="shared" si="279"/>
        <v>1773.44056</v>
      </c>
      <c r="G342" s="398">
        <f t="shared" si="279"/>
        <v>148</v>
      </c>
      <c r="H342" s="398">
        <f t="shared" si="279"/>
        <v>60.458709999999996</v>
      </c>
      <c r="I342" s="10">
        <f t="shared" si="279"/>
        <v>40.850479729729727</v>
      </c>
      <c r="J342" s="2"/>
    </row>
    <row r="343" spans="1:10" ht="30.75" customHeight="1" x14ac:dyDescent="0.25">
      <c r="A343" s="11" t="s">
        <v>87</v>
      </c>
      <c r="B343" s="10">
        <f t="shared" si="276"/>
        <v>450</v>
      </c>
      <c r="C343" s="10">
        <f t="shared" ref="C343:F344" si="280">C330</f>
        <v>38</v>
      </c>
      <c r="D343" s="10">
        <f t="shared" si="280"/>
        <v>4</v>
      </c>
      <c r="E343" s="8">
        <f t="shared" si="280"/>
        <v>10.526315789473683</v>
      </c>
      <c r="F343" s="398">
        <f t="shared" si="280"/>
        <v>1540.665</v>
      </c>
      <c r="G343" s="398">
        <f t="shared" ref="G343:I343" si="281">G330</f>
        <v>128</v>
      </c>
      <c r="H343" s="398">
        <f t="shared" si="281"/>
        <v>12.38092</v>
      </c>
      <c r="I343" s="236">
        <f t="shared" si="281"/>
        <v>9.672593749999999</v>
      </c>
      <c r="J343" s="2"/>
    </row>
    <row r="344" spans="1:10" ht="30.75" customHeight="1" thickBot="1" x14ac:dyDescent="0.3">
      <c r="A344" s="95" t="s">
        <v>88</v>
      </c>
      <c r="B344" s="359">
        <f t="shared" si="276"/>
        <v>545</v>
      </c>
      <c r="C344" s="359">
        <f t="shared" si="280"/>
        <v>45</v>
      </c>
      <c r="D344" s="359">
        <f t="shared" si="280"/>
        <v>53</v>
      </c>
      <c r="E344" s="52">
        <f t="shared" si="280"/>
        <v>117.77777777777779</v>
      </c>
      <c r="F344" s="398">
        <f t="shared" si="280"/>
        <v>345.48095000000001</v>
      </c>
      <c r="G344" s="398">
        <f t="shared" ref="G344:I344" si="282">G331</f>
        <v>29</v>
      </c>
      <c r="H344" s="398">
        <f t="shared" si="282"/>
        <v>33.597230000000003</v>
      </c>
      <c r="I344" s="293">
        <f t="shared" si="282"/>
        <v>115.85251724137933</v>
      </c>
      <c r="J344" s="2"/>
    </row>
    <row r="345" spans="1:10" s="217" customFormat="1" ht="19.5" customHeight="1" thickBot="1" x14ac:dyDescent="0.3">
      <c r="A345" s="170" t="s">
        <v>130</v>
      </c>
      <c r="B345" s="135">
        <f t="shared" si="276"/>
        <v>0</v>
      </c>
      <c r="C345" s="135">
        <f t="shared" ref="C345:I345" si="283">C332</f>
        <v>0</v>
      </c>
      <c r="D345" s="135">
        <f t="shared" si="283"/>
        <v>0</v>
      </c>
      <c r="E345" s="278">
        <f t="shared" si="283"/>
        <v>0</v>
      </c>
      <c r="F345" s="373">
        <f t="shared" si="283"/>
        <v>20037.534343333333</v>
      </c>
      <c r="G345" s="373">
        <f t="shared" si="283"/>
        <v>1672</v>
      </c>
      <c r="H345" s="373">
        <f t="shared" si="283"/>
        <v>917.8424500000001</v>
      </c>
      <c r="I345" s="135">
        <f t="shared" si="283"/>
        <v>54.894883373205751</v>
      </c>
      <c r="J345" s="237"/>
    </row>
    <row r="346" spans="1:10" ht="15.75" customHeight="1" x14ac:dyDescent="0.25">
      <c r="A346" s="429"/>
      <c r="B346" s="25"/>
      <c r="C346" s="25"/>
      <c r="D346" s="25"/>
      <c r="E346" s="25"/>
      <c r="F346" s="108"/>
      <c r="G346" s="108"/>
      <c r="H346" s="108"/>
      <c r="I346" s="49"/>
      <c r="J346" s="2"/>
    </row>
    <row r="347" spans="1:10" ht="29.25" customHeight="1" x14ac:dyDescent="0.25">
      <c r="A347" s="273" t="s">
        <v>46</v>
      </c>
      <c r="B347" s="33"/>
      <c r="C347" s="33"/>
      <c r="D347" s="33"/>
      <c r="E347" s="430"/>
      <c r="F347" s="125"/>
      <c r="G347" s="125"/>
      <c r="H347" s="125"/>
      <c r="I347" s="397"/>
      <c r="J347" s="2"/>
    </row>
    <row r="348" spans="1:10" ht="31.5" customHeight="1" x14ac:dyDescent="0.25">
      <c r="A348" s="72" t="s">
        <v>134</v>
      </c>
      <c r="B348" s="8">
        <f>SUM(B349:B352)</f>
        <v>2418</v>
      </c>
      <c r="C348" s="8">
        <f t="shared" ref="C348:D348" si="284">SUM(C349:C352)</f>
        <v>201</v>
      </c>
      <c r="D348" s="8">
        <f t="shared" si="284"/>
        <v>74</v>
      </c>
      <c r="E348" s="18">
        <f>D348/C348*100</f>
        <v>36.815920398009951</v>
      </c>
      <c r="F348" s="326">
        <f>SUM(F349:F352)</f>
        <v>5041.8195940740734</v>
      </c>
      <c r="G348" s="326">
        <f t="shared" ref="G348:H348" si="285">SUM(G349:G352)</f>
        <v>420</v>
      </c>
      <c r="H348" s="326">
        <f t="shared" si="285"/>
        <v>122.89382000000001</v>
      </c>
      <c r="I348" s="8">
        <f t="shared" ref="I348:I349" si="286">H348/G348*100</f>
        <v>29.260433333333335</v>
      </c>
      <c r="J348" s="2"/>
    </row>
    <row r="349" spans="1:10" ht="38.1" customHeight="1" x14ac:dyDescent="0.25">
      <c r="A349" s="11" t="s">
        <v>84</v>
      </c>
      <c r="B349" s="8">
        <v>1804</v>
      </c>
      <c r="C349" s="4">
        <f t="shared" ref="C349:C358" si="287">ROUND(B349/12*$A$3,0)</f>
        <v>150</v>
      </c>
      <c r="D349" s="8">
        <v>74</v>
      </c>
      <c r="E349" s="18">
        <f>D349/C349*100</f>
        <v>49.333333333333336</v>
      </c>
      <c r="F349" s="326">
        <v>3688.9007140740737</v>
      </c>
      <c r="G349" s="326">
        <f t="shared" ref="G349" si="288">ROUND(F349/12*$A$3,0)</f>
        <v>307</v>
      </c>
      <c r="H349" s="326">
        <v>122.89382000000001</v>
      </c>
      <c r="I349" s="8">
        <f t="shared" si="286"/>
        <v>40.03056026058632</v>
      </c>
      <c r="J349" s="2"/>
    </row>
    <row r="350" spans="1:10" ht="38.1" customHeight="1" x14ac:dyDescent="0.25">
      <c r="A350" s="11" t="s">
        <v>85</v>
      </c>
      <c r="B350" s="8">
        <v>541</v>
      </c>
      <c r="C350" s="4">
        <f t="shared" si="287"/>
        <v>45</v>
      </c>
      <c r="D350" s="8"/>
      <c r="E350" s="18">
        <f>D350/C350*100</f>
        <v>0</v>
      </c>
      <c r="F350" s="326">
        <v>972.28519999999992</v>
      </c>
      <c r="G350" s="326">
        <f t="shared" ref="G350:G358" si="289">ROUND(F350/12*$A$3,0)</f>
        <v>81</v>
      </c>
      <c r="H350" s="326"/>
      <c r="I350" s="8">
        <f t="shared" ref="I350:I359" si="290">H350/G350*100</f>
        <v>0</v>
      </c>
      <c r="J350" s="2"/>
    </row>
    <row r="351" spans="1:10" ht="46.5" customHeight="1" x14ac:dyDescent="0.25">
      <c r="A351" s="11" t="s">
        <v>127</v>
      </c>
      <c r="B351" s="8"/>
      <c r="C351" s="4">
        <f t="shared" si="287"/>
        <v>0</v>
      </c>
      <c r="D351" s="8"/>
      <c r="E351" s="18"/>
      <c r="F351" s="326"/>
      <c r="G351" s="326">
        <f t="shared" si="289"/>
        <v>0</v>
      </c>
      <c r="H351" s="326"/>
      <c r="I351" s="8" t="e">
        <f t="shared" si="290"/>
        <v>#DIV/0!</v>
      </c>
      <c r="J351" s="2"/>
    </row>
    <row r="352" spans="1:10" ht="38.1" customHeight="1" x14ac:dyDescent="0.25">
      <c r="A352" s="11" t="s">
        <v>128</v>
      </c>
      <c r="B352" s="8">
        <v>73</v>
      </c>
      <c r="C352" s="4">
        <f t="shared" si="287"/>
        <v>6</v>
      </c>
      <c r="D352" s="8"/>
      <c r="E352" s="18">
        <f t="shared" ref="E352:E358" si="291">D352/C352*100</f>
        <v>0</v>
      </c>
      <c r="F352" s="326">
        <v>380.63367999999997</v>
      </c>
      <c r="G352" s="326">
        <f t="shared" si="289"/>
        <v>32</v>
      </c>
      <c r="H352" s="326"/>
      <c r="I352" s="8">
        <f t="shared" si="290"/>
        <v>0</v>
      </c>
      <c r="J352" s="2"/>
    </row>
    <row r="353" spans="1:10" ht="48" customHeight="1" x14ac:dyDescent="0.25">
      <c r="A353" s="72" t="s">
        <v>125</v>
      </c>
      <c r="B353" s="8">
        <f>SUM(B354:B358)</f>
        <v>5000</v>
      </c>
      <c r="C353" s="8">
        <f t="shared" ref="C353:H353" si="292">SUM(C354:C358)</f>
        <v>417</v>
      </c>
      <c r="D353" s="8">
        <f t="shared" si="292"/>
        <v>371</v>
      </c>
      <c r="E353" s="18">
        <f t="shared" si="291"/>
        <v>88.968824940047966</v>
      </c>
      <c r="F353" s="326">
        <f>SUM(F354:F358)</f>
        <v>8270.9614000000001</v>
      </c>
      <c r="G353" s="326">
        <f t="shared" si="292"/>
        <v>690</v>
      </c>
      <c r="H353" s="326">
        <f t="shared" si="292"/>
        <v>336.00921999999997</v>
      </c>
      <c r="I353" s="8">
        <f t="shared" si="290"/>
        <v>48.6969884057971</v>
      </c>
      <c r="J353" s="2"/>
    </row>
    <row r="354" spans="1:10" ht="30" x14ac:dyDescent="0.25">
      <c r="A354" s="11" t="s">
        <v>121</v>
      </c>
      <c r="B354" s="8">
        <v>150</v>
      </c>
      <c r="C354" s="4">
        <f t="shared" si="287"/>
        <v>13</v>
      </c>
      <c r="D354" s="8">
        <v>4</v>
      </c>
      <c r="E354" s="18">
        <f t="shared" si="291"/>
        <v>30.76923076923077</v>
      </c>
      <c r="F354" s="326">
        <v>220.23</v>
      </c>
      <c r="G354" s="326">
        <f t="shared" si="289"/>
        <v>18</v>
      </c>
      <c r="H354" s="326">
        <v>5.9741800000000005</v>
      </c>
      <c r="I354" s="8">
        <f t="shared" si="290"/>
        <v>33.189888888888888</v>
      </c>
      <c r="J354" s="2"/>
    </row>
    <row r="355" spans="1:10" ht="44.25" customHeight="1" x14ac:dyDescent="0.25">
      <c r="A355" s="11" t="s">
        <v>131</v>
      </c>
      <c r="B355" s="8">
        <v>3180</v>
      </c>
      <c r="C355" s="4">
        <f t="shared" si="287"/>
        <v>265</v>
      </c>
      <c r="D355" s="8">
        <v>271</v>
      </c>
      <c r="E355" s="18">
        <f t="shared" si="291"/>
        <v>102.26415094339623</v>
      </c>
      <c r="F355" s="326">
        <v>5360.7804000000006</v>
      </c>
      <c r="G355" s="326">
        <f t="shared" si="289"/>
        <v>447</v>
      </c>
      <c r="H355" s="326">
        <v>255.97796</v>
      </c>
      <c r="I355" s="8">
        <f t="shared" si="290"/>
        <v>57.265762863534675</v>
      </c>
      <c r="J355" s="2"/>
    </row>
    <row r="356" spans="1:10" ht="44.25" customHeight="1" x14ac:dyDescent="0.25">
      <c r="A356" s="11" t="s">
        <v>122</v>
      </c>
      <c r="B356" s="8">
        <v>1100</v>
      </c>
      <c r="C356" s="4">
        <f t="shared" si="287"/>
        <v>92</v>
      </c>
      <c r="D356" s="8">
        <v>96</v>
      </c>
      <c r="E356" s="18">
        <f t="shared" si="291"/>
        <v>104.34782608695652</v>
      </c>
      <c r="F356" s="326">
        <v>1854.3579999999999</v>
      </c>
      <c r="G356" s="326">
        <f t="shared" si="289"/>
        <v>155</v>
      </c>
      <c r="H356" s="326">
        <v>74.057079999999999</v>
      </c>
      <c r="I356" s="8">
        <f t="shared" si="290"/>
        <v>47.778761290322578</v>
      </c>
      <c r="J356" s="2"/>
    </row>
    <row r="357" spans="1:10" ht="30" x14ac:dyDescent="0.25">
      <c r="A357" s="11" t="s">
        <v>87</v>
      </c>
      <c r="B357" s="8">
        <v>170</v>
      </c>
      <c r="C357" s="4">
        <f t="shared" si="287"/>
        <v>14</v>
      </c>
      <c r="D357" s="8"/>
      <c r="E357" s="18">
        <f t="shared" si="291"/>
        <v>0</v>
      </c>
      <c r="F357" s="326">
        <v>582.029</v>
      </c>
      <c r="G357" s="326">
        <f t="shared" si="289"/>
        <v>49</v>
      </c>
      <c r="H357" s="326"/>
      <c r="I357" s="8">
        <f t="shared" si="290"/>
        <v>0</v>
      </c>
      <c r="J357" s="2"/>
    </row>
    <row r="358" spans="1:10" ht="30.75" thickBot="1" x14ac:dyDescent="0.3">
      <c r="A358" s="95" t="s">
        <v>88</v>
      </c>
      <c r="B358" s="52">
        <v>400</v>
      </c>
      <c r="C358" s="98">
        <f t="shared" si="287"/>
        <v>33</v>
      </c>
      <c r="D358" s="52"/>
      <c r="E358" s="133">
        <f t="shared" si="291"/>
        <v>0</v>
      </c>
      <c r="F358" s="326">
        <v>253.56399999999999</v>
      </c>
      <c r="G358" s="326">
        <f t="shared" si="289"/>
        <v>21</v>
      </c>
      <c r="H358" s="326"/>
      <c r="I358" s="52">
        <f t="shared" si="290"/>
        <v>0</v>
      </c>
      <c r="J358" s="2"/>
    </row>
    <row r="359" spans="1:10" s="217" customFormat="1" ht="15" customHeight="1" thickBot="1" x14ac:dyDescent="0.3">
      <c r="A359" s="255" t="s">
        <v>3</v>
      </c>
      <c r="B359" s="135"/>
      <c r="C359" s="135"/>
      <c r="D359" s="135"/>
      <c r="E359" s="138"/>
      <c r="F359" s="377">
        <f>F353+F348</f>
        <v>13312.780994074074</v>
      </c>
      <c r="G359" s="378">
        <f t="shared" ref="G359:H359" si="293">G353+G348</f>
        <v>1110</v>
      </c>
      <c r="H359" s="378">
        <f t="shared" si="293"/>
        <v>458.90303999999998</v>
      </c>
      <c r="I359" s="135">
        <f t="shared" si="290"/>
        <v>41.342616216216214</v>
      </c>
      <c r="J359" s="237"/>
    </row>
    <row r="360" spans="1:10" ht="29.25" customHeight="1" x14ac:dyDescent="0.25">
      <c r="A360" s="234" t="s">
        <v>47</v>
      </c>
      <c r="B360" s="27"/>
      <c r="C360" s="27"/>
      <c r="D360" s="27"/>
      <c r="E360" s="27"/>
      <c r="F360" s="124"/>
      <c r="G360" s="124"/>
      <c r="H360" s="124"/>
      <c r="I360" s="27"/>
      <c r="J360" s="2"/>
    </row>
    <row r="361" spans="1:10" ht="47.25" customHeight="1" x14ac:dyDescent="0.25">
      <c r="A361" s="72" t="s">
        <v>134</v>
      </c>
      <c r="B361" s="8">
        <f>SUM(B362:B365)</f>
        <v>11035</v>
      </c>
      <c r="C361" s="8">
        <f t="shared" ref="C361:D361" si="294">SUM(C362:C365)</f>
        <v>919</v>
      </c>
      <c r="D361" s="8">
        <f t="shared" si="294"/>
        <v>689</v>
      </c>
      <c r="E361" s="18">
        <f t="shared" ref="E361:E371" si="295">D361/C361*100</f>
        <v>74.972796517954293</v>
      </c>
      <c r="F361" s="326">
        <f>SUM(F362:F365)</f>
        <v>22197.365034074071</v>
      </c>
      <c r="G361" s="326">
        <f t="shared" ref="G361:H361" si="296">SUM(G362:G365)</f>
        <v>1849</v>
      </c>
      <c r="H361" s="326">
        <f t="shared" si="296"/>
        <v>1283.92894</v>
      </c>
      <c r="I361" s="8">
        <f t="shared" ref="I361:I362" si="297">H361/G361*100</f>
        <v>69.439098972417526</v>
      </c>
      <c r="J361" s="2"/>
    </row>
    <row r="362" spans="1:10" ht="30" x14ac:dyDescent="0.25">
      <c r="A362" s="11" t="s">
        <v>84</v>
      </c>
      <c r="B362" s="8">
        <v>8392</v>
      </c>
      <c r="C362" s="4">
        <f t="shared" ref="C362:C371" si="298">ROUND(B362/12*$A$3,0)</f>
        <v>699</v>
      </c>
      <c r="D362" s="8">
        <v>578</v>
      </c>
      <c r="E362" s="18">
        <f t="shared" si="295"/>
        <v>82.689556509298995</v>
      </c>
      <c r="F362" s="326">
        <v>17160.340794074073</v>
      </c>
      <c r="G362" s="326">
        <f t="shared" ref="G362" si="299">ROUND(F362/12*$A$3,0)</f>
        <v>1430</v>
      </c>
      <c r="H362" s="326">
        <v>1074.36151</v>
      </c>
      <c r="I362" s="8">
        <f t="shared" si="297"/>
        <v>75.130175524475519</v>
      </c>
      <c r="J362" s="2"/>
    </row>
    <row r="363" spans="1:10" ht="30" x14ac:dyDescent="0.25">
      <c r="A363" s="11" t="s">
        <v>85</v>
      </c>
      <c r="B363" s="8">
        <v>2559</v>
      </c>
      <c r="C363" s="4">
        <f t="shared" si="298"/>
        <v>213</v>
      </c>
      <c r="D363" s="8">
        <v>111</v>
      </c>
      <c r="E363" s="18">
        <f t="shared" si="295"/>
        <v>52.112676056338024</v>
      </c>
      <c r="F363" s="326">
        <v>4599.0347999999994</v>
      </c>
      <c r="G363" s="326">
        <f t="shared" ref="G363:G371" si="300">ROUND(F363/12*$A$3,0)</f>
        <v>383</v>
      </c>
      <c r="H363" s="326">
        <v>209.56743</v>
      </c>
      <c r="I363" s="8">
        <f t="shared" ref="I363:I372" si="301">H363/G363*100</f>
        <v>54.717344647519582</v>
      </c>
      <c r="J363" s="2"/>
    </row>
    <row r="364" spans="1:10" ht="30" x14ac:dyDescent="0.25">
      <c r="A364" s="11" t="s">
        <v>127</v>
      </c>
      <c r="B364" s="8">
        <v>74</v>
      </c>
      <c r="C364" s="4">
        <f t="shared" si="298"/>
        <v>6</v>
      </c>
      <c r="D364" s="8"/>
      <c r="E364" s="18">
        <f t="shared" si="295"/>
        <v>0</v>
      </c>
      <c r="F364" s="326">
        <v>385.84783999999996</v>
      </c>
      <c r="G364" s="326">
        <f t="shared" si="300"/>
        <v>32</v>
      </c>
      <c r="H364" s="326"/>
      <c r="I364" s="8">
        <f t="shared" si="301"/>
        <v>0</v>
      </c>
      <c r="J364" s="2"/>
    </row>
    <row r="365" spans="1:10" ht="30" x14ac:dyDescent="0.25">
      <c r="A365" s="11" t="s">
        <v>128</v>
      </c>
      <c r="B365" s="8">
        <v>10</v>
      </c>
      <c r="C365" s="4">
        <f t="shared" si="298"/>
        <v>1</v>
      </c>
      <c r="D365" s="8"/>
      <c r="E365" s="18">
        <f t="shared" si="295"/>
        <v>0</v>
      </c>
      <c r="F365" s="326">
        <v>52.141599999999997</v>
      </c>
      <c r="G365" s="326">
        <f t="shared" si="300"/>
        <v>4</v>
      </c>
      <c r="H365" s="326"/>
      <c r="I365" s="8">
        <f t="shared" si="301"/>
        <v>0</v>
      </c>
      <c r="J365" s="2"/>
    </row>
    <row r="366" spans="1:10" ht="42.75" customHeight="1" x14ac:dyDescent="0.25">
      <c r="A366" s="72" t="s">
        <v>125</v>
      </c>
      <c r="B366" s="8">
        <f>SUM(B367:B371)</f>
        <v>26910</v>
      </c>
      <c r="C366" s="8">
        <f t="shared" ref="C366:H366" si="302">SUM(C367:C371)</f>
        <v>2242</v>
      </c>
      <c r="D366" s="8">
        <f t="shared" si="302"/>
        <v>392</v>
      </c>
      <c r="E366" s="18">
        <f t="shared" si="295"/>
        <v>17.484388938447815</v>
      </c>
      <c r="F366" s="326">
        <f>SUM(F367:F371)</f>
        <v>41273.639000000003</v>
      </c>
      <c r="G366" s="326">
        <f t="shared" si="302"/>
        <v>3441</v>
      </c>
      <c r="H366" s="326">
        <f t="shared" si="302"/>
        <v>435.43960999999996</v>
      </c>
      <c r="I366" s="8">
        <f t="shared" si="301"/>
        <v>12.654449578610869</v>
      </c>
      <c r="J366" s="2"/>
    </row>
    <row r="367" spans="1:10" ht="30" x14ac:dyDescent="0.25">
      <c r="A367" s="11" t="s">
        <v>121</v>
      </c>
      <c r="B367" s="8">
        <v>300</v>
      </c>
      <c r="C367" s="4">
        <f t="shared" si="298"/>
        <v>25</v>
      </c>
      <c r="D367" s="8"/>
      <c r="E367" s="18">
        <f t="shared" si="295"/>
        <v>0</v>
      </c>
      <c r="F367" s="326">
        <v>440.46</v>
      </c>
      <c r="G367" s="326">
        <f t="shared" si="300"/>
        <v>37</v>
      </c>
      <c r="H367" s="326"/>
      <c r="I367" s="8">
        <f t="shared" si="301"/>
        <v>0</v>
      </c>
      <c r="J367" s="2"/>
    </row>
    <row r="368" spans="1:10" ht="56.25" customHeight="1" x14ac:dyDescent="0.25">
      <c r="A368" s="11" t="s">
        <v>131</v>
      </c>
      <c r="B368" s="8">
        <v>11500</v>
      </c>
      <c r="C368" s="4">
        <f t="shared" si="298"/>
        <v>958</v>
      </c>
      <c r="D368" s="8">
        <v>162</v>
      </c>
      <c r="E368" s="18">
        <f t="shared" si="295"/>
        <v>16.910229645093946</v>
      </c>
      <c r="F368" s="326">
        <v>19386.47</v>
      </c>
      <c r="G368" s="326">
        <f t="shared" si="300"/>
        <v>1616</v>
      </c>
      <c r="H368" s="326">
        <v>232.36694</v>
      </c>
      <c r="I368" s="8">
        <f t="shared" si="301"/>
        <v>14.379142326732675</v>
      </c>
      <c r="J368" s="2"/>
    </row>
    <row r="369" spans="1:10" ht="45" x14ac:dyDescent="0.25">
      <c r="A369" s="11" t="s">
        <v>122</v>
      </c>
      <c r="B369" s="8">
        <v>9400</v>
      </c>
      <c r="C369" s="4">
        <f t="shared" si="298"/>
        <v>783</v>
      </c>
      <c r="D369" s="8">
        <v>227</v>
      </c>
      <c r="E369" s="18">
        <f t="shared" si="295"/>
        <v>28.991060025542787</v>
      </c>
      <c r="F369" s="326">
        <v>15846.332</v>
      </c>
      <c r="G369" s="326">
        <f t="shared" si="300"/>
        <v>1321</v>
      </c>
      <c r="H369" s="326">
        <v>198.59741</v>
      </c>
      <c r="I369" s="8">
        <f t="shared" si="301"/>
        <v>15.033869038607115</v>
      </c>
      <c r="J369" s="2"/>
    </row>
    <row r="370" spans="1:10" ht="30" x14ac:dyDescent="0.25">
      <c r="A370" s="11" t="s">
        <v>87</v>
      </c>
      <c r="B370" s="8">
        <v>710</v>
      </c>
      <c r="C370" s="4">
        <f t="shared" si="298"/>
        <v>59</v>
      </c>
      <c r="D370" s="8">
        <v>1</v>
      </c>
      <c r="E370" s="18">
        <f t="shared" si="295"/>
        <v>1.6949152542372881</v>
      </c>
      <c r="F370" s="326">
        <v>2430.8270000000002</v>
      </c>
      <c r="G370" s="326">
        <f t="shared" si="300"/>
        <v>203</v>
      </c>
      <c r="H370" s="326">
        <v>3.2074400000000001</v>
      </c>
      <c r="I370" s="8">
        <f t="shared" si="301"/>
        <v>1.5800197044334976</v>
      </c>
      <c r="J370" s="2"/>
    </row>
    <row r="371" spans="1:10" ht="30.75" thickBot="1" x14ac:dyDescent="0.3">
      <c r="A371" s="95" t="s">
        <v>88</v>
      </c>
      <c r="B371" s="52">
        <v>5000</v>
      </c>
      <c r="C371" s="98">
        <f t="shared" si="298"/>
        <v>417</v>
      </c>
      <c r="D371" s="52">
        <v>2</v>
      </c>
      <c r="E371" s="133">
        <f t="shared" si="295"/>
        <v>0.47961630695443641</v>
      </c>
      <c r="F371" s="326">
        <v>3169.55</v>
      </c>
      <c r="G371" s="326">
        <f t="shared" si="300"/>
        <v>264</v>
      </c>
      <c r="H371" s="326">
        <v>1.2678199999999999</v>
      </c>
      <c r="I371" s="52">
        <f t="shared" si="301"/>
        <v>0.48023484848484849</v>
      </c>
      <c r="J371" s="2"/>
    </row>
    <row r="372" spans="1:10" s="258" customFormat="1" ht="15.75" thickBot="1" x14ac:dyDescent="0.3">
      <c r="A372" s="255" t="s">
        <v>3</v>
      </c>
      <c r="B372" s="135"/>
      <c r="C372" s="135"/>
      <c r="D372" s="135"/>
      <c r="E372" s="138"/>
      <c r="F372" s="377">
        <f>F366+F361</f>
        <v>63471.004034074074</v>
      </c>
      <c r="G372" s="378">
        <f t="shared" ref="G372:H372" si="303">G366+G361</f>
        <v>5290</v>
      </c>
      <c r="H372" s="378">
        <f t="shared" si="303"/>
        <v>1719.3685499999999</v>
      </c>
      <c r="I372" s="135">
        <f t="shared" si="301"/>
        <v>32.502241020793946</v>
      </c>
      <c r="J372" s="336"/>
    </row>
    <row r="373" spans="1:10" ht="32.25" customHeight="1" x14ac:dyDescent="0.25">
      <c r="A373" s="431" t="s">
        <v>48</v>
      </c>
      <c r="B373" s="94"/>
      <c r="C373" s="94"/>
      <c r="D373" s="94"/>
      <c r="E373" s="93"/>
      <c r="F373" s="126"/>
      <c r="G373" s="126"/>
      <c r="H373" s="126"/>
      <c r="I373" s="94"/>
      <c r="J373" s="2"/>
    </row>
    <row r="374" spans="1:10" ht="43.5" customHeight="1" x14ac:dyDescent="0.25">
      <c r="A374" s="72" t="s">
        <v>134</v>
      </c>
      <c r="B374" s="10">
        <f t="shared" ref="B374:D379" si="304">B361+B348</f>
        <v>13453</v>
      </c>
      <c r="C374" s="10">
        <f t="shared" si="304"/>
        <v>1120</v>
      </c>
      <c r="D374" s="10">
        <f t="shared" si="304"/>
        <v>763</v>
      </c>
      <c r="E374" s="12">
        <f>D374/C374*100</f>
        <v>68.125</v>
      </c>
      <c r="F374" s="398">
        <f t="shared" ref="F374:H379" si="305">SUM(F361,F348)</f>
        <v>27239.184628148145</v>
      </c>
      <c r="G374" s="398">
        <f t="shared" si="305"/>
        <v>2269</v>
      </c>
      <c r="H374" s="398">
        <f t="shared" si="305"/>
        <v>1406.82276</v>
      </c>
      <c r="I374" s="236">
        <f>H374/G374*100</f>
        <v>62.001884530630235</v>
      </c>
      <c r="J374" s="2"/>
    </row>
    <row r="375" spans="1:10" ht="30" x14ac:dyDescent="0.25">
      <c r="A375" s="11" t="s">
        <v>84</v>
      </c>
      <c r="B375" s="10">
        <f t="shared" si="304"/>
        <v>10196</v>
      </c>
      <c r="C375" s="10">
        <f t="shared" si="304"/>
        <v>849</v>
      </c>
      <c r="D375" s="10">
        <f t="shared" si="304"/>
        <v>652</v>
      </c>
      <c r="E375" s="12">
        <f t="shared" ref="E375:E384" si="306">D375/C375*100</f>
        <v>76.796230859835106</v>
      </c>
      <c r="F375" s="398">
        <f t="shared" si="305"/>
        <v>20849.241508148145</v>
      </c>
      <c r="G375" s="398">
        <f t="shared" si="305"/>
        <v>1737</v>
      </c>
      <c r="H375" s="398">
        <f t="shared" si="305"/>
        <v>1197.25533</v>
      </c>
      <c r="I375" s="236">
        <f t="shared" ref="I375:I384" si="307">H375/G375*100</f>
        <v>68.926616580310878</v>
      </c>
      <c r="J375" s="2"/>
    </row>
    <row r="376" spans="1:10" ht="30" x14ac:dyDescent="0.25">
      <c r="A376" s="11" t="s">
        <v>85</v>
      </c>
      <c r="B376" s="10">
        <f t="shared" si="304"/>
        <v>3100</v>
      </c>
      <c r="C376" s="10">
        <f t="shared" si="304"/>
        <v>258</v>
      </c>
      <c r="D376" s="10">
        <f t="shared" si="304"/>
        <v>111</v>
      </c>
      <c r="E376" s="12">
        <f t="shared" si="306"/>
        <v>43.02325581395349</v>
      </c>
      <c r="F376" s="398">
        <f t="shared" si="305"/>
        <v>5571.32</v>
      </c>
      <c r="G376" s="398">
        <f t="shared" si="305"/>
        <v>464</v>
      </c>
      <c r="H376" s="398">
        <f t="shared" si="305"/>
        <v>209.56743</v>
      </c>
      <c r="I376" s="236">
        <f t="shared" si="307"/>
        <v>45.165394396551726</v>
      </c>
      <c r="J376" s="2"/>
    </row>
    <row r="377" spans="1:10" ht="30" x14ac:dyDescent="0.25">
      <c r="A377" s="11" t="s">
        <v>127</v>
      </c>
      <c r="B377" s="10">
        <f t="shared" si="304"/>
        <v>74</v>
      </c>
      <c r="C377" s="10">
        <f t="shared" si="304"/>
        <v>6</v>
      </c>
      <c r="D377" s="10">
        <f t="shared" si="304"/>
        <v>0</v>
      </c>
      <c r="E377" s="12">
        <f t="shared" si="306"/>
        <v>0</v>
      </c>
      <c r="F377" s="398">
        <f t="shared" si="305"/>
        <v>385.84783999999996</v>
      </c>
      <c r="G377" s="398">
        <f t="shared" si="305"/>
        <v>32</v>
      </c>
      <c r="H377" s="398">
        <f t="shared" si="305"/>
        <v>0</v>
      </c>
      <c r="I377" s="236">
        <f t="shared" si="307"/>
        <v>0</v>
      </c>
      <c r="J377" s="2"/>
    </row>
    <row r="378" spans="1:10" ht="30" x14ac:dyDescent="0.25">
      <c r="A378" s="11" t="s">
        <v>128</v>
      </c>
      <c r="B378" s="10">
        <f t="shared" si="304"/>
        <v>83</v>
      </c>
      <c r="C378" s="10">
        <f t="shared" si="304"/>
        <v>7</v>
      </c>
      <c r="D378" s="10">
        <f t="shared" si="304"/>
        <v>0</v>
      </c>
      <c r="E378" s="12">
        <f t="shared" si="306"/>
        <v>0</v>
      </c>
      <c r="F378" s="398">
        <f t="shared" si="305"/>
        <v>432.77527999999995</v>
      </c>
      <c r="G378" s="398">
        <f t="shared" si="305"/>
        <v>36</v>
      </c>
      <c r="H378" s="398">
        <f t="shared" si="305"/>
        <v>0</v>
      </c>
      <c r="I378" s="236">
        <f t="shared" si="307"/>
        <v>0</v>
      </c>
      <c r="J378" s="2"/>
    </row>
    <row r="379" spans="1:10" ht="30" x14ac:dyDescent="0.25">
      <c r="A379" s="72" t="s">
        <v>125</v>
      </c>
      <c r="B379" s="10">
        <f t="shared" si="304"/>
        <v>31910</v>
      </c>
      <c r="C379" s="10">
        <f t="shared" si="304"/>
        <v>2659</v>
      </c>
      <c r="D379" s="10">
        <f t="shared" si="304"/>
        <v>763</v>
      </c>
      <c r="E379" s="12">
        <f t="shared" si="306"/>
        <v>28.694998119593834</v>
      </c>
      <c r="F379" s="398">
        <f t="shared" si="305"/>
        <v>49544.600400000003</v>
      </c>
      <c r="G379" s="398">
        <f t="shared" si="305"/>
        <v>4131</v>
      </c>
      <c r="H379" s="398">
        <f t="shared" si="305"/>
        <v>771.44882999999993</v>
      </c>
      <c r="I379" s="236">
        <f t="shared" si="307"/>
        <v>18.674626724763979</v>
      </c>
      <c r="J379" s="2"/>
    </row>
    <row r="380" spans="1:10" ht="30" x14ac:dyDescent="0.25">
      <c r="A380" s="11" t="s">
        <v>121</v>
      </c>
      <c r="B380" s="10">
        <f t="shared" ref="B380:D385" si="308">SUM(B367,B354)</f>
        <v>450</v>
      </c>
      <c r="C380" s="10">
        <f t="shared" si="308"/>
        <v>38</v>
      </c>
      <c r="D380" s="10">
        <f t="shared" si="308"/>
        <v>4</v>
      </c>
      <c r="E380" s="12">
        <f t="shared" si="306"/>
        <v>10.526315789473683</v>
      </c>
      <c r="F380" s="398">
        <f t="shared" ref="F380:H385" si="309">SUM(F367,F354)</f>
        <v>660.68999999999994</v>
      </c>
      <c r="G380" s="398">
        <f t="shared" si="309"/>
        <v>55</v>
      </c>
      <c r="H380" s="398">
        <f t="shared" si="309"/>
        <v>5.9741800000000005</v>
      </c>
      <c r="I380" s="236">
        <f t="shared" si="307"/>
        <v>10.862145454545455</v>
      </c>
      <c r="J380" s="2"/>
    </row>
    <row r="381" spans="1:10" ht="60" x14ac:dyDescent="0.25">
      <c r="A381" s="11" t="s">
        <v>86</v>
      </c>
      <c r="B381" s="10">
        <f t="shared" si="308"/>
        <v>14680</v>
      </c>
      <c r="C381" s="10">
        <f t="shared" si="308"/>
        <v>1223</v>
      </c>
      <c r="D381" s="10">
        <f t="shared" si="308"/>
        <v>433</v>
      </c>
      <c r="E381" s="12">
        <f t="shared" si="306"/>
        <v>35.404742436631238</v>
      </c>
      <c r="F381" s="398">
        <f t="shared" si="309"/>
        <v>24747.250400000001</v>
      </c>
      <c r="G381" s="398">
        <f>SUM(G368,G355)</f>
        <v>2063</v>
      </c>
      <c r="H381" s="398">
        <f>SUM(H368,H355)</f>
        <v>488.3449</v>
      </c>
      <c r="I381" s="236">
        <f t="shared" si="307"/>
        <v>23.671589917595735</v>
      </c>
      <c r="J381" s="2"/>
    </row>
    <row r="382" spans="1:10" ht="45" x14ac:dyDescent="0.25">
      <c r="A382" s="11" t="s">
        <v>122</v>
      </c>
      <c r="B382" s="10">
        <f t="shared" si="308"/>
        <v>10500</v>
      </c>
      <c r="C382" s="10">
        <f t="shared" si="308"/>
        <v>875</v>
      </c>
      <c r="D382" s="10">
        <f t="shared" si="308"/>
        <v>323</v>
      </c>
      <c r="E382" s="12">
        <f t="shared" si="306"/>
        <v>36.914285714285718</v>
      </c>
      <c r="F382" s="398">
        <f t="shared" si="309"/>
        <v>17700.689999999999</v>
      </c>
      <c r="G382" s="398">
        <f t="shared" si="309"/>
        <v>1476</v>
      </c>
      <c r="H382" s="398">
        <f t="shared" si="309"/>
        <v>272.65449000000001</v>
      </c>
      <c r="I382" s="236">
        <f t="shared" si="307"/>
        <v>18.472526422764229</v>
      </c>
      <c r="J382" s="2"/>
    </row>
    <row r="383" spans="1:10" ht="30" x14ac:dyDescent="0.25">
      <c r="A383" s="11" t="s">
        <v>87</v>
      </c>
      <c r="B383" s="10">
        <f t="shared" si="308"/>
        <v>880</v>
      </c>
      <c r="C383" s="10">
        <f t="shared" si="308"/>
        <v>73</v>
      </c>
      <c r="D383" s="10">
        <f t="shared" si="308"/>
        <v>1</v>
      </c>
      <c r="E383" s="12">
        <f t="shared" si="306"/>
        <v>1.3698630136986301</v>
      </c>
      <c r="F383" s="398">
        <f t="shared" si="309"/>
        <v>3012.8560000000002</v>
      </c>
      <c r="G383" s="398">
        <f t="shared" ref="G383:H385" si="310">SUM(G370,G357)</f>
        <v>252</v>
      </c>
      <c r="H383" s="398">
        <f t="shared" si="310"/>
        <v>3.2074400000000001</v>
      </c>
      <c r="I383" s="236">
        <f t="shared" si="307"/>
        <v>1.2727936507936508</v>
      </c>
      <c r="J383" s="2"/>
    </row>
    <row r="384" spans="1:10" ht="30.75" thickBot="1" x14ac:dyDescent="0.3">
      <c r="A384" s="95" t="s">
        <v>88</v>
      </c>
      <c r="B384" s="359">
        <f t="shared" si="308"/>
        <v>5400</v>
      </c>
      <c r="C384" s="359">
        <f t="shared" si="308"/>
        <v>450</v>
      </c>
      <c r="D384" s="359">
        <f t="shared" si="308"/>
        <v>2</v>
      </c>
      <c r="E384" s="12">
        <f t="shared" si="306"/>
        <v>0.44444444444444442</v>
      </c>
      <c r="F384" s="398">
        <f t="shared" si="309"/>
        <v>3423.114</v>
      </c>
      <c r="G384" s="398">
        <f t="shared" si="310"/>
        <v>285</v>
      </c>
      <c r="H384" s="398">
        <f t="shared" si="310"/>
        <v>1.2678199999999999</v>
      </c>
      <c r="I384" s="236">
        <f t="shared" si="307"/>
        <v>0.44484912280701755</v>
      </c>
      <c r="J384" s="2"/>
    </row>
    <row r="385" spans="1:10" ht="15.75" thickBot="1" x14ac:dyDescent="0.3">
      <c r="A385" s="134" t="s">
        <v>130</v>
      </c>
      <c r="B385" s="426">
        <f t="shared" si="308"/>
        <v>0</v>
      </c>
      <c r="C385" s="426">
        <f t="shared" si="308"/>
        <v>0</v>
      </c>
      <c r="D385" s="426">
        <f t="shared" si="308"/>
        <v>0</v>
      </c>
      <c r="E385" s="138">
        <f>SUM(E372,E359)</f>
        <v>0</v>
      </c>
      <c r="F385" s="378">
        <f t="shared" si="309"/>
        <v>76783.785028148151</v>
      </c>
      <c r="G385" s="378">
        <f t="shared" si="310"/>
        <v>6400</v>
      </c>
      <c r="H385" s="378">
        <f t="shared" si="310"/>
        <v>2178.2715899999998</v>
      </c>
      <c r="I385" s="426">
        <f>SUM(I372,I359)</f>
        <v>73.84485723701016</v>
      </c>
      <c r="J385" s="2"/>
    </row>
    <row r="393" spans="1:10" x14ac:dyDescent="0.25">
      <c r="A393" s="3"/>
      <c r="B393" s="3"/>
      <c r="C393" s="3"/>
      <c r="D393" s="3"/>
      <c r="E393" s="3"/>
      <c r="F393" s="128"/>
      <c r="G393" s="128"/>
      <c r="H393" s="128"/>
      <c r="I393" s="3"/>
    </row>
    <row r="394" spans="1:10" x14ac:dyDescent="0.25">
      <c r="A394" s="3"/>
      <c r="B394" s="3"/>
      <c r="C394" s="3"/>
      <c r="D394" s="3"/>
      <c r="E394" s="3"/>
      <c r="F394" s="128"/>
      <c r="G394" s="128"/>
      <c r="H394" s="128"/>
      <c r="I394" s="3"/>
    </row>
    <row r="395" spans="1:10" x14ac:dyDescent="0.25">
      <c r="A395" s="3"/>
      <c r="B395" s="3"/>
      <c r="C395" s="3"/>
      <c r="D395" s="3"/>
      <c r="E395" s="3"/>
      <c r="F395" s="128"/>
      <c r="G395" s="128"/>
      <c r="H395" s="128"/>
      <c r="I395" s="3"/>
    </row>
    <row r="396" spans="1:10" x14ac:dyDescent="0.25">
      <c r="A396" s="3"/>
      <c r="B396" s="3"/>
      <c r="C396" s="3"/>
      <c r="D396" s="3"/>
      <c r="E396" s="3"/>
      <c r="F396" s="128"/>
      <c r="G396" s="128"/>
      <c r="H396" s="128"/>
      <c r="I396" s="3"/>
    </row>
    <row r="397" spans="1:10" x14ac:dyDescent="0.25">
      <c r="A397" s="3"/>
      <c r="B397" s="3"/>
      <c r="C397" s="3"/>
      <c r="D397" s="3"/>
      <c r="E397" s="3"/>
      <c r="F397" s="128"/>
      <c r="G397" s="128"/>
      <c r="H397" s="128"/>
      <c r="I397" s="3"/>
    </row>
    <row r="398" spans="1:10" x14ac:dyDescent="0.25">
      <c r="A398" s="3"/>
      <c r="B398" s="3"/>
      <c r="C398" s="3"/>
      <c r="D398" s="3"/>
      <c r="E398" s="3"/>
      <c r="F398" s="128"/>
      <c r="G398" s="128"/>
      <c r="H398" s="128"/>
      <c r="I398" s="3"/>
    </row>
    <row r="399" spans="1:10" x14ac:dyDescent="0.25">
      <c r="A399" s="3"/>
      <c r="B399" s="3"/>
      <c r="C399" s="3"/>
      <c r="D399" s="3"/>
      <c r="E399" s="3"/>
      <c r="F399" s="128"/>
      <c r="G399" s="128"/>
      <c r="H399" s="128"/>
      <c r="I399" s="3"/>
    </row>
    <row r="400" spans="1:10" x14ac:dyDescent="0.25">
      <c r="A400" s="3"/>
      <c r="B400" s="3"/>
      <c r="C400" s="3"/>
      <c r="D400" s="3"/>
      <c r="E400" s="3"/>
      <c r="F400" s="128"/>
      <c r="G400" s="128"/>
      <c r="H400" s="128"/>
      <c r="I400" s="3"/>
    </row>
    <row r="401" spans="1:9" x14ac:dyDescent="0.25">
      <c r="A401" s="3"/>
      <c r="B401" s="3"/>
      <c r="C401" s="3"/>
      <c r="D401" s="3"/>
      <c r="E401" s="3"/>
      <c r="F401" s="128"/>
      <c r="G401" s="128"/>
      <c r="H401" s="128"/>
      <c r="I401" s="3"/>
    </row>
    <row r="402" spans="1:9" x14ac:dyDescent="0.25">
      <c r="A402" s="3"/>
      <c r="B402" s="3"/>
      <c r="C402" s="3"/>
      <c r="D402" s="3"/>
      <c r="E402" s="3"/>
      <c r="F402" s="128"/>
      <c r="G402" s="128"/>
      <c r="H402" s="128"/>
      <c r="I402" s="3"/>
    </row>
    <row r="403" spans="1:9" x14ac:dyDescent="0.25">
      <c r="A403" s="3"/>
      <c r="B403" s="3"/>
      <c r="C403" s="3"/>
      <c r="D403" s="3"/>
      <c r="E403" s="3"/>
      <c r="F403" s="128"/>
      <c r="G403" s="128"/>
      <c r="H403" s="128"/>
      <c r="I403" s="3"/>
    </row>
    <row r="404" spans="1:9" x14ac:dyDescent="0.25">
      <c r="A404" s="3"/>
      <c r="B404" s="3"/>
      <c r="C404" s="3"/>
      <c r="D404" s="3"/>
      <c r="E404" s="3"/>
      <c r="F404" s="128"/>
      <c r="G404" s="128"/>
      <c r="H404" s="128"/>
      <c r="I404" s="3"/>
    </row>
    <row r="405" spans="1:9" x14ac:dyDescent="0.25">
      <c r="A405" s="3"/>
      <c r="B405" s="3"/>
      <c r="C405" s="3"/>
      <c r="D405" s="3"/>
      <c r="E405" s="3"/>
      <c r="F405" s="128"/>
      <c r="G405" s="128"/>
      <c r="H405" s="128"/>
      <c r="I405" s="3"/>
    </row>
    <row r="406" spans="1:9" x14ac:dyDescent="0.25">
      <c r="A406" s="3"/>
      <c r="B406" s="3"/>
      <c r="C406" s="3"/>
      <c r="D406" s="3"/>
      <c r="E406" s="3"/>
      <c r="F406" s="128"/>
      <c r="G406" s="128"/>
      <c r="H406" s="128"/>
      <c r="I406" s="3"/>
    </row>
    <row r="407" spans="1:9" x14ac:dyDescent="0.25">
      <c r="A407" s="3"/>
      <c r="B407" s="3"/>
      <c r="C407" s="3"/>
      <c r="D407" s="3"/>
      <c r="E407" s="3"/>
      <c r="F407" s="128"/>
      <c r="G407" s="128"/>
      <c r="H407" s="128"/>
      <c r="I407" s="3"/>
    </row>
    <row r="408" spans="1:9" x14ac:dyDescent="0.25">
      <c r="A408" s="3"/>
      <c r="B408" s="3"/>
      <c r="C408" s="3"/>
      <c r="D408" s="3"/>
      <c r="E408" s="3"/>
      <c r="F408" s="128"/>
      <c r="G408" s="128"/>
      <c r="H408" s="128"/>
      <c r="I408" s="3"/>
    </row>
    <row r="409" spans="1:9" x14ac:dyDescent="0.25">
      <c r="A409" s="3"/>
      <c r="B409" s="3"/>
      <c r="C409" s="3"/>
      <c r="D409" s="3"/>
      <c r="E409" s="3"/>
      <c r="F409" s="128"/>
      <c r="G409" s="128"/>
      <c r="H409" s="128"/>
      <c r="I409" s="3"/>
    </row>
    <row r="410" spans="1:9" x14ac:dyDescent="0.25">
      <c r="A410" s="3"/>
      <c r="B410" s="3"/>
      <c r="C410" s="3"/>
      <c r="D410" s="3"/>
      <c r="E410" s="3"/>
      <c r="F410" s="128"/>
      <c r="G410" s="128"/>
      <c r="H410" s="128"/>
      <c r="I410" s="3"/>
    </row>
    <row r="411" spans="1:9" x14ac:dyDescent="0.25">
      <c r="A411" s="3"/>
      <c r="B411" s="3"/>
      <c r="C411" s="3"/>
      <c r="D411" s="3"/>
      <c r="E411" s="3"/>
      <c r="F411" s="128"/>
      <c r="G411" s="128"/>
      <c r="H411" s="128"/>
      <c r="I411" s="3"/>
    </row>
    <row r="412" spans="1:9" x14ac:dyDescent="0.25">
      <c r="A412" s="3"/>
      <c r="B412" s="3"/>
      <c r="C412" s="3"/>
      <c r="D412" s="3"/>
      <c r="E412" s="3"/>
      <c r="F412" s="128"/>
      <c r="G412" s="128"/>
      <c r="H412" s="128"/>
      <c r="I412" s="3"/>
    </row>
    <row r="413" spans="1:9" x14ac:dyDescent="0.25">
      <c r="A413" s="3"/>
      <c r="B413" s="3"/>
      <c r="C413" s="3"/>
      <c r="D413" s="3"/>
      <c r="E413" s="3"/>
      <c r="F413" s="128"/>
      <c r="G413" s="128"/>
      <c r="H413" s="128"/>
      <c r="I413" s="3"/>
    </row>
    <row r="414" spans="1:9" x14ac:dyDescent="0.25">
      <c r="A414" s="3"/>
      <c r="B414" s="3"/>
      <c r="C414" s="3"/>
      <c r="D414" s="3"/>
      <c r="E414" s="3"/>
      <c r="F414" s="128"/>
      <c r="G414" s="128"/>
      <c r="H414" s="128"/>
      <c r="I414" s="3"/>
    </row>
    <row r="415" spans="1:9" x14ac:dyDescent="0.25">
      <c r="A415" s="3"/>
      <c r="B415" s="3"/>
      <c r="C415" s="3"/>
      <c r="D415" s="3"/>
      <c r="E415" s="3"/>
      <c r="F415" s="128"/>
      <c r="G415" s="128"/>
      <c r="H415" s="128"/>
      <c r="I415" s="3"/>
    </row>
    <row r="416" spans="1:9" x14ac:dyDescent="0.25">
      <c r="A416" s="3"/>
      <c r="B416" s="3"/>
      <c r="C416" s="3"/>
      <c r="D416" s="3"/>
      <c r="E416" s="3"/>
      <c r="F416" s="128"/>
      <c r="G416" s="128"/>
      <c r="H416" s="128"/>
      <c r="I416" s="3"/>
    </row>
    <row r="417" spans="1:9" x14ac:dyDescent="0.25">
      <c r="A417" s="3"/>
      <c r="B417" s="3"/>
      <c r="C417" s="3"/>
      <c r="D417" s="3"/>
      <c r="E417" s="3"/>
      <c r="F417" s="128"/>
      <c r="G417" s="128"/>
      <c r="H417" s="128"/>
      <c r="I417" s="3"/>
    </row>
    <row r="418" spans="1:9" x14ac:dyDescent="0.25">
      <c r="A418" s="3"/>
      <c r="B418" s="3"/>
      <c r="C418" s="3"/>
      <c r="D418" s="3"/>
      <c r="E418" s="3"/>
      <c r="F418" s="128"/>
      <c r="G418" s="128"/>
      <c r="H418" s="128"/>
      <c r="I418" s="3"/>
    </row>
    <row r="419" spans="1:9" x14ac:dyDescent="0.25">
      <c r="A419" s="3"/>
      <c r="B419" s="3"/>
      <c r="C419" s="3"/>
      <c r="D419" s="3"/>
      <c r="E419" s="3"/>
      <c r="F419" s="128"/>
      <c r="G419" s="128"/>
      <c r="H419" s="128"/>
      <c r="I419" s="3"/>
    </row>
    <row r="420" spans="1:9" x14ac:dyDescent="0.25">
      <c r="A420" s="3"/>
      <c r="B420" s="3"/>
      <c r="C420" s="3"/>
      <c r="D420" s="3"/>
      <c r="E420" s="3"/>
      <c r="F420" s="128"/>
      <c r="G420" s="128"/>
      <c r="H420" s="128"/>
      <c r="I420" s="3"/>
    </row>
    <row r="421" spans="1:9" x14ac:dyDescent="0.25">
      <c r="A421" s="3"/>
      <c r="B421" s="3"/>
      <c r="C421" s="3"/>
      <c r="D421" s="3"/>
      <c r="E421" s="3"/>
      <c r="F421" s="128"/>
      <c r="G421" s="128"/>
      <c r="H421" s="128"/>
      <c r="I421" s="3"/>
    </row>
    <row r="422" spans="1:9" x14ac:dyDescent="0.25">
      <c r="A422" s="3"/>
      <c r="B422" s="3"/>
      <c r="C422" s="3"/>
      <c r="D422" s="3"/>
      <c r="E422" s="3"/>
      <c r="F422" s="128"/>
      <c r="G422" s="128"/>
      <c r="H422" s="128"/>
      <c r="I422" s="3"/>
    </row>
    <row r="423" spans="1:9" x14ac:dyDescent="0.25">
      <c r="A423" s="3"/>
      <c r="B423" s="3"/>
      <c r="C423" s="3"/>
      <c r="D423" s="3"/>
      <c r="E423" s="3"/>
      <c r="F423" s="128"/>
      <c r="G423" s="128"/>
      <c r="H423" s="128"/>
      <c r="I423" s="3"/>
    </row>
    <row r="424" spans="1:9" x14ac:dyDescent="0.25">
      <c r="A424" s="3"/>
      <c r="B424" s="3"/>
      <c r="C424" s="3"/>
      <c r="D424" s="3"/>
      <c r="E424" s="3"/>
      <c r="F424" s="128"/>
      <c r="G424" s="128"/>
      <c r="H424" s="128"/>
      <c r="I424" s="3"/>
    </row>
    <row r="425" spans="1:9" x14ac:dyDescent="0.25">
      <c r="A425" s="3"/>
      <c r="B425" s="3"/>
      <c r="C425" s="3"/>
      <c r="D425" s="3"/>
      <c r="E425" s="3"/>
      <c r="F425" s="128"/>
      <c r="G425" s="128"/>
      <c r="H425" s="128"/>
      <c r="I425" s="3"/>
    </row>
    <row r="426" spans="1:9" x14ac:dyDescent="0.25">
      <c r="A426" s="3"/>
      <c r="B426" s="3"/>
      <c r="C426" s="3"/>
      <c r="D426" s="3"/>
      <c r="E426" s="3"/>
      <c r="F426" s="128"/>
      <c r="G426" s="128"/>
      <c r="H426" s="128"/>
      <c r="I426" s="3"/>
    </row>
    <row r="427" spans="1:9" x14ac:dyDescent="0.25">
      <c r="A427" s="3"/>
      <c r="B427" s="3"/>
      <c r="C427" s="3"/>
      <c r="D427" s="3"/>
      <c r="E427" s="3"/>
      <c r="F427" s="128"/>
      <c r="G427" s="128"/>
      <c r="H427" s="128"/>
      <c r="I427" s="3"/>
    </row>
    <row r="428" spans="1:9" x14ac:dyDescent="0.25">
      <c r="A428" s="3"/>
      <c r="B428" s="3"/>
      <c r="C428" s="3"/>
      <c r="D428" s="3"/>
      <c r="E428" s="3"/>
      <c r="F428" s="128"/>
      <c r="G428" s="128"/>
      <c r="H428" s="128"/>
      <c r="I428" s="3"/>
    </row>
    <row r="429" spans="1:9" x14ac:dyDescent="0.25">
      <c r="A429" s="3"/>
      <c r="B429" s="3"/>
      <c r="C429" s="3"/>
      <c r="D429" s="3"/>
      <c r="E429" s="3"/>
      <c r="F429" s="128"/>
      <c r="G429" s="128"/>
      <c r="H429" s="128"/>
      <c r="I429" s="3"/>
    </row>
    <row r="430" spans="1:9" x14ac:dyDescent="0.25">
      <c r="A430" s="3"/>
      <c r="B430" s="3"/>
      <c r="C430" s="3"/>
      <c r="D430" s="3"/>
      <c r="E430" s="3"/>
      <c r="F430" s="128"/>
      <c r="G430" s="128"/>
      <c r="H430" s="128"/>
      <c r="I430" s="3"/>
    </row>
    <row r="431" spans="1:9" x14ac:dyDescent="0.25">
      <c r="A431" s="3"/>
      <c r="B431" s="3"/>
      <c r="C431" s="3"/>
      <c r="D431" s="3"/>
      <c r="E431" s="3"/>
      <c r="F431" s="128"/>
      <c r="G431" s="128"/>
      <c r="H431" s="128"/>
      <c r="I431" s="3"/>
    </row>
    <row r="432" spans="1:9" x14ac:dyDescent="0.25">
      <c r="A432" s="3"/>
      <c r="B432" s="3"/>
      <c r="C432" s="3"/>
      <c r="D432" s="3"/>
      <c r="E432" s="3"/>
      <c r="F432" s="128"/>
      <c r="G432" s="128"/>
      <c r="H432" s="128"/>
      <c r="I432" s="3"/>
    </row>
    <row r="433" spans="1:9" x14ac:dyDescent="0.25">
      <c r="A433" s="3"/>
      <c r="B433" s="3"/>
      <c r="C433" s="3"/>
      <c r="D433" s="3"/>
      <c r="E433" s="3"/>
      <c r="F433" s="128"/>
      <c r="G433" s="128"/>
      <c r="H433" s="128"/>
      <c r="I433" s="3"/>
    </row>
    <row r="434" spans="1:9" x14ac:dyDescent="0.25">
      <c r="A434" s="3"/>
      <c r="B434" s="3"/>
      <c r="C434" s="3"/>
      <c r="D434" s="3"/>
      <c r="E434" s="3"/>
      <c r="F434" s="128"/>
      <c r="G434" s="128"/>
      <c r="H434" s="128"/>
      <c r="I434" s="3"/>
    </row>
    <row r="435" spans="1:9" x14ac:dyDescent="0.25">
      <c r="A435" s="3"/>
      <c r="B435" s="3"/>
      <c r="C435" s="3"/>
      <c r="D435" s="3"/>
      <c r="E435" s="3"/>
      <c r="F435" s="128"/>
      <c r="G435" s="128"/>
      <c r="H435" s="128"/>
      <c r="I435" s="3"/>
    </row>
    <row r="436" spans="1:9" x14ac:dyDescent="0.25">
      <c r="A436" s="3"/>
      <c r="B436" s="3"/>
      <c r="C436" s="3"/>
      <c r="D436" s="3"/>
      <c r="E436" s="3"/>
      <c r="F436" s="128"/>
      <c r="G436" s="128"/>
      <c r="H436" s="128"/>
      <c r="I436" s="3"/>
    </row>
    <row r="437" spans="1:9" x14ac:dyDescent="0.25">
      <c r="A437" s="3"/>
      <c r="B437" s="3"/>
      <c r="C437" s="3"/>
      <c r="D437" s="3"/>
      <c r="E437" s="3"/>
      <c r="F437" s="128"/>
      <c r="G437" s="128"/>
      <c r="H437" s="128"/>
      <c r="I437" s="3"/>
    </row>
    <row r="438" spans="1:9" x14ac:dyDescent="0.25">
      <c r="A438" s="3"/>
      <c r="B438" s="3"/>
      <c r="C438" s="3"/>
      <c r="D438" s="3"/>
      <c r="E438" s="3"/>
      <c r="F438" s="128"/>
      <c r="G438" s="128"/>
      <c r="H438" s="128"/>
      <c r="I438" s="3"/>
    </row>
    <row r="439" spans="1:9" x14ac:dyDescent="0.25">
      <c r="A439" s="3"/>
      <c r="B439" s="3"/>
      <c r="C439" s="3"/>
      <c r="D439" s="3"/>
      <c r="E439" s="3"/>
      <c r="F439" s="128"/>
      <c r="G439" s="128"/>
      <c r="H439" s="128"/>
      <c r="I439" s="3"/>
    </row>
    <row r="440" spans="1:9" x14ac:dyDescent="0.25">
      <c r="A440" s="3"/>
      <c r="B440" s="3"/>
      <c r="C440" s="3"/>
      <c r="D440" s="3"/>
      <c r="E440" s="3"/>
      <c r="F440" s="128"/>
      <c r="G440" s="128"/>
      <c r="H440" s="128"/>
      <c r="I440" s="3"/>
    </row>
    <row r="441" spans="1:9" x14ac:dyDescent="0.25">
      <c r="A441" s="3"/>
      <c r="B441" s="3"/>
      <c r="C441" s="3"/>
      <c r="D441" s="3"/>
      <c r="E441" s="3"/>
      <c r="F441" s="128"/>
      <c r="G441" s="128"/>
      <c r="H441" s="128"/>
      <c r="I441" s="3"/>
    </row>
    <row r="442" spans="1:9" x14ac:dyDescent="0.25">
      <c r="A442" s="3"/>
      <c r="B442" s="3"/>
      <c r="C442" s="3"/>
      <c r="D442" s="3"/>
      <c r="E442" s="3"/>
      <c r="F442" s="128"/>
      <c r="G442" s="128"/>
      <c r="H442" s="128"/>
      <c r="I442" s="3"/>
    </row>
    <row r="443" spans="1:9" x14ac:dyDescent="0.25">
      <c r="A443" s="3"/>
      <c r="B443" s="3"/>
      <c r="C443" s="3"/>
      <c r="D443" s="3"/>
      <c r="E443" s="3"/>
      <c r="F443" s="128"/>
      <c r="G443" s="128"/>
      <c r="H443" s="128"/>
      <c r="I443" s="3"/>
    </row>
    <row r="444" spans="1:9" x14ac:dyDescent="0.25">
      <c r="A444" s="3"/>
      <c r="B444" s="3"/>
      <c r="C444" s="3"/>
      <c r="D444" s="3"/>
      <c r="E444" s="3"/>
      <c r="F444" s="128"/>
      <c r="G444" s="128"/>
      <c r="H444" s="128"/>
      <c r="I444" s="3"/>
    </row>
    <row r="445" spans="1:9" x14ac:dyDescent="0.25">
      <c r="A445" s="3"/>
      <c r="B445" s="3"/>
      <c r="C445" s="3"/>
      <c r="D445" s="3"/>
      <c r="E445" s="3"/>
      <c r="F445" s="128"/>
      <c r="G445" s="128"/>
      <c r="H445" s="128"/>
      <c r="I445" s="3"/>
    </row>
    <row r="446" spans="1:9" x14ac:dyDescent="0.25">
      <c r="A446" s="3"/>
      <c r="B446" s="3"/>
      <c r="C446" s="3"/>
      <c r="D446" s="3"/>
      <c r="E446" s="3"/>
      <c r="F446" s="128"/>
      <c r="G446" s="128"/>
      <c r="H446" s="128"/>
      <c r="I446" s="3"/>
    </row>
    <row r="447" spans="1:9" x14ac:dyDescent="0.25">
      <c r="A447" s="3"/>
      <c r="B447" s="3"/>
      <c r="C447" s="3"/>
      <c r="D447" s="3"/>
      <c r="E447" s="3"/>
      <c r="F447" s="128"/>
      <c r="G447" s="128"/>
      <c r="H447" s="128"/>
      <c r="I447" s="3"/>
    </row>
    <row r="448" spans="1:9" x14ac:dyDescent="0.25">
      <c r="A448" s="3"/>
      <c r="B448" s="3"/>
      <c r="C448" s="3"/>
      <c r="D448" s="3"/>
      <c r="E448" s="3"/>
      <c r="F448" s="128"/>
      <c r="G448" s="128"/>
      <c r="H448" s="128"/>
      <c r="I448" s="3"/>
    </row>
    <row r="449" spans="1:9" x14ac:dyDescent="0.25">
      <c r="A449" s="3"/>
      <c r="B449" s="3"/>
      <c r="C449" s="3"/>
      <c r="D449" s="3"/>
      <c r="E449" s="3"/>
      <c r="F449" s="128"/>
      <c r="G449" s="128"/>
      <c r="H449" s="128"/>
      <c r="I449" s="3"/>
    </row>
    <row r="450" spans="1:9" x14ac:dyDescent="0.25">
      <c r="A450" s="3"/>
      <c r="B450" s="3"/>
      <c r="C450" s="3"/>
      <c r="D450" s="3"/>
      <c r="E450" s="3"/>
      <c r="F450" s="128"/>
      <c r="G450" s="128"/>
      <c r="H450" s="128"/>
      <c r="I450" s="3"/>
    </row>
    <row r="451" spans="1:9" x14ac:dyDescent="0.25">
      <c r="A451" s="3"/>
      <c r="B451" s="3"/>
      <c r="C451" s="3"/>
      <c r="D451" s="3"/>
      <c r="E451" s="3"/>
      <c r="F451" s="128"/>
      <c r="G451" s="128"/>
      <c r="H451" s="128"/>
      <c r="I451" s="3"/>
    </row>
    <row r="452" spans="1:9" x14ac:dyDescent="0.25">
      <c r="A452" s="3"/>
      <c r="B452" s="3"/>
      <c r="C452" s="3"/>
      <c r="D452" s="3"/>
      <c r="E452" s="3"/>
      <c r="F452" s="128"/>
      <c r="G452" s="128"/>
      <c r="H452" s="128"/>
      <c r="I452" s="3"/>
    </row>
    <row r="453" spans="1:9" x14ac:dyDescent="0.25">
      <c r="A453" s="3"/>
      <c r="B453" s="3"/>
      <c r="C453" s="3"/>
      <c r="D453" s="3"/>
      <c r="E453" s="3"/>
      <c r="F453" s="128"/>
      <c r="G453" s="128"/>
      <c r="H453" s="128"/>
      <c r="I453" s="3"/>
    </row>
    <row r="454" spans="1:9" x14ac:dyDescent="0.25">
      <c r="A454" s="3"/>
      <c r="B454" s="3"/>
      <c r="C454" s="3"/>
      <c r="D454" s="3"/>
      <c r="E454" s="3"/>
      <c r="F454" s="128"/>
      <c r="G454" s="128"/>
      <c r="H454" s="128"/>
      <c r="I454" s="3"/>
    </row>
    <row r="455" spans="1:9" x14ac:dyDescent="0.25">
      <c r="A455" s="3"/>
      <c r="B455" s="3"/>
      <c r="C455" s="3"/>
      <c r="D455" s="3"/>
      <c r="E455" s="3"/>
      <c r="F455" s="128"/>
      <c r="G455" s="128"/>
      <c r="H455" s="128"/>
      <c r="I455" s="3"/>
    </row>
    <row r="456" spans="1:9" x14ac:dyDescent="0.25">
      <c r="A456" s="3"/>
      <c r="B456" s="3"/>
      <c r="C456" s="3"/>
      <c r="D456" s="3"/>
      <c r="E456" s="3"/>
      <c r="F456" s="128"/>
      <c r="G456" s="128"/>
      <c r="H456" s="128"/>
      <c r="I456" s="3"/>
    </row>
    <row r="457" spans="1:9" x14ac:dyDescent="0.25">
      <c r="A457" s="3"/>
      <c r="B457" s="3"/>
      <c r="C457" s="3"/>
      <c r="D457" s="3"/>
      <c r="E457" s="3"/>
      <c r="F457" s="128"/>
      <c r="G457" s="128"/>
      <c r="H457" s="128"/>
      <c r="I457" s="3"/>
    </row>
    <row r="458" spans="1:9" x14ac:dyDescent="0.25">
      <c r="A458" s="3"/>
      <c r="B458" s="3"/>
      <c r="C458" s="3"/>
      <c r="D458" s="3"/>
      <c r="E458" s="3"/>
      <c r="F458" s="128"/>
      <c r="G458" s="128"/>
      <c r="H458" s="128"/>
      <c r="I458" s="3"/>
    </row>
    <row r="459" spans="1:9" x14ac:dyDescent="0.25">
      <c r="A459" s="3"/>
      <c r="B459" s="3"/>
      <c r="C459" s="3"/>
      <c r="D459" s="3"/>
      <c r="E459" s="3"/>
      <c r="F459" s="128"/>
      <c r="G459" s="128"/>
      <c r="H459" s="128"/>
      <c r="I459" s="3"/>
    </row>
    <row r="460" spans="1:9" x14ac:dyDescent="0.25">
      <c r="A460" s="3"/>
      <c r="B460" s="3"/>
      <c r="C460" s="3"/>
      <c r="D460" s="3"/>
      <c r="E460" s="3"/>
      <c r="F460" s="128"/>
      <c r="G460" s="128"/>
      <c r="H460" s="128"/>
      <c r="I460" s="3"/>
    </row>
    <row r="461" spans="1:9" x14ac:dyDescent="0.25">
      <c r="A461" s="3"/>
      <c r="B461" s="3"/>
      <c r="C461" s="3"/>
      <c r="D461" s="3"/>
      <c r="E461" s="3"/>
      <c r="F461" s="128"/>
      <c r="G461" s="128"/>
      <c r="H461" s="128"/>
      <c r="I461" s="3"/>
    </row>
    <row r="462" spans="1:9" x14ac:dyDescent="0.25">
      <c r="A462" s="3"/>
      <c r="B462" s="3"/>
      <c r="C462" s="3"/>
      <c r="D462" s="3"/>
      <c r="E462" s="3"/>
      <c r="F462" s="128"/>
      <c r="G462" s="128"/>
      <c r="H462" s="128"/>
      <c r="I462" s="3"/>
    </row>
    <row r="463" spans="1:9" x14ac:dyDescent="0.25">
      <c r="A463" s="3"/>
      <c r="B463" s="3"/>
      <c r="C463" s="3"/>
      <c r="D463" s="3"/>
      <c r="E463" s="3"/>
      <c r="F463" s="128"/>
      <c r="G463" s="128"/>
      <c r="H463" s="128"/>
      <c r="I463" s="3"/>
    </row>
    <row r="464" spans="1:9" x14ac:dyDescent="0.25">
      <c r="A464" s="3"/>
      <c r="B464" s="3"/>
      <c r="C464" s="3"/>
      <c r="D464" s="3"/>
      <c r="E464" s="3"/>
      <c r="F464" s="128"/>
      <c r="G464" s="128"/>
      <c r="H464" s="128"/>
      <c r="I464" s="3"/>
    </row>
    <row r="465" spans="1:9" x14ac:dyDescent="0.25">
      <c r="A465" s="3"/>
      <c r="B465" s="3"/>
      <c r="C465" s="3"/>
      <c r="D465" s="3"/>
      <c r="E465" s="3"/>
      <c r="F465" s="128"/>
      <c r="G465" s="128"/>
      <c r="H465" s="128"/>
      <c r="I465" s="3"/>
    </row>
    <row r="466" spans="1:9" x14ac:dyDescent="0.25">
      <c r="A466" s="3"/>
      <c r="B466" s="3"/>
      <c r="C466" s="3"/>
      <c r="D466" s="3"/>
      <c r="E466" s="3"/>
      <c r="F466" s="128"/>
      <c r="G466" s="128"/>
      <c r="H466" s="128"/>
      <c r="I466" s="3"/>
    </row>
    <row r="467" spans="1:9" x14ac:dyDescent="0.25">
      <c r="A467" s="3"/>
      <c r="B467" s="3"/>
      <c r="C467" s="3"/>
      <c r="D467" s="3"/>
      <c r="E467" s="3"/>
      <c r="F467" s="128"/>
      <c r="G467" s="128"/>
      <c r="H467" s="128"/>
      <c r="I467" s="3"/>
    </row>
    <row r="468" spans="1:9" x14ac:dyDescent="0.25">
      <c r="A468" s="3"/>
      <c r="B468" s="3"/>
      <c r="C468" s="3"/>
      <c r="D468" s="3"/>
      <c r="E468" s="3"/>
      <c r="F468" s="128"/>
      <c r="G468" s="128"/>
      <c r="H468" s="128"/>
      <c r="I468" s="3"/>
    </row>
    <row r="469" spans="1:9" x14ac:dyDescent="0.25">
      <c r="A469" s="3"/>
      <c r="B469" s="3"/>
      <c r="C469" s="3"/>
      <c r="D469" s="3"/>
      <c r="E469" s="3"/>
      <c r="F469" s="128"/>
      <c r="G469" s="128"/>
      <c r="H469" s="128"/>
      <c r="I469" s="3"/>
    </row>
    <row r="470" spans="1:9" x14ac:dyDescent="0.25">
      <c r="A470" s="3"/>
      <c r="B470" s="3"/>
      <c r="C470" s="3"/>
      <c r="D470" s="3"/>
      <c r="E470" s="3"/>
      <c r="F470" s="128"/>
      <c r="G470" s="128"/>
      <c r="H470" s="128"/>
      <c r="I470" s="3"/>
    </row>
    <row r="471" spans="1:9" x14ac:dyDescent="0.25">
      <c r="A471" s="3"/>
      <c r="B471" s="3"/>
      <c r="C471" s="3"/>
      <c r="D471" s="3"/>
      <c r="E471" s="3"/>
      <c r="F471" s="128"/>
      <c r="G471" s="128"/>
      <c r="H471" s="128"/>
      <c r="I471" s="3"/>
    </row>
    <row r="472" spans="1:9" x14ac:dyDescent="0.25">
      <c r="A472" s="3"/>
      <c r="B472" s="3"/>
      <c r="C472" s="3"/>
      <c r="D472" s="3"/>
      <c r="E472" s="3"/>
      <c r="F472" s="128"/>
      <c r="G472" s="128"/>
      <c r="H472" s="128"/>
      <c r="I472" s="3"/>
    </row>
    <row r="473" spans="1:9" x14ac:dyDescent="0.25">
      <c r="A473" s="3"/>
      <c r="B473" s="3"/>
      <c r="C473" s="3"/>
      <c r="D473" s="3"/>
      <c r="E473" s="3"/>
      <c r="F473" s="128"/>
      <c r="G473" s="128"/>
      <c r="H473" s="128"/>
      <c r="I473" s="3"/>
    </row>
    <row r="474" spans="1:9" x14ac:dyDescent="0.25">
      <c r="A474" s="3"/>
      <c r="B474" s="3"/>
      <c r="C474" s="3"/>
      <c r="D474" s="3"/>
      <c r="E474" s="3"/>
      <c r="F474" s="128"/>
      <c r="G474" s="128"/>
      <c r="H474" s="128"/>
      <c r="I474" s="3"/>
    </row>
    <row r="475" spans="1:9" x14ac:dyDescent="0.25">
      <c r="A475" s="3"/>
      <c r="B475" s="3"/>
      <c r="C475" s="3"/>
      <c r="D475" s="3"/>
      <c r="E475" s="3"/>
      <c r="F475" s="128"/>
      <c r="G475" s="128"/>
      <c r="H475" s="128"/>
      <c r="I475" s="3"/>
    </row>
    <row r="476" spans="1:9" x14ac:dyDescent="0.25">
      <c r="A476" s="3"/>
      <c r="B476" s="3"/>
      <c r="C476" s="3"/>
      <c r="D476" s="3"/>
      <c r="E476" s="3"/>
      <c r="F476" s="128"/>
      <c r="G476" s="128"/>
      <c r="H476" s="128"/>
      <c r="I476" s="3"/>
    </row>
    <row r="477" spans="1:9" x14ac:dyDescent="0.25">
      <c r="A477" s="3"/>
      <c r="B477" s="3"/>
      <c r="C477" s="3"/>
      <c r="D477" s="3"/>
      <c r="E477" s="3"/>
      <c r="F477" s="128"/>
      <c r="G477" s="128"/>
      <c r="H477" s="128"/>
      <c r="I477" s="3"/>
    </row>
    <row r="478" spans="1:9" x14ac:dyDescent="0.25">
      <c r="A478" s="3"/>
      <c r="B478" s="3"/>
      <c r="C478" s="3"/>
      <c r="D478" s="3"/>
      <c r="E478" s="3"/>
      <c r="F478" s="128"/>
      <c r="G478" s="128"/>
      <c r="H478" s="128"/>
      <c r="I478" s="3"/>
    </row>
    <row r="479" spans="1:9" x14ac:dyDescent="0.25">
      <c r="A479" s="3"/>
      <c r="B479" s="3"/>
      <c r="C479" s="3"/>
      <c r="D479" s="3"/>
      <c r="E479" s="3"/>
      <c r="F479" s="128"/>
      <c r="G479" s="128"/>
      <c r="H479" s="128"/>
      <c r="I479" s="3"/>
    </row>
    <row r="480" spans="1:9" x14ac:dyDescent="0.25">
      <c r="A480" s="3"/>
      <c r="B480" s="3"/>
      <c r="C480" s="3"/>
      <c r="D480" s="3"/>
      <c r="E480" s="3"/>
      <c r="F480" s="128"/>
      <c r="G480" s="128"/>
      <c r="H480" s="128"/>
      <c r="I480" s="3"/>
    </row>
    <row r="481" spans="1:9" x14ac:dyDescent="0.25">
      <c r="A481" s="3"/>
      <c r="B481" s="3"/>
      <c r="C481" s="3"/>
      <c r="D481" s="3"/>
      <c r="E481" s="3"/>
      <c r="F481" s="128"/>
      <c r="G481" s="128"/>
      <c r="H481" s="128"/>
      <c r="I481" s="3"/>
    </row>
    <row r="482" spans="1:9" x14ac:dyDescent="0.25">
      <c r="A482" s="3"/>
      <c r="B482" s="3"/>
      <c r="C482" s="3"/>
      <c r="D482" s="3"/>
      <c r="E482" s="3"/>
      <c r="F482" s="128"/>
      <c r="G482" s="128"/>
      <c r="H482" s="128"/>
      <c r="I482" s="3"/>
    </row>
    <row r="483" spans="1:9" x14ac:dyDescent="0.25">
      <c r="A483" s="3"/>
      <c r="B483" s="3"/>
      <c r="C483" s="3"/>
      <c r="D483" s="3"/>
      <c r="E483" s="3"/>
      <c r="F483" s="128"/>
      <c r="G483" s="128"/>
      <c r="H483" s="128"/>
      <c r="I483" s="3"/>
    </row>
    <row r="484" spans="1:9" x14ac:dyDescent="0.25">
      <c r="A484" s="3"/>
      <c r="B484" s="3"/>
      <c r="C484" s="3"/>
      <c r="D484" s="3"/>
      <c r="E484" s="3"/>
      <c r="F484" s="128"/>
      <c r="G484" s="128"/>
      <c r="H484" s="128"/>
      <c r="I484" s="3"/>
    </row>
    <row r="485" spans="1:9" x14ac:dyDescent="0.25">
      <c r="A485" s="3"/>
      <c r="B485" s="3"/>
      <c r="C485" s="3"/>
      <c r="D485" s="3"/>
      <c r="E485" s="3"/>
      <c r="F485" s="128"/>
      <c r="G485" s="128"/>
      <c r="H485" s="128"/>
      <c r="I485" s="3"/>
    </row>
    <row r="486" spans="1:9" x14ac:dyDescent="0.25">
      <c r="A486" s="3"/>
      <c r="B486" s="3"/>
      <c r="C486" s="3"/>
      <c r="D486" s="3"/>
      <c r="E486" s="3"/>
      <c r="F486" s="128"/>
      <c r="G486" s="128"/>
      <c r="H486" s="128"/>
      <c r="I486" s="3"/>
    </row>
    <row r="487" spans="1:9" x14ac:dyDescent="0.25">
      <c r="A487" s="3"/>
      <c r="B487" s="3"/>
      <c r="C487" s="3"/>
      <c r="D487" s="3"/>
      <c r="E487" s="3"/>
      <c r="F487" s="128"/>
      <c r="G487" s="128"/>
      <c r="H487" s="128"/>
      <c r="I487" s="3"/>
    </row>
    <row r="488" spans="1:9" x14ac:dyDescent="0.25">
      <c r="A488" s="3"/>
      <c r="B488" s="3"/>
      <c r="C488" s="3"/>
      <c r="D488" s="3"/>
      <c r="E488" s="3"/>
      <c r="F488" s="128"/>
      <c r="G488" s="128"/>
      <c r="H488" s="128"/>
      <c r="I488" s="3"/>
    </row>
    <row r="489" spans="1:9" x14ac:dyDescent="0.25">
      <c r="A489" s="3"/>
      <c r="B489" s="3"/>
      <c r="C489" s="3"/>
      <c r="D489" s="3"/>
      <c r="E489" s="3"/>
      <c r="F489" s="128"/>
      <c r="G489" s="128"/>
      <c r="H489" s="128"/>
      <c r="I489" s="3"/>
    </row>
    <row r="490" spans="1:9" x14ac:dyDescent="0.25">
      <c r="A490" s="3"/>
      <c r="B490" s="3"/>
      <c r="C490" s="3"/>
      <c r="D490" s="3"/>
      <c r="E490" s="3"/>
      <c r="F490" s="128"/>
      <c r="G490" s="128"/>
      <c r="H490" s="128"/>
      <c r="I490" s="3"/>
    </row>
    <row r="491" spans="1:9" x14ac:dyDescent="0.25">
      <c r="A491" s="3"/>
      <c r="B491" s="3"/>
      <c r="C491" s="3"/>
      <c r="D491" s="3"/>
      <c r="E491" s="3"/>
      <c r="F491" s="128"/>
      <c r="G491" s="128"/>
      <c r="H491" s="128"/>
      <c r="I491" s="3"/>
    </row>
    <row r="492" spans="1:9" x14ac:dyDescent="0.25">
      <c r="A492" s="3"/>
      <c r="B492" s="3"/>
      <c r="C492" s="3"/>
      <c r="D492" s="3"/>
      <c r="E492" s="3"/>
      <c r="F492" s="128"/>
      <c r="G492" s="128"/>
      <c r="H492" s="128"/>
      <c r="I492" s="3"/>
    </row>
    <row r="493" spans="1:9" x14ac:dyDescent="0.25">
      <c r="A493" s="3"/>
      <c r="B493" s="3"/>
      <c r="C493" s="3"/>
      <c r="D493" s="3"/>
      <c r="E493" s="3"/>
      <c r="F493" s="128"/>
      <c r="G493" s="128"/>
      <c r="H493" s="128"/>
      <c r="I493" s="3"/>
    </row>
    <row r="494" spans="1:9" x14ac:dyDescent="0.25">
      <c r="A494" s="3"/>
      <c r="B494" s="3"/>
      <c r="C494" s="3"/>
      <c r="D494" s="3"/>
      <c r="E494" s="3"/>
      <c r="F494" s="128"/>
      <c r="G494" s="128"/>
      <c r="H494" s="128"/>
      <c r="I494" s="3"/>
    </row>
    <row r="495" spans="1:9" x14ac:dyDescent="0.25">
      <c r="A495" s="3"/>
      <c r="B495" s="3"/>
      <c r="C495" s="3"/>
      <c r="D495" s="3"/>
      <c r="E495" s="3"/>
      <c r="F495" s="128"/>
      <c r="G495" s="128"/>
      <c r="H495" s="128"/>
      <c r="I495" s="3"/>
    </row>
    <row r="496" spans="1:9" x14ac:dyDescent="0.25">
      <c r="A496" s="3"/>
      <c r="B496" s="3"/>
      <c r="C496" s="3"/>
      <c r="D496" s="3"/>
      <c r="E496" s="3"/>
      <c r="F496" s="128"/>
      <c r="G496" s="128"/>
      <c r="H496" s="128"/>
      <c r="I496" s="3"/>
    </row>
    <row r="497" spans="1:9" x14ac:dyDescent="0.25">
      <c r="A497" s="3"/>
      <c r="B497" s="3"/>
      <c r="C497" s="3"/>
      <c r="D497" s="3"/>
      <c r="E497" s="3"/>
      <c r="F497" s="128"/>
      <c r="G497" s="128"/>
      <c r="H497" s="128"/>
      <c r="I497" s="3"/>
    </row>
    <row r="498" spans="1:9" x14ac:dyDescent="0.25">
      <c r="A498" s="3"/>
      <c r="B498" s="3"/>
      <c r="C498" s="3"/>
      <c r="D498" s="3"/>
      <c r="E498" s="3"/>
      <c r="F498" s="128"/>
      <c r="G498" s="128"/>
      <c r="H498" s="128"/>
      <c r="I498" s="3"/>
    </row>
    <row r="499" spans="1:9" x14ac:dyDescent="0.25">
      <c r="A499" s="3"/>
      <c r="B499" s="3"/>
      <c r="C499" s="3"/>
      <c r="D499" s="3"/>
      <c r="E499" s="3"/>
      <c r="F499" s="128"/>
      <c r="G499" s="128"/>
      <c r="H499" s="128"/>
      <c r="I499" s="3"/>
    </row>
    <row r="500" spans="1:9" x14ac:dyDescent="0.25">
      <c r="A500" s="3"/>
      <c r="B500" s="3"/>
      <c r="C500" s="3"/>
      <c r="D500" s="3"/>
      <c r="E500" s="3"/>
      <c r="F500" s="128"/>
      <c r="G500" s="128"/>
      <c r="H500" s="128"/>
      <c r="I500" s="3"/>
    </row>
    <row r="501" spans="1:9" x14ac:dyDescent="0.25">
      <c r="A501" s="3"/>
      <c r="B501" s="3"/>
      <c r="C501" s="3"/>
      <c r="D501" s="3"/>
      <c r="E501" s="3"/>
      <c r="F501" s="128"/>
      <c r="G501" s="128"/>
      <c r="H501" s="128"/>
      <c r="I501" s="3"/>
    </row>
    <row r="502" spans="1:9" x14ac:dyDescent="0.25">
      <c r="A502" s="3"/>
      <c r="B502" s="3"/>
      <c r="C502" s="3"/>
      <c r="D502" s="3"/>
      <c r="E502" s="3"/>
      <c r="F502" s="128"/>
      <c r="G502" s="128"/>
      <c r="H502" s="128"/>
      <c r="I502" s="3"/>
    </row>
    <row r="503" spans="1:9" x14ac:dyDescent="0.25">
      <c r="A503" s="3"/>
      <c r="B503" s="3"/>
      <c r="C503" s="3"/>
      <c r="D503" s="3"/>
      <c r="E503" s="3"/>
      <c r="F503" s="128"/>
      <c r="G503" s="128"/>
      <c r="H503" s="128"/>
      <c r="I503" s="3"/>
    </row>
    <row r="504" spans="1:9" x14ac:dyDescent="0.25">
      <c r="A504" s="3"/>
      <c r="B504" s="3"/>
      <c r="C504" s="3"/>
      <c r="D504" s="3"/>
      <c r="E504" s="3"/>
      <c r="F504" s="128"/>
      <c r="G504" s="128"/>
      <c r="H504" s="128"/>
      <c r="I504" s="3"/>
    </row>
    <row r="505" spans="1:9" x14ac:dyDescent="0.25">
      <c r="A505" s="3"/>
      <c r="B505" s="3"/>
      <c r="C505" s="3"/>
      <c r="D505" s="3"/>
      <c r="E505" s="3"/>
      <c r="F505" s="128"/>
      <c r="G505" s="128"/>
      <c r="H505" s="128"/>
      <c r="I505" s="3"/>
    </row>
    <row r="506" spans="1:9" x14ac:dyDescent="0.25">
      <c r="A506" s="3"/>
      <c r="B506" s="3"/>
      <c r="C506" s="3"/>
      <c r="D506" s="3"/>
      <c r="E506" s="3"/>
      <c r="F506" s="128"/>
      <c r="G506" s="128"/>
      <c r="H506" s="128"/>
      <c r="I506" s="3"/>
    </row>
    <row r="507" spans="1:9" x14ac:dyDescent="0.25">
      <c r="A507" s="3"/>
      <c r="B507" s="3"/>
      <c r="C507" s="3"/>
      <c r="D507" s="3"/>
      <c r="E507" s="3"/>
      <c r="F507" s="128"/>
      <c r="G507" s="128"/>
      <c r="H507" s="128"/>
      <c r="I507" s="3"/>
    </row>
    <row r="508" spans="1:9" x14ac:dyDescent="0.25">
      <c r="A508" s="3"/>
      <c r="B508" s="3"/>
      <c r="C508" s="3"/>
      <c r="D508" s="3"/>
      <c r="E508" s="3"/>
      <c r="F508" s="128"/>
      <c r="G508" s="128"/>
      <c r="H508" s="128"/>
      <c r="I508" s="3"/>
    </row>
    <row r="509" spans="1:9" x14ac:dyDescent="0.25">
      <c r="A509" s="3"/>
      <c r="B509" s="3"/>
      <c r="C509" s="3"/>
      <c r="D509" s="3"/>
      <c r="E509" s="3"/>
      <c r="F509" s="128"/>
      <c r="G509" s="128"/>
      <c r="H509" s="128"/>
      <c r="I509" s="3"/>
    </row>
    <row r="510" spans="1:9" x14ac:dyDescent="0.25">
      <c r="A510" s="3"/>
      <c r="B510" s="3"/>
      <c r="C510" s="3"/>
      <c r="D510" s="3"/>
      <c r="E510" s="3"/>
      <c r="F510" s="128"/>
      <c r="G510" s="128"/>
      <c r="H510" s="128"/>
      <c r="I510" s="3"/>
    </row>
    <row r="511" spans="1:9" x14ac:dyDescent="0.25">
      <c r="A511" s="3"/>
      <c r="B511" s="3"/>
      <c r="C511" s="3"/>
      <c r="D511" s="3"/>
      <c r="E511" s="3"/>
      <c r="F511" s="128"/>
      <c r="G511" s="128"/>
      <c r="H511" s="128"/>
      <c r="I511" s="3"/>
    </row>
    <row r="512" spans="1:9" x14ac:dyDescent="0.25">
      <c r="A512" s="3"/>
      <c r="B512" s="3"/>
      <c r="C512" s="3"/>
      <c r="D512" s="3"/>
      <c r="E512" s="3"/>
      <c r="F512" s="128"/>
      <c r="G512" s="128"/>
      <c r="H512" s="128"/>
      <c r="I512" s="3"/>
    </row>
    <row r="513" spans="1:9" x14ac:dyDescent="0.25">
      <c r="A513" s="3"/>
      <c r="B513" s="3"/>
      <c r="C513" s="3"/>
      <c r="D513" s="3"/>
      <c r="E513" s="3"/>
      <c r="F513" s="128"/>
      <c r="G513" s="128"/>
      <c r="H513" s="128"/>
      <c r="I513" s="3"/>
    </row>
    <row r="514" spans="1:9" x14ac:dyDescent="0.25">
      <c r="A514" s="3"/>
      <c r="B514" s="3"/>
      <c r="C514" s="3"/>
      <c r="D514" s="3"/>
      <c r="E514" s="3"/>
      <c r="F514" s="128"/>
      <c r="G514" s="128"/>
      <c r="H514" s="128"/>
      <c r="I514" s="3"/>
    </row>
    <row r="515" spans="1:9" x14ac:dyDescent="0.25">
      <c r="A515" s="3"/>
      <c r="B515" s="3"/>
      <c r="C515" s="3"/>
      <c r="D515" s="3"/>
      <c r="E515" s="3"/>
      <c r="F515" s="128"/>
      <c r="G515" s="128"/>
      <c r="H515" s="128"/>
      <c r="I515" s="3"/>
    </row>
    <row r="516" spans="1:9" x14ac:dyDescent="0.25">
      <c r="A516" s="3"/>
      <c r="B516" s="3"/>
      <c r="C516" s="3"/>
      <c r="D516" s="3"/>
      <c r="E516" s="3"/>
      <c r="F516" s="128"/>
      <c r="G516" s="128"/>
      <c r="H516" s="128"/>
      <c r="I516" s="3"/>
    </row>
    <row r="517" spans="1:9" x14ac:dyDescent="0.25">
      <c r="A517" s="3"/>
      <c r="B517" s="3"/>
      <c r="C517" s="3"/>
      <c r="D517" s="3"/>
      <c r="E517" s="3"/>
      <c r="F517" s="128"/>
      <c r="G517" s="128"/>
      <c r="H517" s="128"/>
      <c r="I517" s="3"/>
    </row>
    <row r="518" spans="1:9" x14ac:dyDescent="0.25">
      <c r="A518" s="3"/>
      <c r="B518" s="3"/>
      <c r="C518" s="3"/>
      <c r="D518" s="3"/>
      <c r="E518" s="3"/>
      <c r="F518" s="128"/>
      <c r="G518" s="128"/>
      <c r="H518" s="128"/>
      <c r="I518" s="3"/>
    </row>
    <row r="519" spans="1:9" x14ac:dyDescent="0.25">
      <c r="A519" s="3"/>
      <c r="B519" s="3"/>
      <c r="C519" s="3"/>
      <c r="D519" s="3"/>
      <c r="E519" s="3"/>
      <c r="F519" s="128"/>
      <c r="G519" s="128"/>
      <c r="H519" s="128"/>
      <c r="I519" s="3"/>
    </row>
    <row r="520" spans="1:9" x14ac:dyDescent="0.25">
      <c r="A520" s="3"/>
      <c r="B520" s="3"/>
      <c r="C520" s="3"/>
      <c r="D520" s="3"/>
      <c r="E520" s="3"/>
      <c r="F520" s="128"/>
      <c r="G520" s="128"/>
      <c r="H520" s="128"/>
      <c r="I520" s="3"/>
    </row>
    <row r="521" spans="1:9" x14ac:dyDescent="0.25">
      <c r="A521" s="3"/>
      <c r="B521" s="3"/>
      <c r="C521" s="3"/>
      <c r="D521" s="3"/>
      <c r="E521" s="3"/>
      <c r="F521" s="128"/>
      <c r="G521" s="128"/>
      <c r="H521" s="128"/>
      <c r="I521" s="3"/>
    </row>
    <row r="522" spans="1:9" x14ac:dyDescent="0.25">
      <c r="A522" s="3"/>
      <c r="B522" s="3"/>
      <c r="C522" s="3"/>
      <c r="D522" s="3"/>
      <c r="E522" s="3"/>
      <c r="F522" s="128"/>
      <c r="G522" s="128"/>
      <c r="H522" s="128"/>
      <c r="I522" s="3"/>
    </row>
    <row r="523" spans="1:9" x14ac:dyDescent="0.25">
      <c r="A523" s="3"/>
      <c r="B523" s="3"/>
      <c r="C523" s="3"/>
      <c r="D523" s="3"/>
      <c r="E523" s="3"/>
      <c r="F523" s="128"/>
      <c r="G523" s="128"/>
      <c r="H523" s="128"/>
      <c r="I523" s="3"/>
    </row>
    <row r="524" spans="1:9" x14ac:dyDescent="0.25">
      <c r="A524" s="3"/>
      <c r="B524" s="3"/>
      <c r="C524" s="3"/>
      <c r="D524" s="3"/>
      <c r="E524" s="3"/>
      <c r="F524" s="128"/>
      <c r="G524" s="128"/>
      <c r="H524" s="128"/>
      <c r="I524" s="3"/>
    </row>
    <row r="525" spans="1:9" x14ac:dyDescent="0.25">
      <c r="A525" s="3"/>
      <c r="B525" s="3"/>
      <c r="C525" s="3"/>
      <c r="D525" s="3"/>
      <c r="E525" s="3"/>
      <c r="F525" s="128"/>
      <c r="G525" s="128"/>
      <c r="H525" s="128"/>
      <c r="I525" s="3"/>
    </row>
    <row r="526" spans="1:9" x14ac:dyDescent="0.25">
      <c r="A526" s="3"/>
      <c r="B526" s="3"/>
      <c r="C526" s="3"/>
      <c r="D526" s="3"/>
      <c r="E526" s="3"/>
      <c r="F526" s="128"/>
      <c r="G526" s="128"/>
      <c r="H526" s="128"/>
      <c r="I526" s="3"/>
    </row>
    <row r="527" spans="1:9" x14ac:dyDescent="0.25">
      <c r="A527" s="3"/>
      <c r="B527" s="3"/>
      <c r="C527" s="3"/>
      <c r="D527" s="3"/>
      <c r="E527" s="3"/>
      <c r="F527" s="128"/>
      <c r="G527" s="128"/>
      <c r="H527" s="128"/>
      <c r="I527" s="3"/>
    </row>
    <row r="528" spans="1:9" x14ac:dyDescent="0.25">
      <c r="A528" s="3"/>
      <c r="B528" s="3"/>
      <c r="C528" s="3"/>
      <c r="D528" s="3"/>
      <c r="E528" s="3"/>
      <c r="F528" s="128"/>
      <c r="G528" s="128"/>
      <c r="H528" s="128"/>
      <c r="I528" s="3"/>
    </row>
    <row r="529" spans="1:9" x14ac:dyDescent="0.25">
      <c r="A529" s="3"/>
      <c r="B529" s="3"/>
      <c r="C529" s="3"/>
      <c r="D529" s="3"/>
      <c r="E529" s="3"/>
      <c r="F529" s="128"/>
      <c r="G529" s="128"/>
      <c r="H529" s="128"/>
      <c r="I529" s="3"/>
    </row>
    <row r="530" spans="1:9" x14ac:dyDescent="0.25">
      <c r="A530" s="3"/>
      <c r="B530" s="3"/>
      <c r="C530" s="3"/>
      <c r="D530" s="3"/>
      <c r="E530" s="3"/>
      <c r="F530" s="128"/>
      <c r="G530" s="128"/>
      <c r="H530" s="128"/>
      <c r="I530" s="3"/>
    </row>
    <row r="531" spans="1:9" x14ac:dyDescent="0.25">
      <c r="A531" s="3"/>
      <c r="B531" s="3"/>
      <c r="C531" s="3"/>
      <c r="D531" s="3"/>
      <c r="E531" s="3"/>
      <c r="F531" s="128"/>
      <c r="G531" s="128"/>
      <c r="H531" s="128"/>
      <c r="I531" s="3"/>
    </row>
    <row r="532" spans="1:9" x14ac:dyDescent="0.25">
      <c r="A532" s="3"/>
      <c r="B532" s="3"/>
      <c r="C532" s="3"/>
      <c r="D532" s="3"/>
      <c r="E532" s="3"/>
      <c r="F532" s="128"/>
      <c r="G532" s="128"/>
      <c r="H532" s="128"/>
      <c r="I532" s="3"/>
    </row>
    <row r="533" spans="1:9" x14ac:dyDescent="0.25">
      <c r="A533" s="3"/>
      <c r="B533" s="3"/>
      <c r="C533" s="3"/>
      <c r="D533" s="3"/>
      <c r="E533" s="3"/>
      <c r="F533" s="128"/>
      <c r="G533" s="128"/>
      <c r="H533" s="128"/>
      <c r="I533" s="3"/>
    </row>
    <row r="534" spans="1:9" x14ac:dyDescent="0.25">
      <c r="A534" s="3"/>
      <c r="B534" s="3"/>
      <c r="C534" s="3"/>
      <c r="D534" s="3"/>
      <c r="E534" s="3"/>
      <c r="F534" s="128"/>
      <c r="G534" s="128"/>
      <c r="H534" s="128"/>
      <c r="I534" s="3"/>
    </row>
    <row r="535" spans="1:9" x14ac:dyDescent="0.25">
      <c r="A535" s="3"/>
      <c r="B535" s="3"/>
      <c r="C535" s="3"/>
      <c r="D535" s="3"/>
      <c r="E535" s="3"/>
      <c r="F535" s="128"/>
      <c r="G535" s="128"/>
      <c r="H535" s="128"/>
      <c r="I535" s="3"/>
    </row>
    <row r="536" spans="1:9" x14ac:dyDescent="0.25">
      <c r="A536" s="3"/>
      <c r="B536" s="3"/>
      <c r="C536" s="3"/>
      <c r="D536" s="3"/>
      <c r="E536" s="3"/>
      <c r="F536" s="128"/>
      <c r="G536" s="128"/>
      <c r="H536" s="128"/>
      <c r="I536" s="3"/>
    </row>
    <row r="537" spans="1:9" x14ac:dyDescent="0.25">
      <c r="A537" s="3"/>
      <c r="B537" s="3"/>
      <c r="C537" s="3"/>
      <c r="D537" s="3"/>
      <c r="E537" s="3"/>
      <c r="F537" s="128"/>
      <c r="G537" s="128"/>
      <c r="H537" s="128"/>
      <c r="I537" s="3"/>
    </row>
    <row r="538" spans="1:9" x14ac:dyDescent="0.25">
      <c r="A538" s="3"/>
      <c r="B538" s="3"/>
      <c r="C538" s="3"/>
      <c r="D538" s="3"/>
      <c r="E538" s="3"/>
      <c r="F538" s="128"/>
      <c r="G538" s="128"/>
      <c r="H538" s="128"/>
      <c r="I538" s="3"/>
    </row>
    <row r="539" spans="1:9" x14ac:dyDescent="0.25">
      <c r="A539" s="3"/>
      <c r="B539" s="3"/>
      <c r="C539" s="3"/>
      <c r="D539" s="3"/>
      <c r="E539" s="3"/>
      <c r="F539" s="128"/>
      <c r="G539" s="128"/>
      <c r="H539" s="128"/>
      <c r="I539" s="3"/>
    </row>
    <row r="540" spans="1:9" x14ac:dyDescent="0.25">
      <c r="A540" s="3"/>
      <c r="B540" s="3"/>
      <c r="C540" s="3"/>
      <c r="D540" s="3"/>
      <c r="E540" s="3"/>
      <c r="F540" s="128"/>
      <c r="G540" s="128"/>
      <c r="H540" s="128"/>
      <c r="I540" s="3"/>
    </row>
    <row r="541" spans="1:9" x14ac:dyDescent="0.25">
      <c r="A541" s="3"/>
      <c r="B541" s="3"/>
      <c r="C541" s="3"/>
      <c r="D541" s="3"/>
      <c r="E541" s="3"/>
      <c r="F541" s="128"/>
      <c r="G541" s="128"/>
      <c r="H541" s="128"/>
      <c r="I541" s="3"/>
    </row>
    <row r="542" spans="1:9" x14ac:dyDescent="0.25">
      <c r="A542" s="3"/>
      <c r="B542" s="3"/>
      <c r="C542" s="3"/>
      <c r="D542" s="3"/>
      <c r="E542" s="3"/>
      <c r="F542" s="128"/>
      <c r="G542" s="128"/>
      <c r="H542" s="128"/>
      <c r="I542" s="3"/>
    </row>
    <row r="543" spans="1:9" x14ac:dyDescent="0.25">
      <c r="A543" s="3"/>
      <c r="B543" s="3"/>
      <c r="C543" s="3"/>
      <c r="D543" s="3"/>
      <c r="E543" s="3"/>
      <c r="F543" s="128"/>
      <c r="G543" s="128"/>
      <c r="H543" s="128"/>
      <c r="I543" s="3"/>
    </row>
    <row r="544" spans="1:9" x14ac:dyDescent="0.25">
      <c r="A544" s="3"/>
      <c r="B544" s="3"/>
      <c r="C544" s="3"/>
      <c r="D544" s="3"/>
      <c r="E544" s="3"/>
      <c r="F544" s="128"/>
      <c r="G544" s="128"/>
      <c r="H544" s="128"/>
      <c r="I544" s="3"/>
    </row>
    <row r="545" spans="1:9" x14ac:dyDescent="0.25">
      <c r="A545" s="3"/>
      <c r="B545" s="3"/>
      <c r="C545" s="3"/>
      <c r="D545" s="3"/>
      <c r="E545" s="3"/>
      <c r="F545" s="128"/>
      <c r="G545" s="128"/>
      <c r="H545" s="128"/>
      <c r="I545" s="3"/>
    </row>
    <row r="546" spans="1:9" x14ac:dyDescent="0.25">
      <c r="A546" s="3"/>
      <c r="B546" s="3"/>
      <c r="C546" s="3"/>
      <c r="D546" s="3"/>
      <c r="E546" s="3"/>
      <c r="F546" s="128"/>
      <c r="G546" s="128"/>
      <c r="H546" s="128"/>
      <c r="I546" s="3"/>
    </row>
    <row r="547" spans="1:9" x14ac:dyDescent="0.25">
      <c r="A547" s="3"/>
      <c r="B547" s="3"/>
      <c r="C547" s="3"/>
      <c r="D547" s="3"/>
      <c r="E547" s="3"/>
      <c r="F547" s="128"/>
      <c r="G547" s="128"/>
      <c r="H547" s="128"/>
      <c r="I547" s="3"/>
    </row>
    <row r="548" spans="1:9" x14ac:dyDescent="0.25">
      <c r="A548" s="3"/>
      <c r="B548" s="3"/>
      <c r="C548" s="3"/>
      <c r="D548" s="3"/>
      <c r="E548" s="3"/>
      <c r="F548" s="128"/>
      <c r="G548" s="128"/>
      <c r="H548" s="128"/>
      <c r="I548" s="3"/>
    </row>
    <row r="549" spans="1:9" x14ac:dyDescent="0.25">
      <c r="A549" s="3"/>
      <c r="B549" s="3"/>
      <c r="C549" s="3"/>
      <c r="D549" s="3"/>
      <c r="E549" s="3"/>
      <c r="F549" s="128"/>
      <c r="G549" s="128"/>
      <c r="H549" s="128"/>
      <c r="I549" s="3"/>
    </row>
    <row r="550" spans="1:9" x14ac:dyDescent="0.25">
      <c r="A550" s="3"/>
      <c r="B550" s="3"/>
      <c r="C550" s="3"/>
      <c r="D550" s="3"/>
      <c r="E550" s="3"/>
      <c r="F550" s="128"/>
      <c r="G550" s="128"/>
      <c r="H550" s="128"/>
      <c r="I550" s="3"/>
    </row>
    <row r="551" spans="1:9" x14ac:dyDescent="0.25">
      <c r="A551" s="3"/>
      <c r="B551" s="3"/>
      <c r="C551" s="3"/>
      <c r="D551" s="3"/>
      <c r="E551" s="3"/>
      <c r="F551" s="128"/>
      <c r="G551" s="128"/>
      <c r="H551" s="128"/>
      <c r="I551" s="3"/>
    </row>
    <row r="552" spans="1:9" x14ac:dyDescent="0.25">
      <c r="A552" s="3"/>
      <c r="B552" s="3"/>
      <c r="C552" s="3"/>
      <c r="D552" s="3"/>
      <c r="E552" s="3"/>
      <c r="F552" s="128"/>
      <c r="G552" s="128"/>
      <c r="H552" s="128"/>
      <c r="I552" s="3"/>
    </row>
    <row r="553" spans="1:9" x14ac:dyDescent="0.25">
      <c r="A553" s="3"/>
      <c r="B553" s="3"/>
      <c r="C553" s="3"/>
      <c r="D553" s="3"/>
      <c r="E553" s="3"/>
      <c r="F553" s="128"/>
      <c r="G553" s="128"/>
      <c r="H553" s="128"/>
      <c r="I553" s="3"/>
    </row>
    <row r="554" spans="1:9" x14ac:dyDescent="0.25">
      <c r="A554" s="3"/>
      <c r="B554" s="3"/>
      <c r="C554" s="3"/>
      <c r="D554" s="3"/>
      <c r="E554" s="3"/>
      <c r="F554" s="128"/>
      <c r="G554" s="128"/>
      <c r="H554" s="128"/>
      <c r="I554" s="3"/>
    </row>
    <row r="555" spans="1:9" x14ac:dyDescent="0.25">
      <c r="A555" s="3"/>
      <c r="B555" s="3"/>
      <c r="C555" s="3"/>
      <c r="D555" s="3"/>
      <c r="E555" s="3"/>
      <c r="F555" s="128"/>
      <c r="G555" s="128"/>
      <c r="H555" s="128"/>
      <c r="I555" s="3"/>
    </row>
    <row r="556" spans="1:9" x14ac:dyDescent="0.25">
      <c r="A556" s="3"/>
      <c r="B556" s="3"/>
      <c r="C556" s="3"/>
      <c r="D556" s="3"/>
      <c r="E556" s="3"/>
      <c r="F556" s="128"/>
      <c r="G556" s="128"/>
      <c r="H556" s="128"/>
      <c r="I556" s="3"/>
    </row>
    <row r="557" spans="1:9" x14ac:dyDescent="0.25">
      <c r="A557" s="3"/>
      <c r="B557" s="3"/>
      <c r="C557" s="3"/>
      <c r="D557" s="3"/>
      <c r="E557" s="3"/>
      <c r="F557" s="128"/>
      <c r="G557" s="128"/>
      <c r="H557" s="128"/>
      <c r="I557" s="3"/>
    </row>
    <row r="558" spans="1:9" x14ac:dyDescent="0.25">
      <c r="A558" s="3"/>
      <c r="B558" s="3"/>
      <c r="C558" s="3"/>
      <c r="D558" s="3"/>
      <c r="E558" s="3"/>
      <c r="F558" s="128"/>
      <c r="G558" s="128"/>
      <c r="H558" s="128"/>
      <c r="I558" s="3"/>
    </row>
    <row r="559" spans="1:9" x14ac:dyDescent="0.25">
      <c r="A559" s="3"/>
      <c r="B559" s="3"/>
      <c r="C559" s="3"/>
      <c r="D559" s="3"/>
      <c r="E559" s="3"/>
      <c r="F559" s="128"/>
      <c r="G559" s="128"/>
      <c r="H559" s="128"/>
      <c r="I559" s="3"/>
    </row>
    <row r="560" spans="1:9" x14ac:dyDescent="0.25">
      <c r="A560" s="3"/>
      <c r="B560" s="3"/>
      <c r="C560" s="3"/>
      <c r="D560" s="3"/>
      <c r="E560" s="3"/>
      <c r="F560" s="128"/>
      <c r="G560" s="128"/>
      <c r="H560" s="128"/>
      <c r="I560" s="3"/>
    </row>
    <row r="561" spans="1:9" x14ac:dyDescent="0.25">
      <c r="A561" s="3"/>
      <c r="B561" s="3"/>
      <c r="C561" s="3"/>
      <c r="D561" s="3"/>
      <c r="E561" s="3"/>
      <c r="F561" s="128"/>
      <c r="G561" s="128"/>
      <c r="H561" s="128"/>
      <c r="I561" s="3"/>
    </row>
    <row r="562" spans="1:9" x14ac:dyDescent="0.25">
      <c r="A562" s="3"/>
      <c r="B562" s="3"/>
      <c r="C562" s="3"/>
      <c r="D562" s="3"/>
      <c r="E562" s="3"/>
      <c r="F562" s="128"/>
      <c r="G562" s="128"/>
      <c r="H562" s="128"/>
      <c r="I562" s="3"/>
    </row>
    <row r="563" spans="1:9" x14ac:dyDescent="0.25">
      <c r="A563" s="3"/>
      <c r="B563" s="3"/>
      <c r="C563" s="3"/>
      <c r="D563" s="3"/>
      <c r="E563" s="3"/>
      <c r="F563" s="128"/>
      <c r="G563" s="128"/>
      <c r="H563" s="128"/>
      <c r="I563" s="3"/>
    </row>
    <row r="564" spans="1:9" x14ac:dyDescent="0.25">
      <c r="A564" s="3"/>
      <c r="B564" s="3"/>
      <c r="C564" s="3"/>
      <c r="D564" s="3"/>
      <c r="E564" s="3"/>
      <c r="F564" s="128"/>
      <c r="G564" s="128"/>
      <c r="H564" s="128"/>
      <c r="I564" s="3"/>
    </row>
    <row r="565" spans="1:9" x14ac:dyDescent="0.25">
      <c r="A565" s="3"/>
      <c r="B565" s="3"/>
      <c r="C565" s="3"/>
      <c r="D565" s="3"/>
      <c r="E565" s="3"/>
      <c r="F565" s="128"/>
      <c r="G565" s="128"/>
      <c r="H565" s="128"/>
      <c r="I565" s="3"/>
    </row>
    <row r="566" spans="1:9" x14ac:dyDescent="0.25">
      <c r="A566" s="3"/>
      <c r="B566" s="3"/>
      <c r="C566" s="3"/>
      <c r="D566" s="3"/>
      <c r="E566" s="3"/>
      <c r="F566" s="128"/>
      <c r="G566" s="128"/>
      <c r="H566" s="128"/>
      <c r="I566" s="3"/>
    </row>
    <row r="567" spans="1:9" x14ac:dyDescent="0.25">
      <c r="A567" s="3"/>
      <c r="B567" s="3"/>
      <c r="C567" s="3"/>
      <c r="D567" s="3"/>
      <c r="E567" s="3"/>
      <c r="F567" s="128"/>
      <c r="G567" s="128"/>
      <c r="H567" s="128"/>
      <c r="I567" s="3"/>
    </row>
    <row r="568" spans="1:9" x14ac:dyDescent="0.25">
      <c r="A568" s="3"/>
      <c r="B568" s="3"/>
      <c r="C568" s="3"/>
      <c r="D568" s="3"/>
      <c r="E568" s="3"/>
      <c r="F568" s="128"/>
      <c r="G568" s="128"/>
      <c r="H568" s="128"/>
      <c r="I568" s="3"/>
    </row>
    <row r="569" spans="1:9" x14ac:dyDescent="0.25">
      <c r="A569" s="3"/>
      <c r="B569" s="3"/>
      <c r="C569" s="3"/>
      <c r="D569" s="3"/>
      <c r="E569" s="3"/>
      <c r="F569" s="128"/>
      <c r="G569" s="128"/>
      <c r="H569" s="128"/>
      <c r="I569" s="3"/>
    </row>
    <row r="570" spans="1:9" x14ac:dyDescent="0.25">
      <c r="A570" s="3"/>
      <c r="B570" s="3"/>
      <c r="C570" s="3"/>
      <c r="D570" s="3"/>
      <c r="E570" s="3"/>
      <c r="F570" s="128"/>
      <c r="G570" s="128"/>
      <c r="H570" s="128"/>
      <c r="I570" s="3"/>
    </row>
    <row r="571" spans="1:9" x14ac:dyDescent="0.25">
      <c r="A571" s="3"/>
      <c r="B571" s="3"/>
      <c r="C571" s="3"/>
      <c r="D571" s="3"/>
      <c r="E571" s="3"/>
      <c r="F571" s="128"/>
      <c r="G571" s="128"/>
      <c r="H571" s="128"/>
      <c r="I571" s="3"/>
    </row>
    <row r="572" spans="1:9" x14ac:dyDescent="0.25">
      <c r="A572" s="3"/>
      <c r="B572" s="3"/>
      <c r="C572" s="3"/>
      <c r="D572" s="3"/>
      <c r="E572" s="3"/>
      <c r="F572" s="128"/>
      <c r="G572" s="128"/>
      <c r="H572" s="128"/>
      <c r="I572" s="3"/>
    </row>
    <row r="573" spans="1:9" x14ac:dyDescent="0.25">
      <c r="A573" s="3"/>
      <c r="B573" s="3"/>
      <c r="C573" s="3"/>
      <c r="D573" s="3"/>
      <c r="E573" s="3"/>
      <c r="F573" s="128"/>
      <c r="G573" s="128"/>
      <c r="H573" s="128"/>
      <c r="I573" s="3"/>
    </row>
    <row r="574" spans="1:9" x14ac:dyDescent="0.25">
      <c r="A574" s="3"/>
      <c r="B574" s="3"/>
      <c r="C574" s="3"/>
      <c r="D574" s="3"/>
      <c r="E574" s="3"/>
      <c r="F574" s="128"/>
      <c r="G574" s="128"/>
      <c r="H574" s="128"/>
      <c r="I574" s="3"/>
    </row>
    <row r="575" spans="1:9" x14ac:dyDescent="0.25">
      <c r="A575" s="3"/>
      <c r="B575" s="3"/>
      <c r="C575" s="3"/>
      <c r="D575" s="3"/>
      <c r="E575" s="3"/>
      <c r="F575" s="128"/>
      <c r="G575" s="128"/>
      <c r="H575" s="128"/>
      <c r="I575" s="3"/>
    </row>
    <row r="576" spans="1:9" x14ac:dyDescent="0.25">
      <c r="A576" s="3"/>
      <c r="B576" s="3"/>
      <c r="C576" s="3"/>
      <c r="D576" s="3"/>
      <c r="E576" s="3"/>
      <c r="F576" s="128"/>
      <c r="G576" s="128"/>
      <c r="H576" s="128"/>
      <c r="I576" s="3"/>
    </row>
    <row r="577" spans="1:9" x14ac:dyDescent="0.25">
      <c r="A577" s="3"/>
      <c r="B577" s="3"/>
      <c r="C577" s="3"/>
      <c r="D577" s="3"/>
      <c r="E577" s="3"/>
      <c r="F577" s="128"/>
      <c r="G577" s="128"/>
      <c r="H577" s="128"/>
      <c r="I577" s="3"/>
    </row>
    <row r="578" spans="1:9" x14ac:dyDescent="0.25">
      <c r="A578" s="3"/>
      <c r="B578" s="3"/>
      <c r="C578" s="3"/>
      <c r="D578" s="3"/>
      <c r="E578" s="3"/>
      <c r="F578" s="128"/>
      <c r="G578" s="128"/>
      <c r="H578" s="128"/>
      <c r="I578" s="3"/>
    </row>
    <row r="579" spans="1:9" x14ac:dyDescent="0.25">
      <c r="A579" s="3"/>
      <c r="B579" s="3"/>
      <c r="C579" s="3"/>
      <c r="D579" s="3"/>
      <c r="E579" s="3"/>
      <c r="F579" s="128"/>
      <c r="G579" s="128"/>
      <c r="H579" s="128"/>
      <c r="I579" s="3"/>
    </row>
    <row r="580" spans="1:9" x14ac:dyDescent="0.25">
      <c r="A580" s="3"/>
      <c r="B580" s="3"/>
      <c r="C580" s="3"/>
      <c r="D580" s="3"/>
      <c r="E580" s="3"/>
      <c r="F580" s="128"/>
      <c r="G580" s="128"/>
      <c r="H580" s="128"/>
      <c r="I580" s="3"/>
    </row>
    <row r="581" spans="1:9" x14ac:dyDescent="0.25">
      <c r="A581" s="3"/>
      <c r="B581" s="3"/>
      <c r="C581" s="3"/>
      <c r="D581" s="3"/>
      <c r="E581" s="3"/>
      <c r="F581" s="128"/>
      <c r="G581" s="128"/>
      <c r="H581" s="128"/>
      <c r="I581" s="3"/>
    </row>
    <row r="582" spans="1:9" x14ac:dyDescent="0.25">
      <c r="A582" s="3"/>
      <c r="B582" s="3"/>
      <c r="C582" s="3"/>
      <c r="D582" s="3"/>
      <c r="E582" s="3"/>
      <c r="F582" s="128"/>
      <c r="G582" s="128"/>
      <c r="H582" s="128"/>
      <c r="I582" s="3"/>
    </row>
    <row r="583" spans="1:9" x14ac:dyDescent="0.25">
      <c r="A583" s="3"/>
      <c r="B583" s="3"/>
      <c r="C583" s="3"/>
      <c r="D583" s="3"/>
      <c r="E583" s="3"/>
      <c r="F583" s="128"/>
      <c r="G583" s="128"/>
      <c r="H583" s="128"/>
      <c r="I583" s="3"/>
    </row>
    <row r="584" spans="1:9" x14ac:dyDescent="0.25">
      <c r="A584" s="3"/>
      <c r="B584" s="3"/>
      <c r="C584" s="3"/>
      <c r="D584" s="3"/>
      <c r="E584" s="3"/>
      <c r="F584" s="128"/>
      <c r="G584" s="128"/>
      <c r="H584" s="128"/>
      <c r="I584" s="3"/>
    </row>
    <row r="585" spans="1:9" x14ac:dyDescent="0.25">
      <c r="A585" s="3"/>
      <c r="B585" s="3"/>
      <c r="C585" s="3"/>
      <c r="D585" s="3"/>
      <c r="E585" s="3"/>
      <c r="F585" s="128"/>
      <c r="G585" s="128"/>
      <c r="H585" s="128"/>
      <c r="I585" s="3"/>
    </row>
    <row r="586" spans="1:9" x14ac:dyDescent="0.25">
      <c r="A586" s="3"/>
      <c r="B586" s="3"/>
      <c r="C586" s="3"/>
      <c r="D586" s="3"/>
      <c r="E586" s="3"/>
      <c r="F586" s="128"/>
      <c r="G586" s="128"/>
      <c r="H586" s="128"/>
      <c r="I586" s="3"/>
    </row>
    <row r="587" spans="1:9" x14ac:dyDescent="0.25">
      <c r="A587" s="3"/>
      <c r="B587" s="3"/>
      <c r="C587" s="3"/>
      <c r="D587" s="3"/>
      <c r="E587" s="3"/>
      <c r="F587" s="128"/>
      <c r="G587" s="128"/>
      <c r="H587" s="128"/>
      <c r="I587" s="3"/>
    </row>
    <row r="588" spans="1:9" x14ac:dyDescent="0.25">
      <c r="A588" s="3"/>
      <c r="B588" s="3"/>
      <c r="C588" s="3"/>
      <c r="D588" s="3"/>
      <c r="E588" s="3"/>
      <c r="F588" s="128"/>
      <c r="G588" s="128"/>
      <c r="H588" s="128"/>
      <c r="I588" s="3"/>
    </row>
    <row r="589" spans="1:9" x14ac:dyDescent="0.25">
      <c r="A589" s="3"/>
      <c r="B589" s="3"/>
      <c r="C589" s="3"/>
      <c r="D589" s="3"/>
      <c r="E589" s="3"/>
      <c r="F589" s="128"/>
      <c r="G589" s="128"/>
      <c r="H589" s="128"/>
      <c r="I589" s="3"/>
    </row>
    <row r="590" spans="1:9" x14ac:dyDescent="0.25">
      <c r="A590" s="3"/>
      <c r="B590" s="3"/>
      <c r="C590" s="3"/>
      <c r="D590" s="3"/>
      <c r="E590" s="3"/>
      <c r="F590" s="128"/>
      <c r="G590" s="128"/>
      <c r="H590" s="128"/>
      <c r="I590" s="3"/>
    </row>
    <row r="591" spans="1:9" x14ac:dyDescent="0.25">
      <c r="A591" s="3"/>
      <c r="B591" s="3"/>
      <c r="C591" s="3"/>
      <c r="D591" s="3"/>
      <c r="E591" s="3"/>
      <c r="F591" s="128"/>
      <c r="G591" s="128"/>
      <c r="H591" s="128"/>
      <c r="I591" s="3"/>
    </row>
    <row r="592" spans="1:9" x14ac:dyDescent="0.25">
      <c r="A592" s="3"/>
      <c r="B592" s="3"/>
      <c r="C592" s="3"/>
      <c r="D592" s="3"/>
      <c r="E592" s="3"/>
      <c r="F592" s="128"/>
      <c r="G592" s="128"/>
      <c r="H592" s="128"/>
      <c r="I592" s="3"/>
    </row>
    <row r="593" spans="1:9" x14ac:dyDescent="0.25">
      <c r="A593" s="3"/>
      <c r="B593" s="3"/>
      <c r="C593" s="3"/>
      <c r="D593" s="3"/>
      <c r="E593" s="3"/>
      <c r="F593" s="128"/>
      <c r="G593" s="128"/>
      <c r="H593" s="128"/>
      <c r="I593" s="3"/>
    </row>
    <row r="594" spans="1:9" x14ac:dyDescent="0.25">
      <c r="A594" s="3"/>
      <c r="B594" s="3"/>
      <c r="C594" s="3"/>
      <c r="D594" s="3"/>
      <c r="E594" s="3"/>
      <c r="F594" s="128"/>
      <c r="G594" s="128"/>
      <c r="H594" s="128"/>
      <c r="I594" s="3"/>
    </row>
    <row r="595" spans="1:9" x14ac:dyDescent="0.25">
      <c r="A595" s="3"/>
      <c r="B595" s="3"/>
      <c r="C595" s="3"/>
      <c r="D595" s="3"/>
      <c r="E595" s="3"/>
      <c r="F595" s="128"/>
      <c r="G595" s="128"/>
      <c r="H595" s="128"/>
      <c r="I595" s="3"/>
    </row>
    <row r="596" spans="1:9" x14ac:dyDescent="0.25">
      <c r="A596" s="3"/>
      <c r="B596" s="3"/>
      <c r="C596" s="3"/>
      <c r="D596" s="3"/>
      <c r="E596" s="3"/>
      <c r="F596" s="128"/>
      <c r="G596" s="128"/>
      <c r="H596" s="128"/>
      <c r="I596" s="3"/>
    </row>
    <row r="597" spans="1:9" x14ac:dyDescent="0.25">
      <c r="A597" s="3"/>
      <c r="B597" s="3"/>
      <c r="C597" s="3"/>
      <c r="D597" s="3"/>
      <c r="E597" s="3"/>
      <c r="F597" s="128"/>
      <c r="G597" s="128"/>
      <c r="H597" s="128"/>
      <c r="I597" s="3"/>
    </row>
    <row r="598" spans="1:9" x14ac:dyDescent="0.25">
      <c r="A598" s="3"/>
      <c r="B598" s="3"/>
      <c r="C598" s="3"/>
      <c r="D598" s="3"/>
      <c r="E598" s="3"/>
      <c r="F598" s="128"/>
      <c r="G598" s="128"/>
      <c r="H598" s="128"/>
      <c r="I598" s="3"/>
    </row>
    <row r="599" spans="1:9" x14ac:dyDescent="0.25">
      <c r="A599" s="3"/>
      <c r="B599" s="3"/>
      <c r="C599" s="3"/>
      <c r="D599" s="3"/>
      <c r="E599" s="3"/>
      <c r="F599" s="128"/>
      <c r="G599" s="128"/>
      <c r="H599" s="128"/>
      <c r="I599" s="3"/>
    </row>
    <row r="600" spans="1:9" x14ac:dyDescent="0.25">
      <c r="A600" s="3"/>
      <c r="B600" s="3"/>
      <c r="C600" s="3"/>
      <c r="D600" s="3"/>
      <c r="E600" s="3"/>
      <c r="F600" s="128"/>
      <c r="G600" s="128"/>
      <c r="H600" s="128"/>
      <c r="I600" s="3"/>
    </row>
    <row r="601" spans="1:9" x14ac:dyDescent="0.25">
      <c r="A601" s="3"/>
      <c r="B601" s="3"/>
      <c r="C601" s="3"/>
      <c r="D601" s="3"/>
      <c r="E601" s="3"/>
      <c r="F601" s="128"/>
      <c r="G601" s="128"/>
      <c r="H601" s="128"/>
      <c r="I601" s="3"/>
    </row>
    <row r="602" spans="1:9" x14ac:dyDescent="0.25">
      <c r="A602" s="3"/>
      <c r="B602" s="3"/>
      <c r="C602" s="3"/>
      <c r="D602" s="3"/>
      <c r="E602" s="3"/>
      <c r="F602" s="128"/>
      <c r="G602" s="128"/>
      <c r="H602" s="128"/>
      <c r="I602" s="3"/>
    </row>
    <row r="603" spans="1:9" x14ac:dyDescent="0.25">
      <c r="A603" s="3"/>
      <c r="B603" s="3"/>
      <c r="C603" s="3"/>
      <c r="D603" s="3"/>
      <c r="E603" s="3"/>
      <c r="F603" s="128"/>
      <c r="G603" s="128"/>
      <c r="H603" s="128"/>
      <c r="I603" s="3"/>
    </row>
    <row r="604" spans="1:9" x14ac:dyDescent="0.25">
      <c r="A604" s="3"/>
      <c r="B604" s="3"/>
      <c r="C604" s="3"/>
      <c r="D604" s="3"/>
      <c r="E604" s="3"/>
      <c r="F604" s="128"/>
      <c r="G604" s="128"/>
      <c r="H604" s="128"/>
      <c r="I604" s="3"/>
    </row>
    <row r="605" spans="1:9" x14ac:dyDescent="0.25">
      <c r="A605" s="3"/>
      <c r="B605" s="3"/>
      <c r="C605" s="3"/>
      <c r="D605" s="3"/>
      <c r="E605" s="3"/>
      <c r="F605" s="128"/>
      <c r="G605" s="128"/>
      <c r="H605" s="128"/>
      <c r="I605" s="3"/>
    </row>
    <row r="606" spans="1:9" x14ac:dyDescent="0.25">
      <c r="A606" s="3"/>
      <c r="B606" s="3"/>
      <c r="C606" s="3"/>
      <c r="D606" s="3"/>
      <c r="E606" s="3"/>
      <c r="F606" s="128"/>
      <c r="G606" s="128"/>
      <c r="H606" s="128"/>
      <c r="I606" s="3"/>
    </row>
    <row r="607" spans="1:9" x14ac:dyDescent="0.25">
      <c r="A607" s="3"/>
      <c r="B607" s="3"/>
      <c r="C607" s="3"/>
      <c r="D607" s="3"/>
      <c r="E607" s="3"/>
      <c r="F607" s="128"/>
      <c r="G607" s="128"/>
      <c r="H607" s="128"/>
      <c r="I607" s="3"/>
    </row>
    <row r="608" spans="1:9" x14ac:dyDescent="0.25">
      <c r="A608" s="3"/>
      <c r="B608" s="3"/>
      <c r="C608" s="3"/>
      <c r="D608" s="3"/>
      <c r="E608" s="3"/>
      <c r="F608" s="128"/>
      <c r="G608" s="128"/>
      <c r="H608" s="128"/>
      <c r="I608" s="3"/>
    </row>
    <row r="609" spans="1:9" x14ac:dyDescent="0.25">
      <c r="A609" s="3"/>
      <c r="B609" s="3"/>
      <c r="C609" s="3"/>
      <c r="D609" s="3"/>
      <c r="E609" s="3"/>
      <c r="F609" s="128"/>
      <c r="G609" s="128"/>
      <c r="H609" s="128"/>
      <c r="I609" s="3"/>
    </row>
    <row r="610" spans="1:9" x14ac:dyDescent="0.25">
      <c r="A610" s="3"/>
      <c r="B610" s="3"/>
      <c r="C610" s="3"/>
      <c r="D610" s="3"/>
      <c r="E610" s="3"/>
      <c r="F610" s="128"/>
      <c r="G610" s="128"/>
      <c r="H610" s="128"/>
      <c r="I610" s="3"/>
    </row>
    <row r="611" spans="1:9" x14ac:dyDescent="0.25">
      <c r="A611" s="3"/>
      <c r="B611" s="3"/>
      <c r="C611" s="3"/>
      <c r="D611" s="3"/>
      <c r="E611" s="3"/>
      <c r="F611" s="128"/>
      <c r="G611" s="128"/>
      <c r="H611" s="128"/>
      <c r="I611" s="3"/>
    </row>
    <row r="612" spans="1:9" x14ac:dyDescent="0.25">
      <c r="A612" s="3"/>
      <c r="B612" s="3"/>
      <c r="C612" s="3"/>
      <c r="D612" s="3"/>
      <c r="E612" s="3"/>
      <c r="F612" s="128"/>
      <c r="G612" s="128"/>
      <c r="H612" s="128"/>
      <c r="I612" s="3"/>
    </row>
    <row r="613" spans="1:9" x14ac:dyDescent="0.25">
      <c r="A613" s="3"/>
      <c r="B613" s="3"/>
      <c r="C613" s="3"/>
      <c r="D613" s="3"/>
      <c r="E613" s="3"/>
      <c r="F613" s="128"/>
      <c r="G613" s="128"/>
      <c r="H613" s="128"/>
      <c r="I613" s="3"/>
    </row>
    <row r="614" spans="1:9" x14ac:dyDescent="0.25">
      <c r="A614" s="3"/>
      <c r="B614" s="3"/>
      <c r="C614" s="3"/>
      <c r="D614" s="3"/>
      <c r="E614" s="3"/>
      <c r="F614" s="128"/>
      <c r="G614" s="128"/>
      <c r="H614" s="128"/>
      <c r="I614" s="3"/>
    </row>
    <row r="615" spans="1:9" x14ac:dyDescent="0.25">
      <c r="A615" s="3"/>
      <c r="B615" s="3"/>
      <c r="C615" s="3"/>
      <c r="D615" s="3"/>
      <c r="E615" s="3"/>
      <c r="F615" s="128"/>
      <c r="G615" s="128"/>
      <c r="H615" s="128"/>
      <c r="I615" s="3"/>
    </row>
    <row r="616" spans="1:9" x14ac:dyDescent="0.25">
      <c r="A616" s="3"/>
      <c r="B616" s="3"/>
      <c r="C616" s="3"/>
      <c r="D616" s="3"/>
      <c r="E616" s="3"/>
      <c r="F616" s="128"/>
      <c r="G616" s="128"/>
      <c r="H616" s="128"/>
      <c r="I616" s="3"/>
    </row>
    <row r="617" spans="1:9" x14ac:dyDescent="0.25">
      <c r="A617" s="3"/>
      <c r="B617" s="3"/>
      <c r="C617" s="3"/>
      <c r="D617" s="3"/>
      <c r="E617" s="3"/>
      <c r="F617" s="128"/>
      <c r="G617" s="128"/>
      <c r="H617" s="128"/>
      <c r="I617" s="3"/>
    </row>
    <row r="618" spans="1:9" x14ac:dyDescent="0.25">
      <c r="A618" s="3"/>
      <c r="B618" s="3"/>
      <c r="C618" s="3"/>
      <c r="D618" s="3"/>
      <c r="E618" s="3"/>
      <c r="F618" s="128"/>
      <c r="G618" s="128"/>
      <c r="H618" s="128"/>
      <c r="I618" s="3"/>
    </row>
    <row r="619" spans="1:9" x14ac:dyDescent="0.25">
      <c r="A619" s="3"/>
      <c r="B619" s="3"/>
      <c r="C619" s="3"/>
      <c r="D619" s="3"/>
      <c r="E619" s="3"/>
      <c r="F619" s="128"/>
      <c r="G619" s="128"/>
      <c r="H619" s="128"/>
      <c r="I619" s="3"/>
    </row>
    <row r="620" spans="1:9" x14ac:dyDescent="0.25">
      <c r="A620" s="3"/>
      <c r="B620" s="3"/>
      <c r="C620" s="3"/>
      <c r="D620" s="3"/>
      <c r="E620" s="3"/>
      <c r="F620" s="128"/>
      <c r="G620" s="128"/>
      <c r="H620" s="128"/>
      <c r="I620" s="3"/>
    </row>
    <row r="621" spans="1:9" x14ac:dyDescent="0.25">
      <c r="A621" s="3"/>
      <c r="B621" s="3"/>
      <c r="C621" s="3"/>
      <c r="D621" s="3"/>
      <c r="E621" s="3"/>
      <c r="F621" s="128"/>
      <c r="G621" s="128"/>
      <c r="H621" s="128"/>
      <c r="I621" s="3"/>
    </row>
    <row r="622" spans="1:9" x14ac:dyDescent="0.25">
      <c r="A622" s="3"/>
      <c r="B622" s="3"/>
      <c r="C622" s="3"/>
      <c r="D622" s="3"/>
      <c r="E622" s="3"/>
      <c r="F622" s="128"/>
      <c r="G622" s="128"/>
      <c r="H622" s="128"/>
      <c r="I622" s="3"/>
    </row>
    <row r="623" spans="1:9" x14ac:dyDescent="0.25">
      <c r="A623" s="3"/>
      <c r="B623" s="3"/>
      <c r="C623" s="3"/>
      <c r="D623" s="3"/>
      <c r="E623" s="3"/>
      <c r="F623" s="128"/>
      <c r="G623" s="128"/>
      <c r="H623" s="128"/>
      <c r="I623" s="3"/>
    </row>
    <row r="624" spans="1:9" x14ac:dyDescent="0.25">
      <c r="A624" s="3"/>
      <c r="B624" s="3"/>
      <c r="C624" s="3"/>
      <c r="D624" s="3"/>
      <c r="E624" s="3"/>
      <c r="F624" s="128"/>
      <c r="G624" s="128"/>
      <c r="H624" s="128"/>
      <c r="I624" s="3"/>
    </row>
    <row r="625" spans="1:9" x14ac:dyDescent="0.25">
      <c r="A625" s="3"/>
      <c r="B625" s="3"/>
      <c r="C625" s="3"/>
      <c r="D625" s="3"/>
      <c r="E625" s="3"/>
      <c r="F625" s="128"/>
      <c r="G625" s="128"/>
      <c r="H625" s="128"/>
      <c r="I625" s="3"/>
    </row>
    <row r="626" spans="1:9" x14ac:dyDescent="0.25">
      <c r="A626" s="3"/>
      <c r="B626" s="3"/>
      <c r="C626" s="3"/>
      <c r="D626" s="3"/>
      <c r="E626" s="3"/>
      <c r="F626" s="128"/>
      <c r="G626" s="128"/>
      <c r="H626" s="128"/>
      <c r="I626" s="3"/>
    </row>
    <row r="627" spans="1:9" x14ac:dyDescent="0.25">
      <c r="A627" s="3"/>
      <c r="B627" s="3"/>
      <c r="C627" s="3"/>
      <c r="D627" s="3"/>
      <c r="E627" s="3"/>
      <c r="F627" s="128"/>
      <c r="G627" s="128"/>
      <c r="H627" s="128"/>
      <c r="I627" s="3"/>
    </row>
    <row r="628" spans="1:9" x14ac:dyDescent="0.25">
      <c r="A628" s="3"/>
      <c r="B628" s="3"/>
      <c r="C628" s="3"/>
      <c r="D628" s="3"/>
      <c r="E628" s="3"/>
      <c r="F628" s="128"/>
      <c r="G628" s="128"/>
      <c r="H628" s="128"/>
      <c r="I628" s="3"/>
    </row>
    <row r="629" spans="1:9" x14ac:dyDescent="0.25">
      <c r="A629" s="3"/>
      <c r="B629" s="3"/>
      <c r="C629" s="3"/>
      <c r="D629" s="3"/>
      <c r="E629" s="3"/>
      <c r="F629" s="128"/>
      <c r="G629" s="128"/>
      <c r="H629" s="128"/>
      <c r="I629" s="3"/>
    </row>
    <row r="630" spans="1:9" x14ac:dyDescent="0.25">
      <c r="A630" s="3"/>
      <c r="B630" s="3"/>
      <c r="C630" s="3"/>
      <c r="D630" s="3"/>
      <c r="E630" s="3"/>
      <c r="F630" s="128"/>
      <c r="G630" s="128"/>
      <c r="H630" s="128"/>
      <c r="I630" s="3"/>
    </row>
    <row r="631" spans="1:9" x14ac:dyDescent="0.25">
      <c r="A631" s="3"/>
      <c r="B631" s="3"/>
      <c r="C631" s="3"/>
      <c r="D631" s="3"/>
      <c r="E631" s="3"/>
      <c r="F631" s="128"/>
      <c r="G631" s="128"/>
      <c r="H631" s="128"/>
      <c r="I631" s="3"/>
    </row>
    <row r="632" spans="1:9" x14ac:dyDescent="0.25">
      <c r="A632" s="3"/>
      <c r="B632" s="3"/>
      <c r="C632" s="3"/>
      <c r="D632" s="3"/>
      <c r="E632" s="3"/>
      <c r="F632" s="128"/>
      <c r="G632" s="128"/>
      <c r="H632" s="128"/>
      <c r="I632" s="3"/>
    </row>
    <row r="633" spans="1:9" x14ac:dyDescent="0.25">
      <c r="A633" s="3"/>
      <c r="B633" s="3"/>
      <c r="C633" s="3"/>
      <c r="D633" s="3"/>
      <c r="E633" s="3"/>
      <c r="F633" s="128"/>
      <c r="G633" s="128"/>
      <c r="H633" s="128"/>
      <c r="I633" s="3"/>
    </row>
    <row r="634" spans="1:9" x14ac:dyDescent="0.25">
      <c r="A634" s="3"/>
      <c r="B634" s="3"/>
      <c r="C634" s="3"/>
      <c r="D634" s="3"/>
      <c r="E634" s="3"/>
      <c r="F634" s="128"/>
      <c r="G634" s="128"/>
      <c r="H634" s="128"/>
      <c r="I634" s="3"/>
    </row>
    <row r="635" spans="1:9" x14ac:dyDescent="0.25">
      <c r="A635" s="3"/>
      <c r="B635" s="3"/>
      <c r="C635" s="3"/>
      <c r="D635" s="3"/>
      <c r="E635" s="3"/>
      <c r="F635" s="128"/>
      <c r="G635" s="128"/>
      <c r="H635" s="128"/>
      <c r="I635" s="3"/>
    </row>
    <row r="636" spans="1:9" x14ac:dyDescent="0.25">
      <c r="A636" s="3"/>
      <c r="B636" s="3"/>
      <c r="C636" s="3"/>
      <c r="D636" s="3"/>
      <c r="E636" s="3"/>
      <c r="F636" s="128"/>
      <c r="G636" s="128"/>
      <c r="H636" s="128"/>
      <c r="I636" s="3"/>
    </row>
    <row r="637" spans="1:9" x14ac:dyDescent="0.25">
      <c r="A637" s="3"/>
      <c r="B637" s="3"/>
      <c r="C637" s="3"/>
      <c r="D637" s="3"/>
      <c r="E637" s="3"/>
      <c r="F637" s="128"/>
      <c r="G637" s="128"/>
      <c r="H637" s="128"/>
      <c r="I637" s="3"/>
    </row>
    <row r="638" spans="1:9" x14ac:dyDescent="0.25">
      <c r="A638" s="3"/>
      <c r="B638" s="3"/>
      <c r="C638" s="3"/>
      <c r="D638" s="3"/>
      <c r="E638" s="3"/>
      <c r="F638" s="128"/>
      <c r="G638" s="128"/>
      <c r="H638" s="128"/>
      <c r="I638" s="3"/>
    </row>
    <row r="639" spans="1:9" x14ac:dyDescent="0.25">
      <c r="A639" s="3"/>
      <c r="B639" s="3"/>
      <c r="C639" s="3"/>
      <c r="D639" s="3"/>
      <c r="E639" s="3"/>
      <c r="F639" s="128"/>
      <c r="G639" s="128"/>
      <c r="H639" s="128"/>
      <c r="I639" s="3"/>
    </row>
    <row r="640" spans="1:9" x14ac:dyDescent="0.25">
      <c r="A640" s="3"/>
      <c r="B640" s="3"/>
      <c r="C640" s="3"/>
      <c r="D640" s="3"/>
      <c r="E640" s="3"/>
      <c r="F640" s="128"/>
      <c r="G640" s="128"/>
      <c r="H640" s="128"/>
      <c r="I640" s="3"/>
    </row>
    <row r="641" spans="1:9" x14ac:dyDescent="0.25">
      <c r="A641" s="3"/>
      <c r="B641" s="3"/>
      <c r="C641" s="3"/>
      <c r="D641" s="3"/>
      <c r="E641" s="3"/>
      <c r="F641" s="128"/>
      <c r="G641" s="128"/>
      <c r="H641" s="128"/>
      <c r="I641" s="3"/>
    </row>
    <row r="642" spans="1:9" x14ac:dyDescent="0.25">
      <c r="A642" s="3"/>
      <c r="B642" s="3"/>
      <c r="C642" s="3"/>
      <c r="D642" s="3"/>
      <c r="E642" s="3"/>
      <c r="F642" s="128"/>
      <c r="G642" s="128"/>
      <c r="H642" s="128"/>
      <c r="I642" s="3"/>
    </row>
    <row r="643" spans="1:9" x14ac:dyDescent="0.25">
      <c r="A643" s="3"/>
      <c r="B643" s="3"/>
      <c r="C643" s="3"/>
      <c r="D643" s="3"/>
      <c r="E643" s="3"/>
      <c r="F643" s="128"/>
      <c r="G643" s="128"/>
      <c r="H643" s="128"/>
      <c r="I643" s="3"/>
    </row>
    <row r="644" spans="1:9" x14ac:dyDescent="0.25">
      <c r="A644" s="3"/>
      <c r="B644" s="3"/>
      <c r="C644" s="3"/>
      <c r="D644" s="3"/>
      <c r="E644" s="3"/>
      <c r="F644" s="128"/>
      <c r="G644" s="128"/>
      <c r="H644" s="128"/>
      <c r="I644" s="3"/>
    </row>
    <row r="645" spans="1:9" x14ac:dyDescent="0.25">
      <c r="A645" s="3"/>
      <c r="B645" s="3"/>
      <c r="C645" s="3"/>
      <c r="D645" s="3"/>
      <c r="E645" s="3"/>
      <c r="F645" s="128"/>
      <c r="G645" s="128"/>
      <c r="H645" s="128"/>
      <c r="I645" s="3"/>
    </row>
    <row r="646" spans="1:9" x14ac:dyDescent="0.25">
      <c r="A646" s="3"/>
      <c r="B646" s="3"/>
      <c r="C646" s="3"/>
      <c r="D646" s="3"/>
      <c r="E646" s="3"/>
      <c r="F646" s="128"/>
      <c r="G646" s="128"/>
      <c r="H646" s="128"/>
      <c r="I646" s="3"/>
    </row>
    <row r="647" spans="1:9" x14ac:dyDescent="0.25">
      <c r="A647" s="3"/>
      <c r="B647" s="3"/>
      <c r="C647" s="3"/>
      <c r="D647" s="3"/>
      <c r="E647" s="3"/>
      <c r="F647" s="128"/>
      <c r="G647" s="128"/>
      <c r="H647" s="128"/>
      <c r="I647" s="3"/>
    </row>
    <row r="648" spans="1:9" x14ac:dyDescent="0.25">
      <c r="A648" s="3"/>
      <c r="B648" s="3"/>
      <c r="C648" s="3"/>
      <c r="D648" s="3"/>
      <c r="E648" s="3"/>
      <c r="F648" s="128"/>
      <c r="G648" s="128"/>
      <c r="H648" s="128"/>
      <c r="I648" s="3"/>
    </row>
    <row r="649" spans="1:9" x14ac:dyDescent="0.25">
      <c r="A649" s="3"/>
      <c r="B649" s="3"/>
      <c r="C649" s="3"/>
      <c r="D649" s="3"/>
      <c r="E649" s="3"/>
      <c r="F649" s="128"/>
      <c r="G649" s="128"/>
      <c r="H649" s="128"/>
      <c r="I649" s="3"/>
    </row>
    <row r="650" spans="1:9" x14ac:dyDescent="0.25">
      <c r="A650" s="3"/>
      <c r="B650" s="3"/>
      <c r="C650" s="3"/>
      <c r="D650" s="3"/>
      <c r="E650" s="3"/>
      <c r="F650" s="128"/>
      <c r="G650" s="128"/>
      <c r="H650" s="128"/>
      <c r="I650" s="3"/>
    </row>
    <row r="651" spans="1:9" x14ac:dyDescent="0.25">
      <c r="A651" s="3"/>
      <c r="B651" s="3"/>
      <c r="C651" s="3"/>
      <c r="D651" s="3"/>
      <c r="E651" s="3"/>
      <c r="F651" s="128"/>
      <c r="G651" s="128"/>
      <c r="H651" s="128"/>
      <c r="I651" s="3"/>
    </row>
    <row r="652" spans="1:9" x14ac:dyDescent="0.25">
      <c r="A652" s="3"/>
      <c r="B652" s="3"/>
      <c r="C652" s="3"/>
      <c r="D652" s="3"/>
      <c r="E652" s="3"/>
      <c r="F652" s="128"/>
      <c r="G652" s="128"/>
      <c r="H652" s="128"/>
      <c r="I652" s="3"/>
    </row>
    <row r="653" spans="1:9" x14ac:dyDescent="0.25">
      <c r="A653" s="3"/>
      <c r="B653" s="3"/>
      <c r="C653" s="3"/>
      <c r="D653" s="3"/>
      <c r="E653" s="3"/>
      <c r="F653" s="128"/>
      <c r="G653" s="128"/>
      <c r="H653" s="128"/>
      <c r="I653" s="3"/>
    </row>
    <row r="654" spans="1:9" x14ac:dyDescent="0.25">
      <c r="A654" s="3"/>
      <c r="B654" s="3"/>
      <c r="C654" s="3"/>
      <c r="D654" s="3"/>
      <c r="E654" s="3"/>
      <c r="F654" s="128"/>
      <c r="G654" s="128"/>
      <c r="H654" s="128"/>
      <c r="I654" s="3"/>
    </row>
    <row r="655" spans="1:9" x14ac:dyDescent="0.25">
      <c r="A655" s="3"/>
      <c r="B655" s="3"/>
      <c r="C655" s="3"/>
      <c r="D655" s="3"/>
      <c r="E655" s="3"/>
      <c r="F655" s="128"/>
      <c r="G655" s="128"/>
      <c r="H655" s="128"/>
      <c r="I655" s="3"/>
    </row>
    <row r="656" spans="1:9" x14ac:dyDescent="0.25">
      <c r="A656" s="3"/>
      <c r="B656" s="3"/>
      <c r="C656" s="3"/>
      <c r="D656" s="3"/>
      <c r="E656" s="3"/>
      <c r="F656" s="128"/>
      <c r="G656" s="128"/>
      <c r="H656" s="128"/>
      <c r="I656" s="3"/>
    </row>
    <row r="657" spans="1:9" x14ac:dyDescent="0.25">
      <c r="A657" s="3"/>
      <c r="B657" s="3"/>
      <c r="C657" s="3"/>
      <c r="D657" s="3"/>
      <c r="E657" s="3"/>
      <c r="F657" s="128"/>
      <c r="G657" s="128"/>
      <c r="H657" s="128"/>
      <c r="I657" s="3"/>
    </row>
    <row r="658" spans="1:9" x14ac:dyDescent="0.25">
      <c r="A658" s="3"/>
      <c r="B658" s="3"/>
      <c r="C658" s="3"/>
      <c r="D658" s="3"/>
      <c r="E658" s="3"/>
      <c r="F658" s="128"/>
      <c r="G658" s="128"/>
      <c r="H658" s="128"/>
      <c r="I658" s="3"/>
    </row>
    <row r="659" spans="1:9" x14ac:dyDescent="0.25">
      <c r="A659" s="3"/>
      <c r="B659" s="3"/>
      <c r="C659" s="3"/>
      <c r="D659" s="3"/>
      <c r="E659" s="3"/>
      <c r="F659" s="128"/>
      <c r="G659" s="128"/>
      <c r="H659" s="128"/>
      <c r="I659" s="3"/>
    </row>
    <row r="660" spans="1:9" x14ac:dyDescent="0.25">
      <c r="A660" s="3"/>
      <c r="B660" s="3"/>
      <c r="C660" s="3"/>
      <c r="D660" s="3"/>
      <c r="E660" s="3"/>
      <c r="F660" s="128"/>
      <c r="G660" s="128"/>
      <c r="H660" s="128"/>
      <c r="I660" s="3"/>
    </row>
    <row r="661" spans="1:9" x14ac:dyDescent="0.25">
      <c r="A661" s="3"/>
      <c r="B661" s="3"/>
      <c r="C661" s="3"/>
      <c r="D661" s="3"/>
      <c r="E661" s="3"/>
      <c r="F661" s="128"/>
      <c r="G661" s="128"/>
      <c r="H661" s="128"/>
      <c r="I661" s="3"/>
    </row>
    <row r="662" spans="1:9" x14ac:dyDescent="0.25">
      <c r="A662" s="3"/>
      <c r="B662" s="3"/>
      <c r="C662" s="3"/>
      <c r="D662" s="3"/>
      <c r="E662" s="3"/>
      <c r="F662" s="128"/>
      <c r="G662" s="128"/>
      <c r="H662" s="128"/>
      <c r="I662" s="3"/>
    </row>
    <row r="663" spans="1:9" x14ac:dyDescent="0.25">
      <c r="A663" s="3"/>
      <c r="B663" s="3"/>
      <c r="C663" s="3"/>
      <c r="D663" s="3"/>
      <c r="E663" s="3"/>
      <c r="F663" s="128"/>
      <c r="G663" s="128"/>
      <c r="H663" s="128"/>
      <c r="I663" s="3"/>
    </row>
    <row r="664" spans="1:9" x14ac:dyDescent="0.25">
      <c r="A664" s="3"/>
      <c r="B664" s="3"/>
      <c r="C664" s="3"/>
      <c r="D664" s="3"/>
      <c r="E664" s="3"/>
      <c r="F664" s="128"/>
      <c r="G664" s="128"/>
      <c r="H664" s="128"/>
      <c r="I664" s="3"/>
    </row>
    <row r="665" spans="1:9" x14ac:dyDescent="0.25">
      <c r="A665" s="3"/>
      <c r="B665" s="3"/>
      <c r="C665" s="3"/>
      <c r="D665" s="3"/>
      <c r="E665" s="3"/>
      <c r="F665" s="128"/>
      <c r="G665" s="128"/>
      <c r="H665" s="128"/>
      <c r="I665" s="3"/>
    </row>
    <row r="666" spans="1:9" x14ac:dyDescent="0.25">
      <c r="A666" s="3"/>
      <c r="B666" s="3"/>
      <c r="C666" s="3"/>
      <c r="D666" s="3"/>
      <c r="E666" s="3"/>
      <c r="F666" s="128"/>
      <c r="G666" s="128"/>
      <c r="H666" s="128"/>
      <c r="I666" s="3"/>
    </row>
    <row r="667" spans="1:9" x14ac:dyDescent="0.25">
      <c r="A667" s="3"/>
      <c r="B667" s="3"/>
      <c r="C667" s="3"/>
      <c r="D667" s="3"/>
      <c r="E667" s="3"/>
      <c r="F667" s="128"/>
      <c r="G667" s="128"/>
      <c r="H667" s="128"/>
      <c r="I667" s="3"/>
    </row>
    <row r="668" spans="1:9" x14ac:dyDescent="0.25">
      <c r="A668" s="3"/>
      <c r="B668" s="3"/>
      <c r="C668" s="3"/>
      <c r="D668" s="3"/>
      <c r="E668" s="3"/>
      <c r="F668" s="128"/>
      <c r="G668" s="128"/>
      <c r="H668" s="128"/>
      <c r="I668" s="3"/>
    </row>
    <row r="669" spans="1:9" x14ac:dyDescent="0.25">
      <c r="A669" s="3"/>
      <c r="B669" s="3"/>
      <c r="C669" s="3"/>
      <c r="D669" s="3"/>
      <c r="E669" s="3"/>
      <c r="F669" s="128"/>
      <c r="G669" s="128"/>
      <c r="H669" s="128"/>
      <c r="I669" s="3"/>
    </row>
    <row r="670" spans="1:9" x14ac:dyDescent="0.25">
      <c r="A670" s="3"/>
      <c r="B670" s="3"/>
      <c r="C670" s="3"/>
      <c r="D670" s="3"/>
      <c r="E670" s="3"/>
      <c r="F670" s="128"/>
      <c r="G670" s="128"/>
      <c r="H670" s="128"/>
      <c r="I670" s="3"/>
    </row>
    <row r="671" spans="1:9" x14ac:dyDescent="0.25">
      <c r="A671" s="3"/>
      <c r="B671" s="3"/>
      <c r="C671" s="3"/>
      <c r="D671" s="3"/>
      <c r="E671" s="3"/>
      <c r="F671" s="128"/>
      <c r="G671" s="128"/>
      <c r="H671" s="128"/>
      <c r="I671" s="3"/>
    </row>
    <row r="672" spans="1:9" x14ac:dyDescent="0.25">
      <c r="A672" s="3"/>
      <c r="B672" s="3"/>
      <c r="C672" s="3"/>
      <c r="D672" s="3"/>
      <c r="E672" s="3"/>
      <c r="F672" s="128"/>
      <c r="G672" s="128"/>
      <c r="H672" s="128"/>
      <c r="I672" s="3"/>
    </row>
    <row r="673" spans="1:9" x14ac:dyDescent="0.25">
      <c r="A673" s="3"/>
      <c r="B673" s="3"/>
      <c r="C673" s="3"/>
      <c r="D673" s="3"/>
      <c r="E673" s="3"/>
      <c r="F673" s="128"/>
      <c r="G673" s="128"/>
      <c r="H673" s="128"/>
      <c r="I673" s="3"/>
    </row>
    <row r="674" spans="1:9" x14ac:dyDescent="0.25">
      <c r="A674" s="3"/>
      <c r="B674" s="3"/>
      <c r="C674" s="3"/>
      <c r="D674" s="3"/>
      <c r="E674" s="3"/>
      <c r="F674" s="128"/>
      <c r="G674" s="128"/>
      <c r="H674" s="128"/>
      <c r="I674" s="3"/>
    </row>
    <row r="675" spans="1:9" x14ac:dyDescent="0.25">
      <c r="A675" s="3"/>
      <c r="B675" s="3"/>
      <c r="C675" s="3"/>
      <c r="D675" s="3"/>
      <c r="E675" s="3"/>
      <c r="F675" s="128"/>
      <c r="G675" s="128"/>
      <c r="H675" s="128"/>
      <c r="I675" s="3"/>
    </row>
    <row r="676" spans="1:9" x14ac:dyDescent="0.25">
      <c r="A676" s="3"/>
      <c r="B676" s="3"/>
      <c r="C676" s="3"/>
      <c r="D676" s="3"/>
      <c r="E676" s="3"/>
      <c r="F676" s="128"/>
      <c r="G676" s="128"/>
      <c r="H676" s="128"/>
      <c r="I676" s="3"/>
    </row>
    <row r="677" spans="1:9" x14ac:dyDescent="0.25">
      <c r="A677" s="3"/>
      <c r="B677" s="3"/>
      <c r="C677" s="3"/>
      <c r="D677" s="3"/>
      <c r="E677" s="3"/>
      <c r="F677" s="128"/>
      <c r="G677" s="128"/>
      <c r="H677" s="128"/>
      <c r="I677" s="3"/>
    </row>
    <row r="678" spans="1:9" x14ac:dyDescent="0.25">
      <c r="A678" s="3"/>
      <c r="B678" s="3"/>
      <c r="C678" s="3"/>
      <c r="D678" s="3"/>
      <c r="E678" s="3"/>
      <c r="F678" s="128"/>
      <c r="G678" s="128"/>
      <c r="H678" s="128"/>
      <c r="I678" s="3"/>
    </row>
    <row r="679" spans="1:9" x14ac:dyDescent="0.25">
      <c r="A679" s="3"/>
      <c r="B679" s="3"/>
      <c r="C679" s="3"/>
      <c r="D679" s="3"/>
      <c r="E679" s="3"/>
      <c r="F679" s="128"/>
      <c r="G679" s="128"/>
      <c r="H679" s="128"/>
      <c r="I679" s="3"/>
    </row>
    <row r="680" spans="1:9" x14ac:dyDescent="0.25">
      <c r="A680" s="3"/>
      <c r="B680" s="3"/>
      <c r="C680" s="3"/>
      <c r="D680" s="3"/>
      <c r="E680" s="3"/>
      <c r="F680" s="128"/>
      <c r="G680" s="128"/>
      <c r="H680" s="128"/>
      <c r="I680" s="3"/>
    </row>
    <row r="681" spans="1:9" x14ac:dyDescent="0.25">
      <c r="A681" s="3"/>
      <c r="B681" s="3"/>
      <c r="C681" s="3"/>
      <c r="D681" s="3"/>
      <c r="E681" s="3"/>
      <c r="F681" s="128"/>
      <c r="G681" s="128"/>
      <c r="H681" s="128"/>
      <c r="I681" s="3"/>
    </row>
    <row r="682" spans="1:9" x14ac:dyDescent="0.25">
      <c r="A682" s="3"/>
      <c r="B682" s="3"/>
      <c r="C682" s="3"/>
      <c r="D682" s="3"/>
      <c r="E682" s="3"/>
      <c r="F682" s="128"/>
      <c r="G682" s="128"/>
      <c r="H682" s="128"/>
      <c r="I682" s="3"/>
    </row>
    <row r="683" spans="1:9" x14ac:dyDescent="0.25">
      <c r="A683" s="3"/>
      <c r="B683" s="3"/>
      <c r="C683" s="3"/>
      <c r="D683" s="3"/>
      <c r="E683" s="3"/>
      <c r="F683" s="128"/>
      <c r="G683" s="128"/>
      <c r="H683" s="128"/>
      <c r="I683" s="3"/>
    </row>
    <row r="684" spans="1:9" x14ac:dyDescent="0.25">
      <c r="A684" s="3"/>
      <c r="B684" s="3"/>
      <c r="C684" s="3"/>
      <c r="D684" s="3"/>
      <c r="E684" s="3"/>
      <c r="F684" s="128"/>
      <c r="G684" s="128"/>
      <c r="H684" s="128"/>
      <c r="I684" s="3"/>
    </row>
    <row r="685" spans="1:9" x14ac:dyDescent="0.25">
      <c r="A685" s="3"/>
      <c r="B685" s="3"/>
      <c r="C685" s="3"/>
      <c r="D685" s="3"/>
      <c r="E685" s="3"/>
      <c r="F685" s="128"/>
      <c r="G685" s="128"/>
      <c r="H685" s="128"/>
      <c r="I685" s="3"/>
    </row>
    <row r="686" spans="1:9" x14ac:dyDescent="0.25">
      <c r="A686" s="3"/>
      <c r="B686" s="3"/>
      <c r="C686" s="3"/>
      <c r="D686" s="3"/>
      <c r="E686" s="3"/>
      <c r="F686" s="128"/>
      <c r="G686" s="128"/>
      <c r="H686" s="128"/>
      <c r="I686" s="3"/>
    </row>
    <row r="687" spans="1:9" x14ac:dyDescent="0.25">
      <c r="A687" s="3"/>
      <c r="B687" s="3"/>
      <c r="C687" s="3"/>
      <c r="D687" s="3"/>
      <c r="E687" s="3"/>
      <c r="F687" s="128"/>
      <c r="G687" s="128"/>
      <c r="H687" s="128"/>
      <c r="I687" s="3"/>
    </row>
    <row r="688" spans="1:9" x14ac:dyDescent="0.25">
      <c r="A688" s="3"/>
      <c r="B688" s="3"/>
      <c r="C688" s="3"/>
      <c r="D688" s="3"/>
      <c r="E688" s="3"/>
      <c r="F688" s="128"/>
      <c r="G688" s="128"/>
      <c r="H688" s="128"/>
      <c r="I688" s="3"/>
    </row>
    <row r="689" spans="1:9" x14ac:dyDescent="0.25">
      <c r="A689" s="3"/>
      <c r="B689" s="3"/>
      <c r="C689" s="3"/>
      <c r="D689" s="3"/>
      <c r="E689" s="3"/>
      <c r="F689" s="128"/>
      <c r="G689" s="128"/>
      <c r="H689" s="128"/>
      <c r="I689" s="3"/>
    </row>
    <row r="690" spans="1:9" x14ac:dyDescent="0.25">
      <c r="A690" s="3"/>
      <c r="B690" s="3"/>
      <c r="C690" s="3"/>
      <c r="D690" s="3"/>
      <c r="E690" s="3"/>
      <c r="F690" s="128"/>
      <c r="G690" s="128"/>
      <c r="H690" s="128"/>
      <c r="I690" s="3"/>
    </row>
    <row r="691" spans="1:9" x14ac:dyDescent="0.25">
      <c r="A691" s="3"/>
      <c r="B691" s="3"/>
      <c r="C691" s="3"/>
      <c r="D691" s="3"/>
      <c r="E691" s="3"/>
      <c r="F691" s="128"/>
      <c r="G691" s="128"/>
      <c r="H691" s="128"/>
      <c r="I691" s="3"/>
    </row>
    <row r="692" spans="1:9" x14ac:dyDescent="0.25">
      <c r="A692" s="3"/>
      <c r="B692" s="3"/>
      <c r="C692" s="3"/>
      <c r="D692" s="3"/>
      <c r="E692" s="3"/>
      <c r="F692" s="128"/>
      <c r="G692" s="128"/>
      <c r="H692" s="128"/>
      <c r="I692" s="3"/>
    </row>
    <row r="693" spans="1:9" x14ac:dyDescent="0.25">
      <c r="A693" s="3"/>
      <c r="B693" s="3"/>
      <c r="C693" s="3"/>
      <c r="D693" s="3"/>
      <c r="E693" s="3"/>
      <c r="F693" s="128"/>
      <c r="G693" s="128"/>
      <c r="H693" s="128"/>
      <c r="I693" s="3"/>
    </row>
    <row r="694" spans="1:9" x14ac:dyDescent="0.25">
      <c r="A694" s="3"/>
      <c r="B694" s="3"/>
      <c r="C694" s="3"/>
      <c r="D694" s="3"/>
      <c r="E694" s="3"/>
      <c r="F694" s="128"/>
      <c r="G694" s="128"/>
      <c r="H694" s="128"/>
      <c r="I694" s="3"/>
    </row>
    <row r="695" spans="1:9" x14ac:dyDescent="0.25">
      <c r="A695" s="3"/>
      <c r="B695" s="3"/>
      <c r="C695" s="3"/>
      <c r="D695" s="3"/>
      <c r="E695" s="3"/>
      <c r="F695" s="128"/>
      <c r="G695" s="128"/>
      <c r="H695" s="128"/>
      <c r="I695" s="3"/>
    </row>
    <row r="696" spans="1:9" x14ac:dyDescent="0.25">
      <c r="A696" s="3"/>
      <c r="B696" s="3"/>
      <c r="C696" s="3"/>
      <c r="D696" s="3"/>
      <c r="E696" s="3"/>
      <c r="F696" s="128"/>
      <c r="G696" s="128"/>
      <c r="H696" s="128"/>
      <c r="I696" s="3"/>
    </row>
    <row r="697" spans="1:9" x14ac:dyDescent="0.25">
      <c r="A697" s="3"/>
      <c r="B697" s="3"/>
      <c r="C697" s="3"/>
      <c r="D697" s="3"/>
      <c r="E697" s="3"/>
      <c r="F697" s="128"/>
      <c r="G697" s="128"/>
      <c r="H697" s="128"/>
      <c r="I697" s="3"/>
    </row>
    <row r="698" spans="1:9" x14ac:dyDescent="0.25">
      <c r="A698" s="3"/>
      <c r="B698" s="3"/>
      <c r="C698" s="3"/>
      <c r="D698" s="3"/>
      <c r="E698" s="3"/>
      <c r="F698" s="128"/>
      <c r="G698" s="128"/>
      <c r="H698" s="128"/>
      <c r="I698" s="3"/>
    </row>
    <row r="699" spans="1:9" x14ac:dyDescent="0.25">
      <c r="A699" s="3"/>
      <c r="B699" s="3"/>
      <c r="C699" s="3"/>
      <c r="D699" s="3"/>
      <c r="E699" s="3"/>
      <c r="F699" s="128"/>
      <c r="G699" s="128"/>
      <c r="H699" s="128"/>
      <c r="I699" s="3"/>
    </row>
    <row r="700" spans="1:9" x14ac:dyDescent="0.25">
      <c r="A700" s="3"/>
      <c r="B700" s="3"/>
      <c r="C700" s="3"/>
      <c r="D700" s="3"/>
      <c r="E700" s="3"/>
      <c r="F700" s="128"/>
      <c r="G700" s="128"/>
      <c r="H700" s="128"/>
      <c r="I700" s="3"/>
    </row>
    <row r="701" spans="1:9" x14ac:dyDescent="0.25">
      <c r="A701" s="3"/>
      <c r="B701" s="3"/>
      <c r="C701" s="3"/>
      <c r="D701" s="3"/>
      <c r="E701" s="3"/>
      <c r="F701" s="128"/>
      <c r="G701" s="128"/>
      <c r="H701" s="128"/>
      <c r="I701" s="3"/>
    </row>
    <row r="702" spans="1:9" x14ac:dyDescent="0.25">
      <c r="A702" s="3"/>
      <c r="B702" s="3"/>
      <c r="C702" s="3"/>
      <c r="D702" s="3"/>
      <c r="E702" s="3"/>
      <c r="F702" s="128"/>
      <c r="G702" s="128"/>
      <c r="H702" s="128"/>
      <c r="I702" s="3"/>
    </row>
    <row r="703" spans="1:9" x14ac:dyDescent="0.25">
      <c r="A703" s="3"/>
      <c r="B703" s="3"/>
      <c r="C703" s="3"/>
      <c r="D703" s="3"/>
      <c r="E703" s="3"/>
      <c r="F703" s="128"/>
      <c r="G703" s="128"/>
      <c r="H703" s="128"/>
      <c r="I703" s="3"/>
    </row>
    <row r="704" spans="1:9" x14ac:dyDescent="0.25">
      <c r="A704" s="3"/>
      <c r="B704" s="3"/>
      <c r="C704" s="3"/>
      <c r="D704" s="3"/>
      <c r="E704" s="3"/>
      <c r="F704" s="128"/>
      <c r="G704" s="128"/>
      <c r="H704" s="128"/>
      <c r="I704" s="3"/>
    </row>
    <row r="705" spans="1:9" x14ac:dyDescent="0.25">
      <c r="A705" s="3"/>
      <c r="B705" s="3"/>
      <c r="C705" s="3"/>
      <c r="D705" s="3"/>
      <c r="E705" s="3"/>
      <c r="F705" s="128"/>
      <c r="G705" s="128"/>
      <c r="H705" s="128"/>
      <c r="I705" s="3"/>
    </row>
    <row r="706" spans="1:9" x14ac:dyDescent="0.25">
      <c r="A706" s="3"/>
      <c r="B706" s="3"/>
      <c r="C706" s="3"/>
      <c r="D706" s="3"/>
      <c r="E706" s="3"/>
      <c r="F706" s="128"/>
      <c r="G706" s="128"/>
      <c r="H706" s="128"/>
      <c r="I706" s="3"/>
    </row>
    <row r="707" spans="1:9" x14ac:dyDescent="0.25">
      <c r="A707" s="3"/>
      <c r="B707" s="3"/>
      <c r="C707" s="3"/>
      <c r="D707" s="3"/>
      <c r="E707" s="3"/>
      <c r="F707" s="128"/>
      <c r="G707" s="128"/>
      <c r="H707" s="128"/>
      <c r="I707" s="3"/>
    </row>
    <row r="708" spans="1:9" x14ac:dyDescent="0.25">
      <c r="A708" s="3"/>
      <c r="B708" s="3"/>
      <c r="C708" s="3"/>
      <c r="D708" s="3"/>
      <c r="E708" s="3"/>
      <c r="F708" s="128"/>
      <c r="G708" s="128"/>
      <c r="H708" s="128"/>
      <c r="I708" s="3"/>
    </row>
    <row r="709" spans="1:9" x14ac:dyDescent="0.25">
      <c r="A709" s="3"/>
      <c r="B709" s="3"/>
      <c r="C709" s="3"/>
      <c r="D709" s="3"/>
      <c r="E709" s="3"/>
      <c r="F709" s="128"/>
      <c r="G709" s="128"/>
      <c r="H709" s="128"/>
      <c r="I709" s="3"/>
    </row>
    <row r="710" spans="1:9" x14ac:dyDescent="0.25">
      <c r="A710" s="3"/>
      <c r="B710" s="3"/>
      <c r="C710" s="3"/>
      <c r="D710" s="3"/>
      <c r="E710" s="3"/>
      <c r="F710" s="128"/>
      <c r="G710" s="128"/>
      <c r="H710" s="128"/>
      <c r="I710" s="3"/>
    </row>
    <row r="711" spans="1:9" x14ac:dyDescent="0.25">
      <c r="A711" s="3"/>
      <c r="B711" s="3"/>
      <c r="C711" s="3"/>
      <c r="D711" s="3"/>
      <c r="E711" s="3"/>
      <c r="F711" s="128"/>
      <c r="G711" s="128"/>
      <c r="H711" s="128"/>
      <c r="I711" s="3"/>
    </row>
    <row r="712" spans="1:9" x14ac:dyDescent="0.25">
      <c r="A712" s="3"/>
      <c r="B712" s="3"/>
      <c r="C712" s="3"/>
      <c r="D712" s="3"/>
      <c r="E712" s="3"/>
      <c r="F712" s="128"/>
      <c r="G712" s="128"/>
      <c r="H712" s="128"/>
      <c r="I712" s="3"/>
    </row>
    <row r="713" spans="1:9" x14ac:dyDescent="0.25">
      <c r="A713" s="3"/>
      <c r="B713" s="3"/>
      <c r="C713" s="3"/>
      <c r="D713" s="3"/>
      <c r="E713" s="3"/>
      <c r="F713" s="128"/>
      <c r="G713" s="128"/>
      <c r="H713" s="128"/>
      <c r="I713" s="3"/>
    </row>
    <row r="714" spans="1:9" x14ac:dyDescent="0.25">
      <c r="A714" s="3"/>
      <c r="B714" s="3"/>
      <c r="C714" s="3"/>
      <c r="D714" s="3"/>
      <c r="E714" s="3"/>
      <c r="F714" s="128"/>
      <c r="G714" s="128"/>
      <c r="H714" s="128"/>
      <c r="I714" s="3"/>
    </row>
    <row r="715" spans="1:9" x14ac:dyDescent="0.25">
      <c r="A715" s="3"/>
      <c r="B715" s="3"/>
      <c r="C715" s="3"/>
      <c r="D715" s="3"/>
      <c r="E715" s="3"/>
      <c r="F715" s="128"/>
      <c r="G715" s="128"/>
      <c r="H715" s="128"/>
      <c r="I715" s="3"/>
    </row>
    <row r="716" spans="1:9" x14ac:dyDescent="0.25">
      <c r="A716" s="3"/>
      <c r="B716" s="3"/>
      <c r="C716" s="3"/>
      <c r="D716" s="3"/>
      <c r="E716" s="3"/>
      <c r="F716" s="128"/>
      <c r="G716" s="128"/>
      <c r="H716" s="128"/>
      <c r="I716" s="3"/>
    </row>
    <row r="717" spans="1:9" x14ac:dyDescent="0.25">
      <c r="A717" s="3"/>
      <c r="B717" s="3"/>
      <c r="C717" s="3"/>
      <c r="D717" s="3"/>
      <c r="E717" s="3"/>
      <c r="F717" s="128"/>
      <c r="G717" s="128"/>
      <c r="H717" s="128"/>
      <c r="I717" s="3"/>
    </row>
    <row r="718" spans="1:9" x14ac:dyDescent="0.25">
      <c r="A718" s="3"/>
      <c r="B718" s="3"/>
      <c r="C718" s="3"/>
      <c r="D718" s="3"/>
      <c r="E718" s="3"/>
      <c r="F718" s="128"/>
      <c r="G718" s="128"/>
      <c r="H718" s="128"/>
      <c r="I718" s="3"/>
    </row>
    <row r="719" spans="1:9" x14ac:dyDescent="0.25">
      <c r="A719" s="3"/>
      <c r="B719" s="3"/>
      <c r="C719" s="3"/>
      <c r="D719" s="3"/>
      <c r="E719" s="3"/>
      <c r="F719" s="128"/>
      <c r="G719" s="128"/>
      <c r="H719" s="128"/>
      <c r="I719" s="3"/>
    </row>
    <row r="720" spans="1:9" x14ac:dyDescent="0.25">
      <c r="A720" s="3"/>
      <c r="B720" s="3"/>
      <c r="C720" s="3"/>
      <c r="D720" s="3"/>
      <c r="E720" s="3"/>
      <c r="F720" s="128"/>
      <c r="G720" s="128"/>
      <c r="H720" s="128"/>
      <c r="I720" s="3"/>
    </row>
    <row r="721" spans="1:9" x14ac:dyDescent="0.25">
      <c r="A721" s="3"/>
      <c r="B721" s="3"/>
      <c r="C721" s="3"/>
      <c r="D721" s="3"/>
      <c r="E721" s="3"/>
      <c r="F721" s="128"/>
      <c r="G721" s="128"/>
      <c r="H721" s="128"/>
      <c r="I721" s="3"/>
    </row>
    <row r="722" spans="1:9" x14ac:dyDescent="0.25">
      <c r="A722" s="3"/>
      <c r="B722" s="3"/>
      <c r="C722" s="3"/>
      <c r="D722" s="3"/>
      <c r="E722" s="3"/>
      <c r="F722" s="128"/>
      <c r="G722" s="128"/>
      <c r="H722" s="128"/>
      <c r="I722" s="3"/>
    </row>
    <row r="723" spans="1:9" x14ac:dyDescent="0.25">
      <c r="A723" s="3"/>
      <c r="B723" s="3"/>
      <c r="C723" s="3"/>
      <c r="D723" s="3"/>
      <c r="E723" s="3"/>
      <c r="F723" s="128"/>
      <c r="G723" s="128"/>
      <c r="H723" s="128"/>
      <c r="I723" s="3"/>
    </row>
    <row r="724" spans="1:9" x14ac:dyDescent="0.25">
      <c r="A724" s="3"/>
      <c r="B724" s="3"/>
      <c r="C724" s="3"/>
      <c r="D724" s="3"/>
      <c r="E724" s="3"/>
      <c r="F724" s="128"/>
      <c r="G724" s="128"/>
      <c r="H724" s="128"/>
      <c r="I724" s="3"/>
    </row>
    <row r="725" spans="1:9" x14ac:dyDescent="0.25">
      <c r="A725" s="3"/>
      <c r="B725" s="3"/>
      <c r="C725" s="3"/>
      <c r="D725" s="3"/>
      <c r="E725" s="3"/>
      <c r="F725" s="128"/>
      <c r="G725" s="128"/>
      <c r="H725" s="128"/>
      <c r="I725" s="3"/>
    </row>
    <row r="726" spans="1:9" x14ac:dyDescent="0.25">
      <c r="A726" s="3"/>
      <c r="B726" s="3"/>
      <c r="C726" s="3"/>
      <c r="D726" s="3"/>
      <c r="E726" s="3"/>
      <c r="F726" s="128"/>
      <c r="G726" s="128"/>
      <c r="H726" s="128"/>
      <c r="I726" s="3"/>
    </row>
    <row r="727" spans="1:9" x14ac:dyDescent="0.25">
      <c r="A727" s="3"/>
      <c r="B727" s="3"/>
      <c r="C727" s="3"/>
      <c r="D727" s="3"/>
      <c r="E727" s="3"/>
      <c r="F727" s="128"/>
      <c r="G727" s="128"/>
      <c r="H727" s="128"/>
      <c r="I727" s="3"/>
    </row>
    <row r="728" spans="1:9" x14ac:dyDescent="0.25">
      <c r="A728" s="3"/>
      <c r="B728" s="3"/>
      <c r="C728" s="3"/>
      <c r="D728" s="3"/>
      <c r="E728" s="3"/>
      <c r="F728" s="128"/>
      <c r="G728" s="128"/>
      <c r="H728" s="128"/>
      <c r="I728" s="3"/>
    </row>
    <row r="729" spans="1:9" x14ac:dyDescent="0.25">
      <c r="A729" s="3"/>
      <c r="B729" s="3"/>
      <c r="C729" s="3"/>
      <c r="D729" s="3"/>
      <c r="E729" s="3"/>
      <c r="F729" s="128"/>
      <c r="G729" s="128"/>
      <c r="H729" s="128"/>
      <c r="I729" s="3"/>
    </row>
    <row r="730" spans="1:9" x14ac:dyDescent="0.25">
      <c r="A730" s="3"/>
      <c r="B730" s="3"/>
      <c r="C730" s="3"/>
      <c r="D730" s="3"/>
      <c r="E730" s="3"/>
      <c r="F730" s="128"/>
      <c r="G730" s="128"/>
      <c r="H730" s="128"/>
      <c r="I730" s="3"/>
    </row>
    <row r="731" spans="1:9" x14ac:dyDescent="0.25">
      <c r="A731" s="3"/>
      <c r="B731" s="3"/>
      <c r="C731" s="3"/>
      <c r="D731" s="3"/>
      <c r="E731" s="3"/>
      <c r="F731" s="128"/>
      <c r="G731" s="128"/>
      <c r="H731" s="128"/>
      <c r="I731" s="3"/>
    </row>
    <row r="732" spans="1:9" x14ac:dyDescent="0.25">
      <c r="A732" s="3"/>
      <c r="B732" s="3"/>
      <c r="C732" s="3"/>
      <c r="D732" s="3"/>
      <c r="E732" s="3"/>
      <c r="F732" s="128"/>
      <c r="G732" s="128"/>
      <c r="H732" s="128"/>
      <c r="I732" s="3"/>
    </row>
    <row r="733" spans="1:9" x14ac:dyDescent="0.25">
      <c r="A733" s="3"/>
      <c r="B733" s="3"/>
      <c r="C733" s="3"/>
      <c r="D733" s="3"/>
      <c r="E733" s="3"/>
      <c r="F733" s="128"/>
      <c r="G733" s="128"/>
      <c r="H733" s="128"/>
      <c r="I733" s="3"/>
    </row>
    <row r="734" spans="1:9" x14ac:dyDescent="0.25">
      <c r="A734" s="3"/>
      <c r="B734" s="3"/>
      <c r="C734" s="3"/>
      <c r="D734" s="3"/>
      <c r="E734" s="3"/>
      <c r="F734" s="128"/>
      <c r="G734" s="128"/>
      <c r="H734" s="128"/>
      <c r="I734" s="3"/>
    </row>
    <row r="735" spans="1:9" x14ac:dyDescent="0.25">
      <c r="A735" s="3"/>
      <c r="B735" s="3"/>
      <c r="C735" s="3"/>
      <c r="D735" s="3"/>
      <c r="E735" s="3"/>
      <c r="F735" s="128"/>
      <c r="G735" s="128"/>
      <c r="H735" s="128"/>
      <c r="I735" s="3"/>
    </row>
    <row r="736" spans="1:9" x14ac:dyDescent="0.25">
      <c r="A736" s="3"/>
      <c r="B736" s="3"/>
      <c r="C736" s="3"/>
      <c r="D736" s="3"/>
      <c r="E736" s="3"/>
      <c r="F736" s="128"/>
      <c r="G736" s="128"/>
      <c r="H736" s="128"/>
      <c r="I736" s="3"/>
    </row>
    <row r="737" spans="1:9" x14ac:dyDescent="0.25">
      <c r="A737" s="3"/>
      <c r="B737" s="3"/>
      <c r="C737" s="3"/>
      <c r="D737" s="3"/>
      <c r="E737" s="3"/>
      <c r="F737" s="128"/>
      <c r="G737" s="128"/>
      <c r="H737" s="128"/>
      <c r="I737" s="3"/>
    </row>
    <row r="738" spans="1:9" x14ac:dyDescent="0.25">
      <c r="A738" s="3"/>
      <c r="B738" s="3"/>
      <c r="C738" s="3"/>
      <c r="D738" s="3"/>
      <c r="E738" s="3"/>
      <c r="F738" s="128"/>
      <c r="G738" s="128"/>
      <c r="H738" s="128"/>
      <c r="I738" s="3"/>
    </row>
    <row r="739" spans="1:9" x14ac:dyDescent="0.25">
      <c r="A739" s="3"/>
      <c r="B739" s="3"/>
      <c r="C739" s="3"/>
      <c r="D739" s="3"/>
      <c r="E739" s="3"/>
      <c r="F739" s="128"/>
      <c r="G739" s="128"/>
      <c r="H739" s="128"/>
      <c r="I739" s="3"/>
    </row>
    <row r="740" spans="1:9" x14ac:dyDescent="0.25">
      <c r="A740" s="3"/>
      <c r="B740" s="3"/>
      <c r="C740" s="3"/>
      <c r="D740" s="3"/>
      <c r="E740" s="3"/>
      <c r="F740" s="128"/>
      <c r="G740" s="128"/>
      <c r="H740" s="128"/>
      <c r="I740" s="3"/>
    </row>
    <row r="741" spans="1:9" x14ac:dyDescent="0.25">
      <c r="A741" s="3"/>
      <c r="B741" s="3"/>
      <c r="C741" s="3"/>
      <c r="D741" s="3"/>
      <c r="E741" s="3"/>
      <c r="F741" s="128"/>
      <c r="G741" s="128"/>
      <c r="H741" s="128"/>
      <c r="I741" s="3"/>
    </row>
    <row r="742" spans="1:9" x14ac:dyDescent="0.25">
      <c r="A742" s="3"/>
      <c r="B742" s="3"/>
      <c r="C742" s="3"/>
      <c r="D742" s="3"/>
      <c r="E742" s="3"/>
      <c r="F742" s="128"/>
      <c r="G742" s="128"/>
      <c r="H742" s="128"/>
      <c r="I742" s="3"/>
    </row>
    <row r="743" spans="1:9" x14ac:dyDescent="0.25">
      <c r="A743" s="3"/>
      <c r="B743" s="3"/>
      <c r="C743" s="3"/>
      <c r="D743" s="3"/>
      <c r="E743" s="3"/>
      <c r="F743" s="128"/>
      <c r="G743" s="128"/>
      <c r="H743" s="128"/>
      <c r="I743" s="3"/>
    </row>
    <row r="744" spans="1:9" x14ac:dyDescent="0.25">
      <c r="A744" s="3"/>
      <c r="B744" s="3"/>
      <c r="C744" s="3"/>
      <c r="D744" s="3"/>
      <c r="E744" s="3"/>
      <c r="F744" s="128"/>
      <c r="G744" s="128"/>
      <c r="H744" s="128"/>
      <c r="I744" s="3"/>
    </row>
    <row r="745" spans="1:9" x14ac:dyDescent="0.25">
      <c r="A745" s="3"/>
      <c r="B745" s="3"/>
      <c r="C745" s="3"/>
      <c r="D745" s="3"/>
      <c r="E745" s="3"/>
      <c r="F745" s="128"/>
      <c r="G745" s="128"/>
      <c r="H745" s="128"/>
      <c r="I745" s="3"/>
    </row>
    <row r="746" spans="1:9" x14ac:dyDescent="0.25">
      <c r="A746" s="3"/>
      <c r="B746" s="3"/>
      <c r="C746" s="3"/>
      <c r="D746" s="3"/>
      <c r="E746" s="3"/>
      <c r="F746" s="128"/>
      <c r="G746" s="128"/>
      <c r="H746" s="128"/>
      <c r="I746" s="3"/>
    </row>
    <row r="747" spans="1:9" x14ac:dyDescent="0.25">
      <c r="A747" s="3"/>
      <c r="B747" s="3"/>
      <c r="C747" s="3"/>
      <c r="D747" s="3"/>
      <c r="E747" s="3"/>
      <c r="F747" s="128"/>
      <c r="G747" s="128"/>
      <c r="H747" s="128"/>
      <c r="I747" s="3"/>
    </row>
    <row r="748" spans="1:9" x14ac:dyDescent="0.25">
      <c r="A748" s="3"/>
      <c r="B748" s="3"/>
      <c r="C748" s="3"/>
      <c r="D748" s="3"/>
      <c r="E748" s="3"/>
      <c r="F748" s="128"/>
      <c r="G748" s="128"/>
      <c r="H748" s="128"/>
      <c r="I748" s="3"/>
    </row>
    <row r="749" spans="1:9" x14ac:dyDescent="0.25">
      <c r="A749" s="3"/>
      <c r="B749" s="3"/>
      <c r="C749" s="3"/>
      <c r="D749" s="3"/>
      <c r="E749" s="3"/>
      <c r="F749" s="128"/>
      <c r="G749" s="128"/>
      <c r="H749" s="128"/>
      <c r="I749" s="3"/>
    </row>
    <row r="750" spans="1:9" x14ac:dyDescent="0.25">
      <c r="A750" s="3"/>
      <c r="B750" s="3"/>
      <c r="C750" s="3"/>
      <c r="D750" s="3"/>
      <c r="E750" s="3"/>
      <c r="F750" s="128"/>
      <c r="G750" s="128"/>
      <c r="H750" s="128"/>
      <c r="I750" s="3"/>
    </row>
    <row r="751" spans="1:9" x14ac:dyDescent="0.25">
      <c r="A751" s="3"/>
      <c r="B751" s="3"/>
      <c r="C751" s="3"/>
      <c r="D751" s="3"/>
      <c r="E751" s="3"/>
      <c r="F751" s="128"/>
      <c r="G751" s="128"/>
      <c r="H751" s="128"/>
      <c r="I751" s="3"/>
    </row>
    <row r="752" spans="1:9" x14ac:dyDescent="0.25">
      <c r="A752" s="3"/>
      <c r="B752" s="3"/>
      <c r="C752" s="3"/>
      <c r="D752" s="3"/>
      <c r="E752" s="3"/>
      <c r="F752" s="128"/>
      <c r="G752" s="128"/>
      <c r="H752" s="128"/>
      <c r="I752" s="3"/>
    </row>
    <row r="753" spans="1:9" x14ac:dyDescent="0.25">
      <c r="A753" s="3"/>
      <c r="B753" s="3"/>
      <c r="C753" s="3"/>
      <c r="D753" s="3"/>
      <c r="E753" s="3"/>
      <c r="F753" s="128"/>
      <c r="G753" s="128"/>
      <c r="H753" s="128"/>
      <c r="I753" s="3"/>
    </row>
    <row r="754" spans="1:9" x14ac:dyDescent="0.25">
      <c r="A754" s="3"/>
      <c r="B754" s="3"/>
      <c r="C754" s="3"/>
      <c r="D754" s="3"/>
      <c r="E754" s="3"/>
      <c r="F754" s="128"/>
      <c r="G754" s="128"/>
      <c r="H754" s="128"/>
      <c r="I754" s="3"/>
    </row>
    <row r="755" spans="1:9" x14ac:dyDescent="0.25">
      <c r="A755" s="3"/>
      <c r="B755" s="3"/>
      <c r="C755" s="3"/>
      <c r="D755" s="3"/>
      <c r="E755" s="3"/>
      <c r="F755" s="128"/>
      <c r="G755" s="128"/>
      <c r="H755" s="128"/>
      <c r="I755" s="3"/>
    </row>
    <row r="756" spans="1:9" x14ac:dyDescent="0.25">
      <c r="A756" s="3"/>
      <c r="B756" s="3"/>
      <c r="C756" s="3"/>
      <c r="D756" s="3"/>
      <c r="E756" s="3"/>
      <c r="F756" s="128"/>
      <c r="G756" s="128"/>
      <c r="H756" s="128"/>
      <c r="I756" s="3"/>
    </row>
    <row r="757" spans="1:9" x14ac:dyDescent="0.25">
      <c r="A757" s="3"/>
      <c r="B757" s="3"/>
      <c r="C757" s="3"/>
      <c r="D757" s="3"/>
      <c r="E757" s="3"/>
      <c r="F757" s="128"/>
      <c r="G757" s="128"/>
      <c r="H757" s="128"/>
      <c r="I757" s="3"/>
    </row>
    <row r="758" spans="1:9" x14ac:dyDescent="0.25">
      <c r="A758" s="3"/>
      <c r="B758" s="3"/>
      <c r="C758" s="3"/>
      <c r="D758" s="3"/>
      <c r="E758" s="3"/>
      <c r="F758" s="128"/>
      <c r="G758" s="128"/>
      <c r="H758" s="128"/>
      <c r="I758" s="3"/>
    </row>
    <row r="759" spans="1:9" x14ac:dyDescent="0.25">
      <c r="A759" s="3"/>
      <c r="B759" s="3"/>
      <c r="C759" s="3"/>
      <c r="D759" s="3"/>
      <c r="E759" s="3"/>
      <c r="F759" s="128"/>
      <c r="G759" s="128"/>
      <c r="H759" s="128"/>
      <c r="I759" s="3"/>
    </row>
    <row r="760" spans="1:9" x14ac:dyDescent="0.25">
      <c r="A760" s="3"/>
      <c r="B760" s="3"/>
      <c r="C760" s="3"/>
      <c r="D760" s="3"/>
      <c r="E760" s="3"/>
      <c r="F760" s="128"/>
      <c r="G760" s="128"/>
      <c r="H760" s="128"/>
      <c r="I760" s="3"/>
    </row>
    <row r="761" spans="1:9" x14ac:dyDescent="0.25">
      <c r="A761" s="3"/>
      <c r="B761" s="3"/>
      <c r="C761" s="3"/>
      <c r="D761" s="3"/>
      <c r="E761" s="3"/>
      <c r="F761" s="128"/>
      <c r="G761" s="128"/>
      <c r="H761" s="128"/>
      <c r="I761" s="3"/>
    </row>
    <row r="762" spans="1:9" x14ac:dyDescent="0.25">
      <c r="A762" s="3"/>
      <c r="B762" s="3"/>
      <c r="C762" s="3"/>
      <c r="D762" s="3"/>
      <c r="E762" s="3"/>
      <c r="F762" s="128"/>
      <c r="G762" s="128"/>
      <c r="H762" s="128"/>
      <c r="I762" s="3"/>
    </row>
    <row r="763" spans="1:9" x14ac:dyDescent="0.25">
      <c r="A763" s="3"/>
      <c r="B763" s="3"/>
      <c r="C763" s="3"/>
      <c r="D763" s="3"/>
      <c r="E763" s="3"/>
      <c r="F763" s="128"/>
      <c r="G763" s="128"/>
      <c r="H763" s="128"/>
      <c r="I763" s="3"/>
    </row>
    <row r="764" spans="1:9" x14ac:dyDescent="0.25">
      <c r="A764" s="3"/>
      <c r="B764" s="3"/>
      <c r="C764" s="3"/>
      <c r="D764" s="3"/>
      <c r="E764" s="3"/>
      <c r="F764" s="128"/>
      <c r="G764" s="128"/>
      <c r="H764" s="128"/>
      <c r="I764" s="3"/>
    </row>
    <row r="765" spans="1:9" x14ac:dyDescent="0.25">
      <c r="A765" s="3"/>
      <c r="B765" s="3"/>
      <c r="C765" s="3"/>
      <c r="D765" s="3"/>
      <c r="E765" s="3"/>
      <c r="F765" s="128"/>
      <c r="G765" s="128"/>
      <c r="H765" s="128"/>
      <c r="I765" s="3"/>
    </row>
    <row r="766" spans="1:9" x14ac:dyDescent="0.25">
      <c r="A766" s="3"/>
      <c r="B766" s="3"/>
      <c r="C766" s="3"/>
      <c r="D766" s="3"/>
      <c r="E766" s="3"/>
      <c r="F766" s="128"/>
      <c r="G766" s="128"/>
      <c r="H766" s="128"/>
      <c r="I766" s="3"/>
    </row>
    <row r="767" spans="1:9" x14ac:dyDescent="0.25">
      <c r="A767" s="3"/>
      <c r="B767" s="3"/>
      <c r="C767" s="3"/>
      <c r="D767" s="3"/>
      <c r="E767" s="3"/>
      <c r="F767" s="128"/>
      <c r="G767" s="128"/>
      <c r="H767" s="128"/>
      <c r="I767" s="3"/>
    </row>
    <row r="768" spans="1:9" x14ac:dyDescent="0.25">
      <c r="A768" s="3"/>
      <c r="B768" s="3"/>
      <c r="C768" s="3"/>
      <c r="D768" s="3"/>
      <c r="E768" s="3"/>
      <c r="F768" s="128"/>
      <c r="G768" s="128"/>
      <c r="H768" s="128"/>
      <c r="I768" s="3"/>
    </row>
    <row r="769" spans="1:9" x14ac:dyDescent="0.25">
      <c r="A769" s="3"/>
      <c r="B769" s="3"/>
      <c r="C769" s="3"/>
      <c r="D769" s="3"/>
      <c r="E769" s="3"/>
      <c r="F769" s="128"/>
      <c r="G769" s="128"/>
      <c r="H769" s="128"/>
      <c r="I769" s="3"/>
    </row>
    <row r="770" spans="1:9" x14ac:dyDescent="0.25">
      <c r="A770" s="3"/>
      <c r="B770" s="3"/>
      <c r="C770" s="3"/>
      <c r="D770" s="3"/>
      <c r="E770" s="3"/>
      <c r="F770" s="128"/>
      <c r="G770" s="128"/>
      <c r="H770" s="128"/>
      <c r="I770" s="3"/>
    </row>
    <row r="771" spans="1:9" x14ac:dyDescent="0.25">
      <c r="A771" s="3"/>
      <c r="B771" s="3"/>
      <c r="C771" s="3"/>
      <c r="D771" s="3"/>
      <c r="E771" s="3"/>
      <c r="F771" s="128"/>
      <c r="G771" s="128"/>
      <c r="H771" s="128"/>
      <c r="I771" s="3"/>
    </row>
    <row r="772" spans="1:9" x14ac:dyDescent="0.25">
      <c r="A772" s="3"/>
      <c r="B772" s="3"/>
      <c r="C772" s="3"/>
      <c r="D772" s="3"/>
      <c r="E772" s="3"/>
      <c r="F772" s="128"/>
      <c r="G772" s="128"/>
      <c r="H772" s="128"/>
      <c r="I772" s="3"/>
    </row>
    <row r="773" spans="1:9" x14ac:dyDescent="0.25">
      <c r="A773" s="3"/>
      <c r="B773" s="3"/>
      <c r="C773" s="3"/>
      <c r="D773" s="3"/>
      <c r="E773" s="3"/>
      <c r="F773" s="128"/>
      <c r="G773" s="128"/>
      <c r="H773" s="128"/>
      <c r="I773" s="3"/>
    </row>
    <row r="774" spans="1:9" x14ac:dyDescent="0.25">
      <c r="A774" s="3"/>
      <c r="B774" s="3"/>
      <c r="C774" s="3"/>
      <c r="D774" s="3"/>
      <c r="E774" s="3"/>
      <c r="F774" s="128"/>
      <c r="G774" s="128"/>
      <c r="H774" s="128"/>
      <c r="I774" s="3"/>
    </row>
    <row r="775" spans="1:9" x14ac:dyDescent="0.25">
      <c r="A775" s="3"/>
      <c r="B775" s="3"/>
      <c r="C775" s="3"/>
      <c r="D775" s="3"/>
      <c r="E775" s="3"/>
      <c r="F775" s="128"/>
      <c r="G775" s="128"/>
      <c r="H775" s="128"/>
      <c r="I775" s="3"/>
    </row>
    <row r="776" spans="1:9" x14ac:dyDescent="0.25">
      <c r="A776" s="3"/>
      <c r="B776" s="3"/>
      <c r="C776" s="3"/>
      <c r="D776" s="3"/>
      <c r="E776" s="3"/>
      <c r="F776" s="128"/>
      <c r="G776" s="128"/>
      <c r="H776" s="128"/>
      <c r="I776" s="3"/>
    </row>
    <row r="777" spans="1:9" x14ac:dyDescent="0.25">
      <c r="A777" s="3"/>
      <c r="B777" s="3"/>
      <c r="C777" s="3"/>
      <c r="D777" s="3"/>
      <c r="E777" s="3"/>
      <c r="F777" s="128"/>
      <c r="G777" s="128"/>
      <c r="H777" s="128"/>
      <c r="I777" s="3"/>
    </row>
    <row r="778" spans="1:9" x14ac:dyDescent="0.25">
      <c r="A778" s="3"/>
      <c r="B778" s="3"/>
      <c r="C778" s="3"/>
      <c r="D778" s="3"/>
      <c r="E778" s="3"/>
      <c r="F778" s="128"/>
      <c r="G778" s="128"/>
      <c r="H778" s="128"/>
      <c r="I778" s="3"/>
    </row>
    <row r="779" spans="1:9" x14ac:dyDescent="0.25">
      <c r="A779" s="3"/>
      <c r="B779" s="3"/>
      <c r="C779" s="3"/>
      <c r="D779" s="3"/>
      <c r="E779" s="3"/>
      <c r="F779" s="128"/>
      <c r="G779" s="128"/>
      <c r="H779" s="128"/>
      <c r="I779" s="3"/>
    </row>
    <row r="780" spans="1:9" x14ac:dyDescent="0.25">
      <c r="A780" s="3"/>
      <c r="B780" s="3"/>
      <c r="C780" s="3"/>
      <c r="D780" s="3"/>
      <c r="E780" s="3"/>
      <c r="F780" s="128"/>
      <c r="G780" s="128"/>
      <c r="H780" s="128"/>
      <c r="I780" s="3"/>
    </row>
    <row r="781" spans="1:9" x14ac:dyDescent="0.25">
      <c r="A781" s="3"/>
      <c r="B781" s="3"/>
      <c r="C781" s="3"/>
      <c r="D781" s="3"/>
      <c r="E781" s="3"/>
      <c r="F781" s="128"/>
      <c r="G781" s="128"/>
      <c r="H781" s="128"/>
      <c r="I781" s="3"/>
    </row>
    <row r="782" spans="1:9" x14ac:dyDescent="0.25">
      <c r="A782" s="3"/>
      <c r="B782" s="3"/>
      <c r="C782" s="3"/>
      <c r="D782" s="3"/>
      <c r="E782" s="3"/>
      <c r="F782" s="128"/>
      <c r="G782" s="128"/>
      <c r="H782" s="128"/>
      <c r="I782" s="3"/>
    </row>
    <row r="783" spans="1:9" x14ac:dyDescent="0.25">
      <c r="A783" s="3"/>
      <c r="B783" s="3"/>
      <c r="C783" s="3"/>
      <c r="D783" s="3"/>
      <c r="E783" s="3"/>
      <c r="F783" s="128"/>
      <c r="G783" s="128"/>
      <c r="H783" s="128"/>
      <c r="I783" s="3"/>
    </row>
    <row r="784" spans="1:9" x14ac:dyDescent="0.25">
      <c r="A784" s="3"/>
      <c r="B784" s="3"/>
      <c r="C784" s="3"/>
      <c r="D784" s="3"/>
      <c r="E784" s="3"/>
      <c r="F784" s="128"/>
      <c r="G784" s="128"/>
      <c r="H784" s="128"/>
      <c r="I784" s="3"/>
    </row>
    <row r="785" spans="1:9" x14ac:dyDescent="0.25">
      <c r="A785" s="3"/>
      <c r="B785" s="3"/>
      <c r="C785" s="3"/>
      <c r="D785" s="3"/>
      <c r="E785" s="3"/>
      <c r="F785" s="128"/>
      <c r="G785" s="128"/>
      <c r="H785" s="128"/>
      <c r="I785" s="3"/>
    </row>
    <row r="786" spans="1:9" x14ac:dyDescent="0.25">
      <c r="A786" s="3"/>
      <c r="B786" s="3"/>
      <c r="C786" s="3"/>
      <c r="D786" s="3"/>
      <c r="E786" s="3"/>
      <c r="F786" s="128"/>
      <c r="G786" s="128"/>
      <c r="H786" s="128"/>
      <c r="I786" s="3"/>
    </row>
    <row r="787" spans="1:9" x14ac:dyDescent="0.25">
      <c r="A787" s="3"/>
      <c r="B787" s="3"/>
      <c r="C787" s="3"/>
      <c r="D787" s="3"/>
      <c r="E787" s="3"/>
      <c r="F787" s="128"/>
      <c r="G787" s="128"/>
      <c r="H787" s="128"/>
      <c r="I787" s="3"/>
    </row>
    <row r="788" spans="1:9" x14ac:dyDescent="0.25">
      <c r="A788" s="3"/>
      <c r="B788" s="3"/>
      <c r="C788" s="3"/>
      <c r="D788" s="3"/>
      <c r="E788" s="3"/>
      <c r="F788" s="128"/>
      <c r="G788" s="128"/>
      <c r="H788" s="128"/>
      <c r="I788" s="3"/>
    </row>
    <row r="789" spans="1:9" x14ac:dyDescent="0.25">
      <c r="A789" s="3"/>
      <c r="B789" s="3"/>
      <c r="C789" s="3"/>
      <c r="D789" s="3"/>
      <c r="E789" s="3"/>
      <c r="F789" s="128"/>
      <c r="G789" s="128"/>
      <c r="H789" s="128"/>
      <c r="I789" s="3"/>
    </row>
    <row r="790" spans="1:9" x14ac:dyDescent="0.25">
      <c r="A790" s="3"/>
      <c r="B790" s="3"/>
      <c r="C790" s="3"/>
      <c r="D790" s="3"/>
      <c r="E790" s="3"/>
      <c r="F790" s="128"/>
      <c r="G790" s="128"/>
      <c r="H790" s="128"/>
      <c r="I790" s="3"/>
    </row>
    <row r="791" spans="1:9" x14ac:dyDescent="0.25">
      <c r="A791" s="3"/>
      <c r="B791" s="3"/>
      <c r="C791" s="3"/>
      <c r="D791" s="3"/>
      <c r="E791" s="3"/>
      <c r="F791" s="128"/>
      <c r="G791" s="128"/>
      <c r="H791" s="128"/>
      <c r="I791" s="3"/>
    </row>
    <row r="792" spans="1:9" x14ac:dyDescent="0.25">
      <c r="A792" s="3"/>
      <c r="B792" s="3"/>
      <c r="C792" s="3"/>
      <c r="D792" s="3"/>
      <c r="E792" s="3"/>
      <c r="F792" s="128"/>
      <c r="G792" s="128"/>
      <c r="H792" s="128"/>
      <c r="I792" s="3"/>
    </row>
    <row r="793" spans="1:9" x14ac:dyDescent="0.25">
      <c r="A793" s="3"/>
      <c r="B793" s="3"/>
      <c r="C793" s="3"/>
      <c r="D793" s="3"/>
      <c r="E793" s="3"/>
      <c r="F793" s="128"/>
      <c r="G793" s="128"/>
      <c r="H793" s="128"/>
      <c r="I793" s="3"/>
    </row>
    <row r="794" spans="1:9" x14ac:dyDescent="0.25">
      <c r="A794" s="3"/>
      <c r="B794" s="3"/>
      <c r="C794" s="3"/>
      <c r="D794" s="3"/>
      <c r="E794" s="3"/>
      <c r="F794" s="128"/>
      <c r="G794" s="128"/>
      <c r="H794" s="128"/>
      <c r="I794" s="3"/>
    </row>
    <row r="795" spans="1:9" x14ac:dyDescent="0.25">
      <c r="A795" s="3"/>
      <c r="B795" s="3"/>
      <c r="C795" s="3"/>
      <c r="D795" s="3"/>
      <c r="E795" s="3"/>
      <c r="F795" s="128"/>
      <c r="G795" s="128"/>
      <c r="H795" s="128"/>
      <c r="I795" s="3"/>
    </row>
    <row r="796" spans="1:9" x14ac:dyDescent="0.25">
      <c r="A796" s="3"/>
      <c r="B796" s="3"/>
      <c r="C796" s="3"/>
      <c r="D796" s="3"/>
      <c r="E796" s="3"/>
      <c r="F796" s="128"/>
      <c r="G796" s="128"/>
      <c r="H796" s="128"/>
      <c r="I796" s="3"/>
    </row>
    <row r="797" spans="1:9" x14ac:dyDescent="0.25">
      <c r="A797" s="3"/>
      <c r="B797" s="3"/>
      <c r="C797" s="3"/>
      <c r="D797" s="3"/>
      <c r="E797" s="3"/>
      <c r="F797" s="128"/>
      <c r="G797" s="128"/>
      <c r="H797" s="128"/>
      <c r="I797" s="3"/>
    </row>
    <row r="798" spans="1:9" x14ac:dyDescent="0.25">
      <c r="A798" s="3"/>
      <c r="B798" s="3"/>
      <c r="C798" s="3"/>
      <c r="D798" s="3"/>
      <c r="E798" s="3"/>
      <c r="F798" s="128"/>
      <c r="G798" s="128"/>
      <c r="H798" s="128"/>
      <c r="I798" s="3"/>
    </row>
    <row r="799" spans="1:9" x14ac:dyDescent="0.25">
      <c r="A799" s="3"/>
      <c r="B799" s="3"/>
      <c r="C799" s="3"/>
      <c r="D799" s="3"/>
      <c r="E799" s="3"/>
      <c r="F799" s="128"/>
      <c r="G799" s="128"/>
      <c r="H799" s="128"/>
      <c r="I799" s="3"/>
    </row>
    <row r="800" spans="1:9" x14ac:dyDescent="0.25">
      <c r="A800" s="3"/>
      <c r="B800" s="3"/>
      <c r="C800" s="3"/>
      <c r="D800" s="3"/>
      <c r="E800" s="3"/>
      <c r="F800" s="128"/>
      <c r="G800" s="128"/>
      <c r="H800" s="128"/>
      <c r="I800" s="3"/>
    </row>
    <row r="801" spans="1:9" x14ac:dyDescent="0.25">
      <c r="A801" s="3"/>
      <c r="B801" s="3"/>
      <c r="C801" s="3"/>
      <c r="D801" s="3"/>
      <c r="E801" s="3"/>
      <c r="F801" s="128"/>
      <c r="G801" s="128"/>
      <c r="H801" s="128"/>
      <c r="I801" s="3"/>
    </row>
    <row r="802" spans="1:9" x14ac:dyDescent="0.25">
      <c r="A802" s="3"/>
      <c r="B802" s="3"/>
      <c r="C802" s="3"/>
      <c r="D802" s="3"/>
      <c r="E802" s="3"/>
      <c r="F802" s="128"/>
      <c r="G802" s="128"/>
      <c r="H802" s="128"/>
      <c r="I802" s="3"/>
    </row>
    <row r="803" spans="1:9" x14ac:dyDescent="0.25">
      <c r="A803" s="3"/>
      <c r="B803" s="3"/>
      <c r="C803" s="3"/>
      <c r="D803" s="3"/>
      <c r="E803" s="3"/>
      <c r="F803" s="128"/>
      <c r="G803" s="128"/>
      <c r="H803" s="128"/>
      <c r="I803" s="3"/>
    </row>
    <row r="804" spans="1:9" x14ac:dyDescent="0.25">
      <c r="A804" s="3"/>
      <c r="B804" s="3"/>
      <c r="C804" s="3"/>
      <c r="D804" s="3"/>
      <c r="E804" s="3"/>
      <c r="F804" s="128"/>
      <c r="G804" s="128"/>
      <c r="H804" s="128"/>
      <c r="I804" s="3"/>
    </row>
    <row r="805" spans="1:9" x14ac:dyDescent="0.25">
      <c r="A805" s="3"/>
      <c r="B805" s="3"/>
      <c r="C805" s="3"/>
      <c r="D805" s="3"/>
      <c r="E805" s="3"/>
      <c r="F805" s="128"/>
      <c r="G805" s="128"/>
      <c r="H805" s="128"/>
      <c r="I805" s="3"/>
    </row>
    <row r="806" spans="1:9" x14ac:dyDescent="0.25">
      <c r="A806" s="3"/>
      <c r="B806" s="3"/>
      <c r="C806" s="3"/>
      <c r="D806" s="3"/>
      <c r="E806" s="3"/>
      <c r="F806" s="128"/>
      <c r="G806" s="128"/>
      <c r="H806" s="128"/>
      <c r="I806" s="3"/>
    </row>
    <row r="807" spans="1:9" x14ac:dyDescent="0.25">
      <c r="A807" s="3"/>
      <c r="B807" s="3"/>
      <c r="C807" s="3"/>
      <c r="D807" s="3"/>
      <c r="E807" s="3"/>
      <c r="F807" s="128"/>
      <c r="G807" s="128"/>
      <c r="H807" s="128"/>
      <c r="I807" s="3"/>
    </row>
    <row r="808" spans="1:9" x14ac:dyDescent="0.25">
      <c r="A808" s="3"/>
      <c r="B808" s="3"/>
      <c r="C808" s="3"/>
      <c r="D808" s="3"/>
      <c r="E808" s="3"/>
      <c r="F808" s="128"/>
      <c r="G808" s="128"/>
      <c r="H808" s="128"/>
      <c r="I808" s="3"/>
    </row>
    <row r="809" spans="1:9" x14ac:dyDescent="0.25">
      <c r="A809" s="3"/>
      <c r="B809" s="3"/>
      <c r="C809" s="3"/>
      <c r="D809" s="3"/>
      <c r="E809" s="3"/>
      <c r="F809" s="128"/>
      <c r="G809" s="128"/>
      <c r="H809" s="128"/>
      <c r="I809" s="3"/>
    </row>
    <row r="810" spans="1:9" x14ac:dyDescent="0.25">
      <c r="A810" s="3"/>
      <c r="B810" s="3"/>
      <c r="C810" s="3"/>
      <c r="D810" s="3"/>
      <c r="E810" s="3"/>
      <c r="F810" s="128"/>
      <c r="G810" s="128"/>
      <c r="H810" s="128"/>
      <c r="I810" s="3"/>
    </row>
    <row r="811" spans="1:9" x14ac:dyDescent="0.25">
      <c r="A811" s="3"/>
      <c r="B811" s="3"/>
      <c r="C811" s="3"/>
      <c r="D811" s="3"/>
      <c r="E811" s="3"/>
      <c r="F811" s="128"/>
      <c r="G811" s="128"/>
      <c r="H811" s="128"/>
      <c r="I811" s="3"/>
    </row>
    <row r="812" spans="1:9" x14ac:dyDescent="0.25">
      <c r="A812" s="3"/>
      <c r="B812" s="3"/>
      <c r="C812" s="3"/>
      <c r="D812" s="3"/>
      <c r="E812" s="3"/>
      <c r="F812" s="128"/>
      <c r="G812" s="128"/>
      <c r="H812" s="128"/>
      <c r="I812" s="3"/>
    </row>
    <row r="813" spans="1:9" x14ac:dyDescent="0.25">
      <c r="A813" s="3"/>
      <c r="B813" s="3"/>
      <c r="C813" s="3"/>
      <c r="D813" s="3"/>
      <c r="E813" s="3"/>
      <c r="F813" s="128"/>
      <c r="G813" s="128"/>
      <c r="H813" s="128"/>
      <c r="I813" s="3"/>
    </row>
    <row r="814" spans="1:9" x14ac:dyDescent="0.25">
      <c r="A814" s="3"/>
      <c r="B814" s="3"/>
      <c r="C814" s="3"/>
      <c r="D814" s="3"/>
      <c r="E814" s="3"/>
      <c r="F814" s="128"/>
      <c r="G814" s="128"/>
      <c r="H814" s="128"/>
      <c r="I814" s="3"/>
    </row>
    <row r="815" spans="1:9" x14ac:dyDescent="0.25">
      <c r="A815" s="3"/>
      <c r="B815" s="3"/>
      <c r="C815" s="3"/>
      <c r="D815" s="3"/>
      <c r="E815" s="3"/>
      <c r="F815" s="128"/>
      <c r="G815" s="128"/>
      <c r="H815" s="128"/>
      <c r="I815" s="3"/>
    </row>
    <row r="816" spans="1:9" x14ac:dyDescent="0.25">
      <c r="A816" s="3"/>
      <c r="B816" s="3"/>
      <c r="C816" s="3"/>
      <c r="D816" s="3"/>
      <c r="E816" s="3"/>
      <c r="F816" s="128"/>
      <c r="G816" s="128"/>
      <c r="H816" s="128"/>
      <c r="I816" s="3"/>
    </row>
    <row r="817" spans="1:9" x14ac:dyDescent="0.25">
      <c r="A817" s="3"/>
      <c r="B817" s="3"/>
      <c r="C817" s="3"/>
      <c r="D817" s="3"/>
      <c r="E817" s="3"/>
      <c r="F817" s="128"/>
      <c r="G817" s="128"/>
      <c r="H817" s="128"/>
      <c r="I817" s="3"/>
    </row>
    <row r="818" spans="1:9" x14ac:dyDescent="0.25">
      <c r="A818" s="3"/>
      <c r="B818" s="3"/>
      <c r="C818" s="3"/>
      <c r="D818" s="3"/>
      <c r="E818" s="3"/>
      <c r="F818" s="128"/>
      <c r="G818" s="128"/>
      <c r="H818" s="128"/>
      <c r="I818" s="3"/>
    </row>
    <row r="819" spans="1:9" x14ac:dyDescent="0.25">
      <c r="A819" s="3"/>
      <c r="B819" s="3"/>
      <c r="C819" s="3"/>
      <c r="D819" s="3"/>
      <c r="E819" s="3"/>
      <c r="F819" s="128"/>
      <c r="G819" s="128"/>
      <c r="H819" s="128"/>
      <c r="I819" s="3"/>
    </row>
    <row r="820" spans="1:9" x14ac:dyDescent="0.25">
      <c r="A820" s="3"/>
      <c r="B820" s="3"/>
      <c r="C820" s="3"/>
      <c r="D820" s="3"/>
      <c r="E820" s="3"/>
      <c r="F820" s="128"/>
      <c r="G820" s="128"/>
      <c r="H820" s="128"/>
      <c r="I820" s="3"/>
    </row>
    <row r="821" spans="1:9" x14ac:dyDescent="0.25">
      <c r="A821" s="3"/>
      <c r="B821" s="3"/>
      <c r="C821" s="3"/>
      <c r="D821" s="3"/>
      <c r="E821" s="3"/>
      <c r="F821" s="128"/>
      <c r="G821" s="128"/>
      <c r="H821" s="128"/>
      <c r="I821" s="3"/>
    </row>
    <row r="822" spans="1:9" x14ac:dyDescent="0.25">
      <c r="A822" s="3"/>
      <c r="B822" s="3"/>
      <c r="C822" s="3"/>
      <c r="D822" s="3"/>
      <c r="E822" s="3"/>
      <c r="F822" s="128"/>
      <c r="G822" s="128"/>
      <c r="H822" s="128"/>
      <c r="I822" s="3"/>
    </row>
    <row r="823" spans="1:9" x14ac:dyDescent="0.25">
      <c r="A823" s="3"/>
      <c r="B823" s="3"/>
      <c r="C823" s="3"/>
      <c r="D823" s="3"/>
      <c r="E823" s="3"/>
      <c r="F823" s="128"/>
      <c r="G823" s="128"/>
      <c r="H823" s="128"/>
      <c r="I823" s="3"/>
    </row>
    <row r="824" spans="1:9" x14ac:dyDescent="0.25">
      <c r="A824" s="3"/>
      <c r="B824" s="3"/>
      <c r="C824" s="3"/>
      <c r="D824" s="3"/>
      <c r="E824" s="3"/>
      <c r="F824" s="128"/>
      <c r="G824" s="128"/>
      <c r="H824" s="128"/>
      <c r="I824" s="3"/>
    </row>
    <row r="825" spans="1:9" x14ac:dyDescent="0.25">
      <c r="A825" s="3"/>
      <c r="B825" s="3"/>
      <c r="C825" s="3"/>
      <c r="D825" s="3"/>
      <c r="E825" s="3"/>
      <c r="F825" s="128"/>
      <c r="G825" s="128"/>
      <c r="H825" s="128"/>
      <c r="I825" s="3"/>
    </row>
    <row r="826" spans="1:9" x14ac:dyDescent="0.25">
      <c r="A826" s="3"/>
      <c r="B826" s="3"/>
      <c r="C826" s="3"/>
      <c r="D826" s="3"/>
      <c r="E826" s="3"/>
      <c r="F826" s="128"/>
      <c r="G826" s="128"/>
      <c r="H826" s="128"/>
      <c r="I826" s="3"/>
    </row>
    <row r="827" spans="1:9" x14ac:dyDescent="0.25">
      <c r="A827" s="3"/>
      <c r="B827" s="3"/>
      <c r="C827" s="3"/>
      <c r="D827" s="3"/>
      <c r="E827" s="3"/>
      <c r="F827" s="128"/>
      <c r="G827" s="128"/>
      <c r="H827" s="128"/>
      <c r="I827" s="3"/>
    </row>
    <row r="828" spans="1:9" x14ac:dyDescent="0.25">
      <c r="A828" s="3"/>
      <c r="B828" s="3"/>
      <c r="C828" s="3"/>
      <c r="D828" s="3"/>
      <c r="E828" s="3"/>
      <c r="F828" s="128"/>
      <c r="G828" s="128"/>
      <c r="H828" s="128"/>
      <c r="I828" s="3"/>
    </row>
    <row r="829" spans="1:9" x14ac:dyDescent="0.25">
      <c r="A829" s="3"/>
      <c r="B829" s="3"/>
      <c r="C829" s="3"/>
      <c r="D829" s="3"/>
      <c r="E829" s="3"/>
      <c r="F829" s="128"/>
      <c r="G829" s="128"/>
      <c r="H829" s="128"/>
      <c r="I829" s="3"/>
    </row>
    <row r="830" spans="1:9" x14ac:dyDescent="0.25">
      <c r="A830" s="3"/>
      <c r="B830" s="3"/>
      <c r="C830" s="3"/>
      <c r="D830" s="3"/>
      <c r="E830" s="3"/>
      <c r="F830" s="128"/>
      <c r="G830" s="128"/>
      <c r="H830" s="128"/>
      <c r="I830" s="3"/>
    </row>
    <row r="831" spans="1:9" x14ac:dyDescent="0.25">
      <c r="A831" s="3"/>
      <c r="B831" s="3"/>
      <c r="C831" s="3"/>
      <c r="D831" s="3"/>
      <c r="E831" s="3"/>
      <c r="F831" s="128"/>
      <c r="G831" s="128"/>
      <c r="H831" s="128"/>
      <c r="I831" s="3"/>
    </row>
    <row r="832" spans="1:9" x14ac:dyDescent="0.25">
      <c r="A832" s="3"/>
      <c r="B832" s="3"/>
      <c r="C832" s="3"/>
      <c r="D832" s="3"/>
      <c r="E832" s="3"/>
      <c r="F832" s="128"/>
      <c r="G832" s="128"/>
      <c r="H832" s="128"/>
      <c r="I832" s="3"/>
    </row>
    <row r="833" spans="1:9" x14ac:dyDescent="0.25">
      <c r="A833" s="3"/>
      <c r="B833" s="3"/>
      <c r="C833" s="3"/>
      <c r="D833" s="3"/>
      <c r="E833" s="3"/>
      <c r="F833" s="128"/>
      <c r="G833" s="128"/>
      <c r="H833" s="128"/>
      <c r="I833" s="3"/>
    </row>
    <row r="834" spans="1:9" x14ac:dyDescent="0.25">
      <c r="A834" s="3"/>
      <c r="B834" s="3"/>
      <c r="C834" s="3"/>
      <c r="D834" s="3"/>
      <c r="E834" s="3"/>
      <c r="F834" s="128"/>
      <c r="G834" s="128"/>
      <c r="H834" s="128"/>
      <c r="I834" s="3"/>
    </row>
    <row r="835" spans="1:9" x14ac:dyDescent="0.25">
      <c r="A835" s="3"/>
      <c r="B835" s="3"/>
      <c r="C835" s="3"/>
      <c r="D835" s="3"/>
      <c r="E835" s="3"/>
      <c r="F835" s="128"/>
      <c r="G835" s="128"/>
      <c r="H835" s="128"/>
      <c r="I835" s="3"/>
    </row>
    <row r="836" spans="1:9" x14ac:dyDescent="0.25">
      <c r="A836" s="3"/>
      <c r="B836" s="3"/>
      <c r="C836" s="3"/>
      <c r="D836" s="3"/>
      <c r="E836" s="3"/>
      <c r="F836" s="128"/>
      <c r="G836" s="128"/>
      <c r="H836" s="128"/>
      <c r="I836" s="3"/>
    </row>
    <row r="837" spans="1:9" x14ac:dyDescent="0.25">
      <c r="A837" s="3"/>
      <c r="B837" s="3"/>
      <c r="C837" s="3"/>
      <c r="D837" s="3"/>
      <c r="E837" s="3"/>
      <c r="F837" s="128"/>
      <c r="G837" s="128"/>
      <c r="H837" s="128"/>
      <c r="I837" s="3"/>
    </row>
    <row r="838" spans="1:9" x14ac:dyDescent="0.25">
      <c r="A838" s="3"/>
      <c r="B838" s="3"/>
      <c r="C838" s="3"/>
      <c r="D838" s="3"/>
      <c r="E838" s="3"/>
      <c r="F838" s="128"/>
      <c r="G838" s="128"/>
      <c r="H838" s="128"/>
      <c r="I838" s="3"/>
    </row>
    <row r="839" spans="1:9" x14ac:dyDescent="0.25">
      <c r="A839" s="3"/>
      <c r="B839" s="3"/>
      <c r="C839" s="3"/>
      <c r="D839" s="3"/>
      <c r="E839" s="3"/>
      <c r="F839" s="128"/>
      <c r="G839" s="128"/>
      <c r="H839" s="128"/>
      <c r="I839" s="3"/>
    </row>
    <row r="840" spans="1:9" x14ac:dyDescent="0.25">
      <c r="A840" s="3"/>
      <c r="B840" s="3"/>
      <c r="C840" s="3"/>
      <c r="D840" s="3"/>
      <c r="E840" s="3"/>
      <c r="F840" s="128"/>
      <c r="G840" s="128"/>
      <c r="H840" s="128"/>
      <c r="I840" s="3"/>
    </row>
    <row r="841" spans="1:9" x14ac:dyDescent="0.25">
      <c r="A841" s="3"/>
      <c r="B841" s="3"/>
      <c r="C841" s="3"/>
      <c r="D841" s="3"/>
      <c r="E841" s="3"/>
      <c r="F841" s="128"/>
      <c r="G841" s="128"/>
      <c r="H841" s="128"/>
      <c r="I841" s="3"/>
    </row>
    <row r="842" spans="1:9" x14ac:dyDescent="0.25">
      <c r="A842" s="3"/>
      <c r="B842" s="3"/>
      <c r="C842" s="3"/>
      <c r="D842" s="3"/>
      <c r="E842" s="3"/>
      <c r="F842" s="128"/>
      <c r="G842" s="128"/>
      <c r="H842" s="128"/>
      <c r="I842" s="3"/>
    </row>
    <row r="843" spans="1:9" x14ac:dyDescent="0.25">
      <c r="A843" s="3"/>
      <c r="B843" s="3"/>
      <c r="C843" s="3"/>
      <c r="D843" s="3"/>
      <c r="E843" s="3"/>
      <c r="F843" s="128"/>
      <c r="G843" s="128"/>
      <c r="H843" s="128"/>
      <c r="I843" s="3"/>
    </row>
    <row r="844" spans="1:9" x14ac:dyDescent="0.25">
      <c r="A844" s="3"/>
      <c r="B844" s="3"/>
      <c r="C844" s="3"/>
      <c r="D844" s="3"/>
      <c r="E844" s="3"/>
      <c r="F844" s="128"/>
      <c r="G844" s="128"/>
      <c r="H844" s="128"/>
      <c r="I844" s="3"/>
    </row>
    <row r="845" spans="1:9" x14ac:dyDescent="0.25">
      <c r="A845" s="3"/>
      <c r="B845" s="3"/>
      <c r="C845" s="3"/>
      <c r="D845" s="3"/>
      <c r="E845" s="3"/>
      <c r="F845" s="128"/>
      <c r="G845" s="128"/>
      <c r="H845" s="128"/>
      <c r="I845" s="3"/>
    </row>
    <row r="846" spans="1:9" x14ac:dyDescent="0.25">
      <c r="A846" s="3"/>
      <c r="B846" s="3"/>
      <c r="C846" s="3"/>
      <c r="D846" s="3"/>
      <c r="E846" s="3"/>
      <c r="F846" s="128"/>
      <c r="G846" s="128"/>
      <c r="H846" s="128"/>
      <c r="I846" s="3"/>
    </row>
    <row r="847" spans="1:9" x14ac:dyDescent="0.25">
      <c r="A847" s="3"/>
      <c r="B847" s="3"/>
      <c r="C847" s="3"/>
      <c r="D847" s="3"/>
      <c r="E847" s="3"/>
      <c r="F847" s="128"/>
      <c r="G847" s="128"/>
      <c r="H847" s="128"/>
      <c r="I847" s="3"/>
    </row>
    <row r="848" spans="1:9" x14ac:dyDescent="0.25">
      <c r="A848" s="3"/>
      <c r="B848" s="3"/>
      <c r="C848" s="3"/>
      <c r="D848" s="3"/>
      <c r="E848" s="3"/>
      <c r="F848" s="128"/>
      <c r="G848" s="128"/>
      <c r="H848" s="128"/>
      <c r="I848" s="3"/>
    </row>
    <row r="849" spans="1:9" x14ac:dyDescent="0.25">
      <c r="A849" s="3"/>
      <c r="B849" s="3"/>
      <c r="C849" s="3"/>
      <c r="D849" s="3"/>
      <c r="E849" s="3"/>
      <c r="F849" s="128"/>
      <c r="G849" s="128"/>
      <c r="H849" s="128"/>
      <c r="I849" s="3"/>
    </row>
    <row r="850" spans="1:9" x14ac:dyDescent="0.25">
      <c r="A850" s="3"/>
      <c r="B850" s="3"/>
      <c r="C850" s="3"/>
      <c r="D850" s="3"/>
      <c r="E850" s="3"/>
      <c r="F850" s="128"/>
      <c r="G850" s="128"/>
      <c r="H850" s="128"/>
      <c r="I850" s="3"/>
    </row>
    <row r="851" spans="1:9" x14ac:dyDescent="0.25">
      <c r="A851" s="3"/>
      <c r="B851" s="3"/>
      <c r="C851" s="3"/>
      <c r="D851" s="3"/>
      <c r="E851" s="3"/>
      <c r="F851" s="128"/>
      <c r="G851" s="128"/>
      <c r="H851" s="128"/>
      <c r="I851" s="3"/>
    </row>
    <row r="852" spans="1:9" x14ac:dyDescent="0.25">
      <c r="A852" s="3"/>
      <c r="B852" s="3"/>
      <c r="C852" s="3"/>
      <c r="D852" s="3"/>
      <c r="E852" s="3"/>
      <c r="F852" s="128"/>
      <c r="G852" s="128"/>
      <c r="H852" s="128"/>
      <c r="I852" s="3"/>
    </row>
    <row r="853" spans="1:9" x14ac:dyDescent="0.25">
      <c r="A853" s="3"/>
      <c r="B853" s="3"/>
      <c r="C853" s="3"/>
      <c r="D853" s="3"/>
      <c r="E853" s="3"/>
      <c r="F853" s="128"/>
      <c r="G853" s="128"/>
      <c r="H853" s="128"/>
      <c r="I853" s="3"/>
    </row>
    <row r="854" spans="1:9" x14ac:dyDescent="0.25">
      <c r="A854" s="3"/>
      <c r="B854" s="3"/>
      <c r="C854" s="3"/>
      <c r="D854" s="3"/>
      <c r="E854" s="3"/>
      <c r="F854" s="128"/>
      <c r="G854" s="128"/>
      <c r="H854" s="128"/>
      <c r="I854" s="3"/>
    </row>
    <row r="855" spans="1:9" x14ac:dyDescent="0.25">
      <c r="A855" s="3"/>
      <c r="B855" s="3"/>
      <c r="C855" s="3"/>
      <c r="D855" s="3"/>
      <c r="E855" s="3"/>
      <c r="F855" s="128"/>
      <c r="G855" s="128"/>
      <c r="H855" s="128"/>
      <c r="I855" s="3"/>
    </row>
    <row r="856" spans="1:9" x14ac:dyDescent="0.25">
      <c r="A856" s="3"/>
      <c r="B856" s="3"/>
      <c r="C856" s="3"/>
      <c r="D856" s="3"/>
      <c r="E856" s="3"/>
      <c r="F856" s="128"/>
      <c r="G856" s="128"/>
      <c r="H856" s="128"/>
      <c r="I856" s="3"/>
    </row>
    <row r="857" spans="1:9" x14ac:dyDescent="0.25">
      <c r="A857" s="3"/>
      <c r="B857" s="3"/>
      <c r="C857" s="3"/>
      <c r="D857" s="3"/>
      <c r="E857" s="3"/>
      <c r="F857" s="128"/>
      <c r="G857" s="128"/>
      <c r="H857" s="128"/>
      <c r="I857" s="3"/>
    </row>
    <row r="858" spans="1:9" x14ac:dyDescent="0.25">
      <c r="A858" s="3"/>
      <c r="B858" s="3"/>
      <c r="C858" s="3"/>
      <c r="D858" s="3"/>
      <c r="E858" s="3"/>
      <c r="F858" s="128"/>
      <c r="G858" s="128"/>
      <c r="H858" s="128"/>
      <c r="I858" s="3"/>
    </row>
    <row r="859" spans="1:9" x14ac:dyDescent="0.25">
      <c r="A859" s="3"/>
      <c r="B859" s="3"/>
      <c r="C859" s="3"/>
      <c r="D859" s="3"/>
      <c r="E859" s="3"/>
      <c r="F859" s="128"/>
      <c r="G859" s="128"/>
      <c r="H859" s="128"/>
      <c r="I859" s="3"/>
    </row>
    <row r="860" spans="1:9" x14ac:dyDescent="0.25">
      <c r="A860" s="3"/>
      <c r="B860" s="3"/>
      <c r="C860" s="3"/>
      <c r="D860" s="3"/>
      <c r="E860" s="3"/>
      <c r="F860" s="128"/>
      <c r="G860" s="128"/>
      <c r="H860" s="128"/>
      <c r="I860" s="3"/>
    </row>
    <row r="861" spans="1:9" x14ac:dyDescent="0.25">
      <c r="A861" s="3"/>
      <c r="B861" s="3"/>
      <c r="C861" s="3"/>
      <c r="D861" s="3"/>
      <c r="E861" s="3"/>
      <c r="F861" s="128"/>
      <c r="G861" s="128"/>
      <c r="H861" s="128"/>
      <c r="I861" s="3"/>
    </row>
  </sheetData>
  <autoFilter ref="A8:DL385"/>
  <mergeCells count="3">
    <mergeCell ref="B5:E5"/>
    <mergeCell ref="F5:I5"/>
    <mergeCell ref="A1:I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N381"/>
  <sheetViews>
    <sheetView showZeros="0" zoomScaleNormal="100" zoomScaleSheetLayoutView="85" workbookViewId="0">
      <pane xSplit="1" ySplit="7" topLeftCell="B353" activePane="bottomRight" state="frozen"/>
      <selection pane="topRight" activeCell="C1" sqref="C1"/>
      <selection pane="bottomLeft" activeCell="A9" sqref="A9"/>
      <selection pane="bottomRight" activeCell="A357" sqref="A357"/>
    </sheetView>
  </sheetViews>
  <sheetFormatPr defaultColWidth="9.140625" defaultRowHeight="15" x14ac:dyDescent="0.25"/>
  <cols>
    <col min="1" max="1" width="42.7109375" style="35" customWidth="1"/>
    <col min="2" max="3" width="13.7109375" style="35" customWidth="1"/>
    <col min="4" max="4" width="13" style="35" customWidth="1"/>
    <col min="5" max="5" width="9.7109375" style="35" customWidth="1"/>
    <col min="6" max="6" width="15" style="35" customWidth="1"/>
    <col min="7" max="8" width="12.7109375" style="35" customWidth="1"/>
    <col min="9" max="9" width="10" style="35" customWidth="1"/>
    <col min="10" max="13" width="9.140625" style="53" customWidth="1"/>
    <col min="14" max="248" width="9.140625" style="53"/>
    <col min="249" max="16384" width="9.140625" style="35"/>
  </cols>
  <sheetData>
    <row r="1" spans="1:248" s="250" customFormat="1" ht="36" customHeight="1" x14ac:dyDescent="0.25">
      <c r="A1" s="437" t="s">
        <v>133</v>
      </c>
      <c r="B1" s="438"/>
      <c r="C1" s="438"/>
      <c r="D1" s="438"/>
      <c r="E1" s="438"/>
      <c r="F1" s="438"/>
      <c r="G1" s="438"/>
      <c r="H1" s="438"/>
      <c r="I1" s="438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  <c r="BG1" s="251"/>
      <c r="BH1" s="251"/>
      <c r="BI1" s="251"/>
      <c r="BJ1" s="251"/>
      <c r="BK1" s="251"/>
      <c r="BL1" s="251"/>
      <c r="BM1" s="251"/>
      <c r="BN1" s="251"/>
      <c r="BO1" s="251"/>
      <c r="BP1" s="251"/>
      <c r="BQ1" s="251"/>
      <c r="BR1" s="251"/>
      <c r="BS1" s="251"/>
      <c r="BT1" s="251"/>
      <c r="BU1" s="251"/>
      <c r="BV1" s="251"/>
      <c r="BW1" s="251"/>
      <c r="BX1" s="251"/>
      <c r="BY1" s="251"/>
      <c r="BZ1" s="251"/>
      <c r="CA1" s="251"/>
      <c r="CB1" s="251"/>
      <c r="CC1" s="251"/>
      <c r="CD1" s="251"/>
      <c r="CE1" s="251"/>
      <c r="CF1" s="251"/>
      <c r="CG1" s="251"/>
      <c r="CH1" s="251"/>
      <c r="CI1" s="251"/>
      <c r="CJ1" s="251"/>
      <c r="CK1" s="251"/>
      <c r="CL1" s="251"/>
      <c r="CM1" s="251"/>
      <c r="CN1" s="251"/>
      <c r="CO1" s="251"/>
      <c r="CP1" s="251"/>
      <c r="CQ1" s="251"/>
      <c r="CR1" s="251"/>
      <c r="CS1" s="251"/>
      <c r="CT1" s="251"/>
      <c r="CU1" s="251"/>
      <c r="CV1" s="251"/>
      <c r="CW1" s="251"/>
      <c r="CX1" s="251"/>
      <c r="CY1" s="251"/>
      <c r="CZ1" s="251"/>
      <c r="DA1" s="251"/>
      <c r="DB1" s="251"/>
      <c r="DC1" s="251"/>
      <c r="DD1" s="251"/>
      <c r="DE1" s="251"/>
      <c r="DF1" s="251"/>
      <c r="DG1" s="251"/>
      <c r="DH1" s="251"/>
      <c r="DI1" s="251"/>
      <c r="DJ1" s="251"/>
      <c r="DK1" s="251"/>
      <c r="DL1" s="251"/>
      <c r="DM1" s="251"/>
      <c r="DN1" s="251"/>
      <c r="DO1" s="251"/>
      <c r="DP1" s="251"/>
      <c r="DQ1" s="251"/>
      <c r="DR1" s="251"/>
      <c r="DS1" s="251"/>
      <c r="DT1" s="251"/>
      <c r="DU1" s="251"/>
      <c r="DV1" s="251"/>
      <c r="DW1" s="251"/>
      <c r="DX1" s="251"/>
      <c r="DY1" s="251"/>
      <c r="DZ1" s="251"/>
      <c r="EA1" s="251"/>
      <c r="EB1" s="251"/>
      <c r="EC1" s="251"/>
      <c r="ED1" s="251"/>
      <c r="EE1" s="251"/>
      <c r="EF1" s="251"/>
      <c r="EG1" s="251"/>
      <c r="EH1" s="251"/>
      <c r="EI1" s="251"/>
      <c r="EJ1" s="251"/>
      <c r="EK1" s="251"/>
      <c r="EL1" s="251"/>
      <c r="EM1" s="251"/>
      <c r="EN1" s="251"/>
      <c r="EO1" s="251"/>
      <c r="EP1" s="251"/>
      <c r="EQ1" s="251"/>
      <c r="ER1" s="251"/>
      <c r="ES1" s="251"/>
      <c r="ET1" s="251"/>
      <c r="EU1" s="251"/>
      <c r="EV1" s="251"/>
      <c r="EW1" s="251"/>
      <c r="EX1" s="251"/>
      <c r="EY1" s="251"/>
      <c r="EZ1" s="251"/>
      <c r="FA1" s="251"/>
      <c r="FB1" s="251"/>
      <c r="FC1" s="251"/>
      <c r="FD1" s="251"/>
      <c r="FE1" s="251"/>
      <c r="FF1" s="251"/>
      <c r="FG1" s="251"/>
      <c r="FH1" s="251"/>
      <c r="FI1" s="251"/>
      <c r="FJ1" s="251"/>
      <c r="FK1" s="251"/>
      <c r="FL1" s="251"/>
      <c r="FM1" s="251"/>
      <c r="FN1" s="251"/>
      <c r="FO1" s="251"/>
      <c r="FP1" s="251"/>
      <c r="FQ1" s="251"/>
      <c r="FR1" s="251"/>
      <c r="FS1" s="251"/>
      <c r="FT1" s="251"/>
      <c r="FU1" s="251"/>
      <c r="FV1" s="251"/>
      <c r="FW1" s="251"/>
      <c r="FX1" s="251"/>
      <c r="FY1" s="251"/>
      <c r="FZ1" s="251"/>
      <c r="GA1" s="251"/>
      <c r="GB1" s="251"/>
      <c r="GC1" s="251"/>
      <c r="GD1" s="251"/>
      <c r="GE1" s="251"/>
      <c r="GF1" s="251"/>
      <c r="GG1" s="251"/>
      <c r="GH1" s="251"/>
      <c r="GI1" s="251"/>
      <c r="GJ1" s="251"/>
      <c r="GK1" s="251"/>
      <c r="GL1" s="251"/>
      <c r="GM1" s="251"/>
      <c r="GN1" s="251"/>
      <c r="GO1" s="251"/>
      <c r="GP1" s="251"/>
      <c r="GQ1" s="251"/>
      <c r="GR1" s="251"/>
      <c r="GS1" s="251"/>
      <c r="GT1" s="251"/>
      <c r="GU1" s="251"/>
      <c r="GV1" s="251"/>
      <c r="GW1" s="251"/>
      <c r="GX1" s="251"/>
      <c r="GY1" s="251"/>
      <c r="GZ1" s="251"/>
      <c r="HA1" s="251"/>
      <c r="HB1" s="251"/>
      <c r="HC1" s="251"/>
      <c r="HD1" s="251"/>
      <c r="HE1" s="251"/>
      <c r="HF1" s="251"/>
      <c r="HG1" s="251"/>
      <c r="HH1" s="251"/>
      <c r="HI1" s="251"/>
      <c r="HJ1" s="251"/>
      <c r="HK1" s="251"/>
      <c r="HL1" s="251"/>
      <c r="HM1" s="251"/>
      <c r="HN1" s="251"/>
      <c r="HO1" s="251"/>
      <c r="HP1" s="251"/>
      <c r="HQ1" s="251"/>
      <c r="HR1" s="251"/>
      <c r="HS1" s="251"/>
      <c r="HT1" s="251"/>
      <c r="HU1" s="251"/>
      <c r="HV1" s="251"/>
      <c r="HW1" s="251"/>
      <c r="HX1" s="251"/>
      <c r="HY1" s="251"/>
      <c r="HZ1" s="251"/>
      <c r="IA1" s="251"/>
      <c r="IB1" s="251"/>
      <c r="IC1" s="251"/>
      <c r="ID1" s="251"/>
      <c r="IE1" s="251"/>
      <c r="IF1" s="251"/>
      <c r="IG1" s="251"/>
      <c r="IH1" s="251"/>
      <c r="II1" s="251"/>
      <c r="IJ1" s="251"/>
      <c r="IK1" s="251"/>
      <c r="IL1" s="251"/>
      <c r="IM1" s="251"/>
      <c r="IN1" s="251"/>
    </row>
    <row r="2" spans="1:248" s="250" customFormat="1" ht="15.75" customHeight="1" x14ac:dyDescent="0.25">
      <c r="A2" s="437"/>
      <c r="B2" s="437"/>
      <c r="C2" s="437"/>
      <c r="D2" s="437"/>
      <c r="E2" s="437"/>
      <c r="F2" s="437"/>
      <c r="G2" s="437"/>
      <c r="H2" s="437"/>
      <c r="I2" s="437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  <c r="BG2" s="251"/>
      <c r="BH2" s="251"/>
      <c r="BI2" s="251"/>
      <c r="BJ2" s="251"/>
      <c r="BK2" s="251"/>
      <c r="BL2" s="251"/>
      <c r="BM2" s="251"/>
      <c r="BN2" s="251"/>
      <c r="BO2" s="251"/>
      <c r="BP2" s="251"/>
      <c r="BQ2" s="251"/>
      <c r="BR2" s="251"/>
      <c r="BS2" s="251"/>
      <c r="BT2" s="251"/>
      <c r="BU2" s="251"/>
      <c r="BV2" s="251"/>
      <c r="BW2" s="251"/>
      <c r="BX2" s="251"/>
      <c r="BY2" s="251"/>
      <c r="BZ2" s="251"/>
      <c r="CA2" s="251"/>
      <c r="CB2" s="251"/>
      <c r="CC2" s="251"/>
      <c r="CD2" s="251"/>
      <c r="CE2" s="251"/>
      <c r="CF2" s="251"/>
      <c r="CG2" s="251"/>
      <c r="CH2" s="251"/>
      <c r="CI2" s="251"/>
      <c r="CJ2" s="251"/>
      <c r="CK2" s="251"/>
      <c r="CL2" s="251"/>
      <c r="CM2" s="251"/>
      <c r="CN2" s="251"/>
      <c r="CO2" s="251"/>
      <c r="CP2" s="251"/>
      <c r="CQ2" s="251"/>
      <c r="CR2" s="251"/>
      <c r="CS2" s="251"/>
      <c r="CT2" s="251"/>
      <c r="CU2" s="251"/>
      <c r="CV2" s="251"/>
      <c r="CW2" s="251"/>
      <c r="CX2" s="251"/>
      <c r="CY2" s="251"/>
      <c r="CZ2" s="251"/>
      <c r="DA2" s="251"/>
      <c r="DB2" s="251"/>
      <c r="DC2" s="251"/>
      <c r="DD2" s="251"/>
      <c r="DE2" s="251"/>
      <c r="DF2" s="251"/>
      <c r="DG2" s="251"/>
      <c r="DH2" s="251"/>
      <c r="DI2" s="251"/>
      <c r="DJ2" s="251"/>
      <c r="DK2" s="251"/>
      <c r="DL2" s="251"/>
      <c r="DM2" s="251"/>
      <c r="DN2" s="251"/>
      <c r="DO2" s="251"/>
      <c r="DP2" s="251"/>
      <c r="DQ2" s="251"/>
      <c r="DR2" s="251"/>
      <c r="DS2" s="251"/>
      <c r="DT2" s="251"/>
      <c r="DU2" s="251"/>
      <c r="DV2" s="251"/>
      <c r="DW2" s="251"/>
      <c r="DX2" s="251"/>
      <c r="DY2" s="251"/>
      <c r="DZ2" s="251"/>
      <c r="EA2" s="251"/>
      <c r="EB2" s="251"/>
      <c r="EC2" s="251"/>
      <c r="ED2" s="251"/>
      <c r="EE2" s="251"/>
      <c r="EF2" s="251"/>
      <c r="EG2" s="251"/>
      <c r="EH2" s="251"/>
      <c r="EI2" s="251"/>
      <c r="EJ2" s="251"/>
      <c r="EK2" s="251"/>
      <c r="EL2" s="251"/>
      <c r="EM2" s="251"/>
      <c r="EN2" s="251"/>
      <c r="EO2" s="251"/>
      <c r="EP2" s="251"/>
      <c r="EQ2" s="251"/>
      <c r="ER2" s="251"/>
      <c r="ES2" s="251"/>
      <c r="ET2" s="251"/>
      <c r="EU2" s="251"/>
      <c r="EV2" s="251"/>
      <c r="EW2" s="251"/>
      <c r="EX2" s="251"/>
      <c r="EY2" s="251"/>
      <c r="EZ2" s="251"/>
      <c r="FA2" s="251"/>
      <c r="FB2" s="251"/>
      <c r="FC2" s="251"/>
      <c r="FD2" s="251"/>
      <c r="FE2" s="251"/>
      <c r="FF2" s="251"/>
      <c r="FG2" s="251"/>
      <c r="FH2" s="251"/>
      <c r="FI2" s="251"/>
      <c r="FJ2" s="251"/>
      <c r="FK2" s="251"/>
      <c r="FL2" s="251"/>
      <c r="FM2" s="251"/>
      <c r="FN2" s="251"/>
      <c r="FO2" s="251"/>
      <c r="FP2" s="251"/>
      <c r="FQ2" s="251"/>
      <c r="FR2" s="251"/>
      <c r="FS2" s="251"/>
      <c r="FT2" s="251"/>
      <c r="FU2" s="251"/>
      <c r="FV2" s="251"/>
      <c r="FW2" s="251"/>
      <c r="FX2" s="251"/>
      <c r="FY2" s="251"/>
      <c r="FZ2" s="251"/>
      <c r="GA2" s="251"/>
      <c r="GB2" s="251"/>
      <c r="GC2" s="251"/>
      <c r="GD2" s="251"/>
      <c r="GE2" s="251"/>
      <c r="GF2" s="251"/>
      <c r="GG2" s="251"/>
      <c r="GH2" s="251"/>
      <c r="GI2" s="251"/>
      <c r="GJ2" s="251"/>
      <c r="GK2" s="251"/>
      <c r="GL2" s="251"/>
      <c r="GM2" s="251"/>
      <c r="GN2" s="251"/>
      <c r="GO2" s="251"/>
      <c r="GP2" s="251"/>
      <c r="GQ2" s="251"/>
      <c r="GR2" s="251"/>
      <c r="GS2" s="251"/>
      <c r="GT2" s="251"/>
      <c r="GU2" s="251"/>
      <c r="GV2" s="251"/>
      <c r="GW2" s="251"/>
      <c r="GX2" s="251"/>
      <c r="GY2" s="251"/>
      <c r="GZ2" s="251"/>
      <c r="HA2" s="251"/>
      <c r="HB2" s="251"/>
      <c r="HC2" s="251"/>
      <c r="HD2" s="251"/>
      <c r="HE2" s="251"/>
      <c r="HF2" s="251"/>
      <c r="HG2" s="251"/>
      <c r="HH2" s="251"/>
      <c r="HI2" s="251"/>
      <c r="HJ2" s="251"/>
      <c r="HK2" s="251"/>
      <c r="HL2" s="251"/>
      <c r="HM2" s="251"/>
      <c r="HN2" s="251"/>
      <c r="HO2" s="251"/>
      <c r="HP2" s="251"/>
      <c r="HQ2" s="251"/>
      <c r="HR2" s="251"/>
      <c r="HS2" s="251"/>
      <c r="HT2" s="251"/>
      <c r="HU2" s="251"/>
      <c r="HV2" s="251"/>
      <c r="HW2" s="251"/>
      <c r="HX2" s="251"/>
      <c r="HY2" s="251"/>
      <c r="HZ2" s="251"/>
      <c r="IA2" s="251"/>
      <c r="IB2" s="251"/>
      <c r="IC2" s="251"/>
      <c r="ID2" s="251"/>
      <c r="IE2" s="251"/>
      <c r="IF2" s="251"/>
      <c r="IG2" s="251"/>
      <c r="IH2" s="251"/>
      <c r="II2" s="251"/>
      <c r="IJ2" s="251"/>
      <c r="IK2" s="251"/>
      <c r="IL2" s="251"/>
      <c r="IM2" s="251"/>
      <c r="IN2" s="251"/>
    </row>
    <row r="3" spans="1:248" ht="15.75" hidden="1" customHeight="1" x14ac:dyDescent="0.25">
      <c r="A3" s="231">
        <v>1</v>
      </c>
    </row>
    <row r="4" spans="1:248" ht="15.75" customHeight="1" thickBot="1" x14ac:dyDescent="0.3">
      <c r="A4" s="231"/>
    </row>
    <row r="5" spans="1:248" ht="20.25" customHeight="1" thickBot="1" x14ac:dyDescent="0.3">
      <c r="A5" s="197" t="s">
        <v>0</v>
      </c>
      <c r="B5" s="434" t="s">
        <v>111</v>
      </c>
      <c r="C5" s="435"/>
      <c r="D5" s="435"/>
      <c r="E5" s="436"/>
      <c r="F5" s="434" t="s">
        <v>110</v>
      </c>
      <c r="G5" s="435"/>
      <c r="H5" s="435"/>
      <c r="I5" s="436"/>
    </row>
    <row r="6" spans="1:248" ht="45" customHeight="1" thickBot="1" x14ac:dyDescent="0.3">
      <c r="A6" s="198"/>
      <c r="B6" s="97" t="s">
        <v>115</v>
      </c>
      <c r="C6" s="97" t="s">
        <v>116</v>
      </c>
      <c r="D6" s="97" t="s">
        <v>112</v>
      </c>
      <c r="E6" s="199" t="s">
        <v>38</v>
      </c>
      <c r="F6" s="97" t="s">
        <v>118</v>
      </c>
      <c r="G6" s="97" t="s">
        <v>117</v>
      </c>
      <c r="H6" s="97" t="s">
        <v>113</v>
      </c>
      <c r="I6" s="199" t="s">
        <v>38</v>
      </c>
    </row>
    <row r="7" spans="1:248" s="53" customFormat="1" ht="15.75" thickBot="1" x14ac:dyDescent="0.3">
      <c r="A7" s="200">
        <v>1</v>
      </c>
      <c r="B7" s="200">
        <v>2</v>
      </c>
      <c r="C7" s="200">
        <v>3</v>
      </c>
      <c r="D7" s="200">
        <v>4</v>
      </c>
      <c r="E7" s="200">
        <v>5</v>
      </c>
      <c r="F7" s="200">
        <v>6</v>
      </c>
      <c r="G7" s="200">
        <v>7</v>
      </c>
      <c r="H7" s="200">
        <v>8</v>
      </c>
      <c r="I7" s="200">
        <v>9</v>
      </c>
    </row>
    <row r="8" spans="1:248" s="53" customFormat="1" ht="19.149999999999999" customHeight="1" x14ac:dyDescent="0.25">
      <c r="A8" s="17" t="s">
        <v>2</v>
      </c>
      <c r="B8" s="36"/>
      <c r="C8" s="36"/>
      <c r="D8" s="36"/>
      <c r="E8" s="36"/>
      <c r="F8" s="12"/>
      <c r="G8" s="12"/>
      <c r="H8" s="12"/>
      <c r="I8" s="12"/>
    </row>
    <row r="9" spans="1:248" ht="31.5" customHeight="1" x14ac:dyDescent="0.25">
      <c r="A9" s="252" t="s">
        <v>76</v>
      </c>
      <c r="B9" s="21"/>
      <c r="C9" s="21"/>
      <c r="D9" s="21"/>
      <c r="E9" s="21"/>
      <c r="F9" s="140"/>
      <c r="G9" s="140"/>
      <c r="H9" s="140"/>
      <c r="I9" s="140"/>
    </row>
    <row r="10" spans="1:248" s="3" customFormat="1" ht="30" x14ac:dyDescent="0.25">
      <c r="A10" s="72" t="s">
        <v>134</v>
      </c>
      <c r="B10" s="8">
        <f>SUM(B11:B14)</f>
        <v>10061</v>
      </c>
      <c r="C10" s="8">
        <f t="shared" ref="C10:D10" si="0">SUM(C11:C14)</f>
        <v>839</v>
      </c>
      <c r="D10" s="8">
        <f t="shared" si="0"/>
        <v>365</v>
      </c>
      <c r="E10" s="12">
        <f t="shared" ref="E10:E20" si="1">D10/C10*100</f>
        <v>43.504171632896302</v>
      </c>
      <c r="F10" s="149">
        <f>SUM(F11:F14)</f>
        <v>25391.595806222223</v>
      </c>
      <c r="G10" s="149">
        <f t="shared" ref="G10:H10" si="2">SUM(G11:G14)</f>
        <v>2115</v>
      </c>
      <c r="H10" s="149">
        <f t="shared" si="2"/>
        <v>943.85631999999987</v>
      </c>
      <c r="I10" s="141">
        <f t="shared" ref="I10:I11" si="3">H10/G10*100</f>
        <v>44.626776359338052</v>
      </c>
    </row>
    <row r="11" spans="1:248" s="3" customFormat="1" ht="30" x14ac:dyDescent="0.25">
      <c r="A11" s="11" t="s">
        <v>84</v>
      </c>
      <c r="B11" s="8">
        <v>7462</v>
      </c>
      <c r="C11" s="4">
        <f t="shared" ref="C11:C20" si="4">ROUND(B11/12*$A$3,0)</f>
        <v>622</v>
      </c>
      <c r="D11" s="8">
        <v>328</v>
      </c>
      <c r="E11" s="12">
        <f t="shared" si="1"/>
        <v>52.733118971061089</v>
      </c>
      <c r="F11" s="149">
        <v>18310.361726222221</v>
      </c>
      <c r="G11" s="253">
        <f t="shared" ref="G11" si="5">ROUND(F11/12*$A$3,0)</f>
        <v>1526</v>
      </c>
      <c r="H11" s="142">
        <v>831.54396999999994</v>
      </c>
      <c r="I11" s="141">
        <f t="shared" si="3"/>
        <v>54.491741153342069</v>
      </c>
    </row>
    <row r="12" spans="1:248" s="3" customFormat="1" ht="30" x14ac:dyDescent="0.25">
      <c r="A12" s="11" t="s">
        <v>85</v>
      </c>
      <c r="B12" s="8">
        <v>2239</v>
      </c>
      <c r="C12" s="4">
        <f t="shared" si="4"/>
        <v>187</v>
      </c>
      <c r="D12" s="8">
        <v>31</v>
      </c>
      <c r="E12" s="12">
        <f t="shared" si="1"/>
        <v>16.577540106951872</v>
      </c>
      <c r="F12" s="149">
        <v>4828.7169599999997</v>
      </c>
      <c r="G12" s="253">
        <f t="shared" ref="G12:G20" si="6">ROUND(F12/12*$A$3,0)</f>
        <v>402</v>
      </c>
      <c r="H12" s="142">
        <v>74.770409999999998</v>
      </c>
      <c r="I12" s="141">
        <f t="shared" ref="I12:I21" si="7">H12/G12*100</f>
        <v>18.59960447761194</v>
      </c>
    </row>
    <row r="13" spans="1:248" s="3" customFormat="1" ht="45" x14ac:dyDescent="0.25">
      <c r="A13" s="11" t="s">
        <v>127</v>
      </c>
      <c r="B13" s="8">
        <v>139</v>
      </c>
      <c r="C13" s="4">
        <f t="shared" si="4"/>
        <v>12</v>
      </c>
      <c r="D13" s="8">
        <v>2</v>
      </c>
      <c r="E13" s="12">
        <f t="shared" si="1"/>
        <v>16.666666666666664</v>
      </c>
      <c r="F13" s="149">
        <v>869.72188800000004</v>
      </c>
      <c r="G13" s="253">
        <f t="shared" si="6"/>
        <v>72</v>
      </c>
      <c r="H13" s="142">
        <v>12.51398</v>
      </c>
      <c r="I13" s="141">
        <f t="shared" si="7"/>
        <v>17.380527777777775</v>
      </c>
    </row>
    <row r="14" spans="1:248" s="3" customFormat="1" ht="30" x14ac:dyDescent="0.25">
      <c r="A14" s="11" t="s">
        <v>128</v>
      </c>
      <c r="B14" s="8">
        <v>221</v>
      </c>
      <c r="C14" s="4">
        <f t="shared" si="4"/>
        <v>18</v>
      </c>
      <c r="D14" s="8">
        <v>4</v>
      </c>
      <c r="E14" s="12">
        <f t="shared" si="1"/>
        <v>22.222222222222221</v>
      </c>
      <c r="F14" s="149">
        <v>1382.7952320000002</v>
      </c>
      <c r="G14" s="253">
        <f t="shared" si="6"/>
        <v>115</v>
      </c>
      <c r="H14" s="142">
        <v>25.02796</v>
      </c>
      <c r="I14" s="141">
        <f t="shared" si="7"/>
        <v>21.763443478260868</v>
      </c>
    </row>
    <row r="15" spans="1:248" s="3" customFormat="1" ht="44.25" customHeight="1" x14ac:dyDescent="0.25">
      <c r="A15" s="72" t="s">
        <v>125</v>
      </c>
      <c r="B15" s="8">
        <f>SUM(B16:B20)</f>
        <v>22016</v>
      </c>
      <c r="C15" s="8">
        <f t="shared" ref="C15:H15" si="8">SUM(C16:C20)</f>
        <v>1835</v>
      </c>
      <c r="D15" s="8">
        <f t="shared" si="8"/>
        <v>208</v>
      </c>
      <c r="E15" s="12">
        <f t="shared" si="1"/>
        <v>11.335149863760217</v>
      </c>
      <c r="F15" s="142">
        <f>SUM(F16:F20)</f>
        <v>40896.60196</v>
      </c>
      <c r="G15" s="142">
        <f t="shared" si="8"/>
        <v>3408</v>
      </c>
      <c r="H15" s="142">
        <f t="shared" si="8"/>
        <v>267.99086999999997</v>
      </c>
      <c r="I15" s="141">
        <f t="shared" si="7"/>
        <v>7.8635818661971824</v>
      </c>
    </row>
    <row r="16" spans="1:248" s="3" customFormat="1" ht="30" x14ac:dyDescent="0.25">
      <c r="A16" s="11" t="s">
        <v>121</v>
      </c>
      <c r="B16" s="8">
        <v>1008</v>
      </c>
      <c r="C16" s="4">
        <f t="shared" si="4"/>
        <v>84</v>
      </c>
      <c r="D16" s="8">
        <v>7</v>
      </c>
      <c r="E16" s="12">
        <f t="shared" si="1"/>
        <v>8.3333333333333321</v>
      </c>
      <c r="F16" s="149">
        <v>1767.9009599999999</v>
      </c>
      <c r="G16" s="253">
        <f t="shared" si="6"/>
        <v>147</v>
      </c>
      <c r="H16" s="149">
        <v>12.484590000000001</v>
      </c>
      <c r="I16" s="141">
        <f t="shared" si="7"/>
        <v>8.4929183673469399</v>
      </c>
    </row>
    <row r="17" spans="1:248" s="3" customFormat="1" ht="60" x14ac:dyDescent="0.25">
      <c r="A17" s="11" t="s">
        <v>132</v>
      </c>
      <c r="B17" s="8">
        <v>14900</v>
      </c>
      <c r="C17" s="4">
        <f t="shared" si="4"/>
        <v>1242</v>
      </c>
      <c r="D17" s="8">
        <v>11</v>
      </c>
      <c r="E17" s="12">
        <f t="shared" si="1"/>
        <v>0.88566827697262474</v>
      </c>
      <c r="F17" s="149">
        <v>29226.35</v>
      </c>
      <c r="G17" s="253">
        <f t="shared" si="6"/>
        <v>2436</v>
      </c>
      <c r="H17" s="142">
        <v>47.509339999999995</v>
      </c>
      <c r="I17" s="141">
        <f t="shared" si="7"/>
        <v>1.9503013136288998</v>
      </c>
    </row>
    <row r="18" spans="1:248" s="3" customFormat="1" ht="45" x14ac:dyDescent="0.25">
      <c r="A18" s="11" t="s">
        <v>122</v>
      </c>
      <c r="B18" s="8">
        <v>1328</v>
      </c>
      <c r="C18" s="4">
        <f t="shared" si="4"/>
        <v>111</v>
      </c>
      <c r="D18" s="8"/>
      <c r="E18" s="12">
        <f t="shared" si="1"/>
        <v>0</v>
      </c>
      <c r="F18" s="149">
        <v>2604.8719999999998</v>
      </c>
      <c r="G18" s="253">
        <f t="shared" si="6"/>
        <v>217</v>
      </c>
      <c r="H18" s="142">
        <v>0</v>
      </c>
      <c r="I18" s="141">
        <f t="shared" si="7"/>
        <v>0</v>
      </c>
    </row>
    <row r="19" spans="1:248" s="3" customFormat="1" ht="30" x14ac:dyDescent="0.25">
      <c r="A19" s="11" t="s">
        <v>87</v>
      </c>
      <c r="B19" s="8">
        <v>1130</v>
      </c>
      <c r="C19" s="4">
        <f t="shared" si="4"/>
        <v>94</v>
      </c>
      <c r="D19" s="8">
        <v>21</v>
      </c>
      <c r="E19" s="12">
        <f t="shared" si="1"/>
        <v>22.340425531914892</v>
      </c>
      <c r="F19" s="149">
        <v>4520.9605000000001</v>
      </c>
      <c r="G19" s="253">
        <f t="shared" si="6"/>
        <v>377</v>
      </c>
      <c r="H19" s="142">
        <v>79.440330000000003</v>
      </c>
      <c r="I19" s="141">
        <f t="shared" si="7"/>
        <v>21.071705570291776</v>
      </c>
    </row>
    <row r="20" spans="1:248" s="3" customFormat="1" ht="30.75" thickBot="1" x14ac:dyDescent="0.3">
      <c r="A20" s="95" t="s">
        <v>88</v>
      </c>
      <c r="B20" s="52">
        <v>3650</v>
      </c>
      <c r="C20" s="98">
        <f t="shared" si="4"/>
        <v>304</v>
      </c>
      <c r="D20" s="52">
        <v>169</v>
      </c>
      <c r="E20" s="130">
        <f t="shared" si="1"/>
        <v>55.592105263157897</v>
      </c>
      <c r="F20" s="150">
        <v>2776.5185000000001</v>
      </c>
      <c r="G20" s="254">
        <f t="shared" si="6"/>
        <v>231</v>
      </c>
      <c r="H20" s="143">
        <v>128.55661000000001</v>
      </c>
      <c r="I20" s="144">
        <f t="shared" si="7"/>
        <v>55.652212121212116</v>
      </c>
    </row>
    <row r="21" spans="1:248" s="217" customFormat="1" thickBot="1" x14ac:dyDescent="0.25">
      <c r="A21" s="255" t="s">
        <v>3</v>
      </c>
      <c r="B21" s="135"/>
      <c r="C21" s="135"/>
      <c r="D21" s="135"/>
      <c r="E21" s="136"/>
      <c r="F21" s="145">
        <f t="shared" ref="F21:H21" si="9">F10+F15</f>
        <v>66288.19776622222</v>
      </c>
      <c r="G21" s="145">
        <f t="shared" si="9"/>
        <v>5523</v>
      </c>
      <c r="H21" s="145">
        <f t="shared" si="9"/>
        <v>1211.84719</v>
      </c>
      <c r="I21" s="146">
        <f t="shared" si="7"/>
        <v>21.941828535216366</v>
      </c>
    </row>
    <row r="22" spans="1:248" ht="14.25" customHeight="1" x14ac:dyDescent="0.25">
      <c r="A22" s="71"/>
      <c r="B22" s="37"/>
      <c r="C22" s="37"/>
      <c r="D22" s="37"/>
      <c r="E22" s="37"/>
      <c r="F22" s="147"/>
      <c r="G22" s="147"/>
      <c r="H22" s="147"/>
      <c r="I22" s="147"/>
    </row>
    <row r="23" spans="1:248" s="256" customFormat="1" ht="27.75" customHeight="1" x14ac:dyDescent="0.25">
      <c r="A23" s="252" t="s">
        <v>77</v>
      </c>
      <c r="B23" s="38"/>
      <c r="C23" s="38"/>
      <c r="D23" s="38"/>
      <c r="E23" s="38"/>
      <c r="F23" s="140"/>
      <c r="G23" s="140"/>
      <c r="H23" s="140"/>
      <c r="I23" s="140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  <c r="EO23" s="53"/>
      <c r="EP23" s="53"/>
      <c r="EQ23" s="53"/>
      <c r="ER23" s="53"/>
      <c r="ES23" s="53"/>
      <c r="ET23" s="53"/>
      <c r="EU23" s="53"/>
      <c r="EV23" s="53"/>
      <c r="EW23" s="53"/>
      <c r="EX23" s="53"/>
      <c r="EY23" s="53"/>
      <c r="EZ23" s="53"/>
      <c r="FA23" s="53"/>
      <c r="FB23" s="53"/>
      <c r="FC23" s="53"/>
      <c r="FD23" s="53"/>
      <c r="FE23" s="53"/>
      <c r="FF23" s="53"/>
      <c r="FG23" s="53"/>
      <c r="FH23" s="53"/>
      <c r="FI23" s="53"/>
      <c r="FJ23" s="53"/>
      <c r="FK23" s="53"/>
      <c r="FL23" s="53"/>
      <c r="FM23" s="53"/>
      <c r="FN23" s="53"/>
      <c r="FO23" s="53"/>
      <c r="FP23" s="53"/>
      <c r="FQ23" s="53"/>
      <c r="FR23" s="53"/>
      <c r="FS23" s="53"/>
      <c r="FT23" s="53"/>
      <c r="FU23" s="53"/>
      <c r="FV23" s="53"/>
      <c r="FW23" s="53"/>
      <c r="FX23" s="53"/>
      <c r="FY23" s="53"/>
      <c r="FZ23" s="53"/>
      <c r="GA23" s="53"/>
      <c r="GB23" s="53"/>
      <c r="GC23" s="53"/>
      <c r="GD23" s="53"/>
      <c r="GE23" s="53"/>
      <c r="GF23" s="53"/>
      <c r="GG23" s="53"/>
      <c r="GH23" s="53"/>
      <c r="GI23" s="53"/>
      <c r="GJ23" s="53"/>
      <c r="GK23" s="53"/>
      <c r="GL23" s="53"/>
      <c r="GM23" s="53"/>
      <c r="GN23" s="53"/>
      <c r="GO23" s="53"/>
      <c r="GP23" s="53"/>
      <c r="GQ23" s="53"/>
      <c r="GR23" s="53"/>
      <c r="GS23" s="53"/>
      <c r="GT23" s="53"/>
      <c r="GU23" s="53"/>
      <c r="GV23" s="53"/>
      <c r="GW23" s="53"/>
      <c r="GX23" s="53"/>
      <c r="GY23" s="53"/>
      <c r="GZ23" s="53"/>
      <c r="HA23" s="53"/>
      <c r="HB23" s="53"/>
      <c r="HC23" s="53"/>
      <c r="HD23" s="53"/>
      <c r="HE23" s="53"/>
      <c r="HF23" s="53"/>
      <c r="HG23" s="53"/>
      <c r="HH23" s="53"/>
      <c r="HI23" s="53"/>
      <c r="HJ23" s="53"/>
      <c r="HK23" s="53"/>
      <c r="HL23" s="53"/>
      <c r="HM23" s="53"/>
      <c r="HN23" s="53"/>
      <c r="HO23" s="53"/>
      <c r="HP23" s="53"/>
      <c r="HQ23" s="53"/>
      <c r="HR23" s="53"/>
      <c r="HS23" s="53"/>
      <c r="HT23" s="53"/>
      <c r="HU23" s="53"/>
      <c r="HV23" s="53"/>
      <c r="HW23" s="53"/>
      <c r="HX23" s="53"/>
      <c r="HY23" s="53"/>
      <c r="HZ23" s="53"/>
      <c r="IA23" s="53"/>
      <c r="IB23" s="53"/>
      <c r="IC23" s="53"/>
      <c r="ID23" s="53"/>
      <c r="IE23" s="53"/>
      <c r="IF23" s="53"/>
      <c r="IG23" s="53"/>
      <c r="IH23" s="53"/>
      <c r="II23" s="53"/>
      <c r="IJ23" s="53"/>
      <c r="IK23" s="53"/>
      <c r="IL23" s="53"/>
      <c r="IM23" s="53"/>
      <c r="IN23" s="53"/>
    </row>
    <row r="24" spans="1:248" s="3" customFormat="1" ht="45" customHeight="1" x14ac:dyDescent="0.25">
      <c r="A24" s="72" t="s">
        <v>134</v>
      </c>
      <c r="B24" s="8">
        <f>SUM(B25:B28)</f>
        <v>6018</v>
      </c>
      <c r="C24" s="8">
        <f t="shared" ref="C24" si="10">SUM(C25:C28)</f>
        <v>502</v>
      </c>
      <c r="D24" s="8">
        <f t="shared" ref="D24" si="11">SUM(D25:D28)</f>
        <v>728</v>
      </c>
      <c r="E24" s="12">
        <f>D24/C24*100</f>
        <v>145.0199203187251</v>
      </c>
      <c r="F24" s="149">
        <f>SUM(F25:F28)</f>
        <v>14586.630100444443</v>
      </c>
      <c r="G24" s="149">
        <f t="shared" ref="G24:H24" si="12">SUM(G25:G28)</f>
        <v>1215</v>
      </c>
      <c r="H24" s="149">
        <f t="shared" si="12"/>
        <v>1506.8234400000001</v>
      </c>
      <c r="I24" s="141">
        <f t="shared" ref="I24:I25" si="13">H24/G24*100</f>
        <v>124.01839012345678</v>
      </c>
    </row>
    <row r="25" spans="1:248" s="3" customFormat="1" ht="30" x14ac:dyDescent="0.25">
      <c r="A25" s="11" t="s">
        <v>84</v>
      </c>
      <c r="B25" s="8">
        <v>4583</v>
      </c>
      <c r="C25" s="4">
        <f t="shared" ref="C25:C28" si="14">ROUND(B25/12*$A$3,0)</f>
        <v>382</v>
      </c>
      <c r="D25" s="8">
        <v>593</v>
      </c>
      <c r="E25" s="12">
        <f>D25/C25*100</f>
        <v>155.23560209424085</v>
      </c>
      <c r="F25" s="149">
        <v>11245.830580444443</v>
      </c>
      <c r="G25" s="253">
        <f t="shared" ref="G25" si="15">ROUND(F25/12*$A$3,0)</f>
        <v>937</v>
      </c>
      <c r="H25" s="142">
        <v>1217.2127700000001</v>
      </c>
      <c r="I25" s="141">
        <f t="shared" si="13"/>
        <v>129.90531163287088</v>
      </c>
    </row>
    <row r="26" spans="1:248" s="3" customFormat="1" ht="30" x14ac:dyDescent="0.25">
      <c r="A26" s="11" t="s">
        <v>85</v>
      </c>
      <c r="B26" s="8">
        <v>1375</v>
      </c>
      <c r="C26" s="4">
        <f t="shared" si="14"/>
        <v>115</v>
      </c>
      <c r="D26" s="8">
        <v>135</v>
      </c>
      <c r="E26" s="12">
        <f>D26/C26*100</f>
        <v>117.39130434782609</v>
      </c>
      <c r="F26" s="149">
        <v>2965.38</v>
      </c>
      <c r="G26" s="253">
        <f t="shared" ref="G26:G34" si="16">ROUND(F26/12*$A$3,0)</f>
        <v>247</v>
      </c>
      <c r="H26" s="142">
        <v>289.61066999999997</v>
      </c>
      <c r="I26" s="141">
        <f t="shared" ref="I26:I35" si="17">H26/G26*100</f>
        <v>117.2512834008097</v>
      </c>
    </row>
    <row r="27" spans="1:248" s="3" customFormat="1" ht="45" x14ac:dyDescent="0.25">
      <c r="A27" s="11" t="s">
        <v>127</v>
      </c>
      <c r="B27" s="8"/>
      <c r="C27" s="4">
        <f t="shared" si="14"/>
        <v>0</v>
      </c>
      <c r="D27" s="8"/>
      <c r="E27" s="12"/>
      <c r="F27" s="149"/>
      <c r="G27" s="253">
        <f t="shared" si="16"/>
        <v>0</v>
      </c>
      <c r="H27" s="142"/>
      <c r="I27" s="141"/>
    </row>
    <row r="28" spans="1:248" s="3" customFormat="1" ht="30" x14ac:dyDescent="0.25">
      <c r="A28" s="11" t="s">
        <v>128</v>
      </c>
      <c r="B28" s="8">
        <v>60</v>
      </c>
      <c r="C28" s="4">
        <f t="shared" si="14"/>
        <v>5</v>
      </c>
      <c r="D28" s="8"/>
      <c r="E28" s="12">
        <f t="shared" ref="E28:E34" si="18">D28/C28*100</f>
        <v>0</v>
      </c>
      <c r="F28" s="149">
        <v>375.41952000000003</v>
      </c>
      <c r="G28" s="253">
        <f t="shared" si="16"/>
        <v>31</v>
      </c>
      <c r="H28" s="142"/>
      <c r="I28" s="141">
        <f t="shared" si="17"/>
        <v>0</v>
      </c>
    </row>
    <row r="29" spans="1:248" s="3" customFormat="1" ht="30" x14ac:dyDescent="0.25">
      <c r="A29" s="72" t="s">
        <v>125</v>
      </c>
      <c r="B29" s="8">
        <f>SUM(B30:B34)</f>
        <v>8240</v>
      </c>
      <c r="C29" s="8">
        <f t="shared" ref="C29:H29" si="19">SUM(C30:C34)</f>
        <v>687</v>
      </c>
      <c r="D29" s="8">
        <f t="shared" si="19"/>
        <v>246</v>
      </c>
      <c r="E29" s="12">
        <f t="shared" si="18"/>
        <v>35.807860262008731</v>
      </c>
      <c r="F29" s="142">
        <f t="shared" si="19"/>
        <v>15710.696660000001</v>
      </c>
      <c r="G29" s="142">
        <f t="shared" si="19"/>
        <v>1309</v>
      </c>
      <c r="H29" s="142">
        <f t="shared" si="19"/>
        <v>298.97988999999995</v>
      </c>
      <c r="I29" s="141">
        <f t="shared" si="17"/>
        <v>22.840327731092433</v>
      </c>
    </row>
    <row r="30" spans="1:248" s="3" customFormat="1" ht="30" x14ac:dyDescent="0.25">
      <c r="A30" s="11" t="s">
        <v>121</v>
      </c>
      <c r="B30" s="8">
        <v>1000</v>
      </c>
      <c r="C30" s="4">
        <f t="shared" ref="C30:C34" si="20">ROUND(B30/12*$A$3,0)</f>
        <v>83</v>
      </c>
      <c r="D30" s="8">
        <v>12</v>
      </c>
      <c r="E30" s="12">
        <f t="shared" si="18"/>
        <v>14.457831325301203</v>
      </c>
      <c r="F30" s="149">
        <v>1753.87</v>
      </c>
      <c r="G30" s="253">
        <f t="shared" si="16"/>
        <v>146</v>
      </c>
      <c r="H30" s="149">
        <v>21.262400000000003</v>
      </c>
      <c r="I30" s="141">
        <f t="shared" si="17"/>
        <v>14.56328767123288</v>
      </c>
    </row>
    <row r="31" spans="1:248" s="3" customFormat="1" ht="61.5" customHeight="1" x14ac:dyDescent="0.25">
      <c r="A31" s="11" t="s">
        <v>132</v>
      </c>
      <c r="B31" s="8">
        <v>3610</v>
      </c>
      <c r="C31" s="4">
        <f t="shared" si="20"/>
        <v>301</v>
      </c>
      <c r="D31" s="8">
        <v>58</v>
      </c>
      <c r="E31" s="12">
        <f t="shared" si="18"/>
        <v>19.269102990033225</v>
      </c>
      <c r="F31" s="149">
        <v>7081.0150000000003</v>
      </c>
      <c r="G31" s="253">
        <f t="shared" si="16"/>
        <v>590</v>
      </c>
      <c r="H31" s="142">
        <v>108.18872</v>
      </c>
      <c r="I31" s="141">
        <f t="shared" si="17"/>
        <v>18.337071186440678</v>
      </c>
    </row>
    <row r="32" spans="1:248" s="3" customFormat="1" ht="45" x14ac:dyDescent="0.25">
      <c r="A32" s="11" t="s">
        <v>122</v>
      </c>
      <c r="B32" s="8">
        <v>2536</v>
      </c>
      <c r="C32" s="4">
        <f t="shared" si="20"/>
        <v>211</v>
      </c>
      <c r="D32" s="8">
        <v>136</v>
      </c>
      <c r="E32" s="12">
        <f t="shared" si="18"/>
        <v>64.454976303317537</v>
      </c>
      <c r="F32" s="149">
        <v>4974.3639999999996</v>
      </c>
      <c r="G32" s="253">
        <f t="shared" si="16"/>
        <v>415</v>
      </c>
      <c r="H32" s="142">
        <v>139.10117</v>
      </c>
      <c r="I32" s="141">
        <f t="shared" si="17"/>
        <v>33.518354216867472</v>
      </c>
    </row>
    <row r="33" spans="1:248" s="3" customFormat="1" ht="30" x14ac:dyDescent="0.25">
      <c r="A33" s="11" t="s">
        <v>87</v>
      </c>
      <c r="B33" s="8">
        <v>330</v>
      </c>
      <c r="C33" s="4">
        <f t="shared" si="20"/>
        <v>28</v>
      </c>
      <c r="D33" s="8"/>
      <c r="E33" s="12">
        <f t="shared" si="18"/>
        <v>0</v>
      </c>
      <c r="F33" s="149">
        <v>1320.2805000000001</v>
      </c>
      <c r="G33" s="253">
        <f t="shared" si="16"/>
        <v>110</v>
      </c>
      <c r="H33" s="142">
        <v>0</v>
      </c>
      <c r="I33" s="141">
        <f t="shared" si="17"/>
        <v>0</v>
      </c>
    </row>
    <row r="34" spans="1:248" s="3" customFormat="1" ht="30.75" thickBot="1" x14ac:dyDescent="0.3">
      <c r="A34" s="95" t="s">
        <v>88</v>
      </c>
      <c r="B34" s="52">
        <v>764</v>
      </c>
      <c r="C34" s="98">
        <f t="shared" si="20"/>
        <v>64</v>
      </c>
      <c r="D34" s="52">
        <v>40</v>
      </c>
      <c r="E34" s="130">
        <f t="shared" si="18"/>
        <v>62.5</v>
      </c>
      <c r="F34" s="150">
        <v>581.16716000000008</v>
      </c>
      <c r="G34" s="254">
        <f t="shared" si="16"/>
        <v>48</v>
      </c>
      <c r="H34" s="143">
        <v>30.427599999999998</v>
      </c>
      <c r="I34" s="144">
        <f t="shared" si="17"/>
        <v>63.390833333333333</v>
      </c>
    </row>
    <row r="35" spans="1:248" s="3" customFormat="1" ht="17.25" customHeight="1" thickBot="1" x14ac:dyDescent="0.3">
      <c r="A35" s="255" t="s">
        <v>3</v>
      </c>
      <c r="B35" s="135"/>
      <c r="C35" s="135"/>
      <c r="D35" s="135"/>
      <c r="E35" s="136"/>
      <c r="F35" s="145">
        <f>F29+F24</f>
        <v>30297.326760444445</v>
      </c>
      <c r="G35" s="145">
        <f t="shared" ref="G35:H35" si="21">G29+G24</f>
        <v>2524</v>
      </c>
      <c r="H35" s="145">
        <f t="shared" si="21"/>
        <v>1805.8033300000002</v>
      </c>
      <c r="I35" s="146">
        <f t="shared" si="17"/>
        <v>71.54529833597465</v>
      </c>
    </row>
    <row r="36" spans="1:248" s="259" customFormat="1" ht="15" customHeight="1" x14ac:dyDescent="0.25">
      <c r="A36" s="257"/>
      <c r="B36" s="39"/>
      <c r="C36" s="39"/>
      <c r="D36" s="39"/>
      <c r="E36" s="39"/>
      <c r="F36" s="148"/>
      <c r="G36" s="148"/>
      <c r="H36" s="148"/>
      <c r="I36" s="14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  <c r="AD36" s="258"/>
      <c r="AE36" s="258"/>
      <c r="AF36" s="258"/>
      <c r="AG36" s="258"/>
      <c r="AH36" s="258"/>
      <c r="AI36" s="258"/>
      <c r="AJ36" s="258"/>
      <c r="AK36" s="258"/>
      <c r="AL36" s="258"/>
      <c r="AM36" s="258"/>
      <c r="AN36" s="258"/>
      <c r="AO36" s="258"/>
      <c r="AP36" s="258"/>
      <c r="AQ36" s="258"/>
      <c r="AR36" s="258"/>
      <c r="AS36" s="258"/>
      <c r="AT36" s="258"/>
      <c r="AU36" s="258"/>
      <c r="AV36" s="258"/>
      <c r="AW36" s="258"/>
      <c r="AX36" s="258"/>
      <c r="AY36" s="258"/>
      <c r="AZ36" s="258"/>
      <c r="BA36" s="258"/>
      <c r="BB36" s="258"/>
      <c r="BC36" s="258"/>
      <c r="BD36" s="258"/>
      <c r="BE36" s="258"/>
      <c r="BF36" s="258"/>
      <c r="BG36" s="258"/>
      <c r="BH36" s="258"/>
      <c r="BI36" s="258"/>
      <c r="BJ36" s="258"/>
      <c r="BK36" s="258"/>
      <c r="BL36" s="258"/>
      <c r="BM36" s="258"/>
      <c r="BN36" s="258"/>
      <c r="BO36" s="258"/>
      <c r="BP36" s="258"/>
      <c r="BQ36" s="258"/>
      <c r="BR36" s="258"/>
      <c r="BS36" s="258"/>
      <c r="BT36" s="258"/>
      <c r="BU36" s="258"/>
      <c r="BV36" s="258"/>
      <c r="BW36" s="258"/>
      <c r="BX36" s="258"/>
      <c r="BY36" s="258"/>
      <c r="BZ36" s="258"/>
      <c r="CA36" s="258"/>
      <c r="CB36" s="258"/>
      <c r="CC36" s="258"/>
      <c r="CD36" s="258"/>
      <c r="CE36" s="258"/>
      <c r="CF36" s="258"/>
      <c r="CG36" s="258"/>
      <c r="CH36" s="258"/>
      <c r="CI36" s="258"/>
      <c r="CJ36" s="258"/>
      <c r="CK36" s="258"/>
      <c r="CL36" s="258"/>
      <c r="CM36" s="258"/>
      <c r="CN36" s="258"/>
      <c r="CO36" s="258"/>
      <c r="CP36" s="258"/>
      <c r="CQ36" s="258"/>
      <c r="CR36" s="258"/>
      <c r="CS36" s="258"/>
      <c r="CT36" s="258"/>
      <c r="CU36" s="258"/>
      <c r="CV36" s="258"/>
      <c r="CW36" s="258"/>
      <c r="CX36" s="258"/>
      <c r="CY36" s="258"/>
      <c r="CZ36" s="258"/>
      <c r="DA36" s="258"/>
      <c r="DB36" s="258"/>
      <c r="DC36" s="258"/>
      <c r="DD36" s="258"/>
      <c r="DE36" s="258"/>
      <c r="DF36" s="258"/>
      <c r="DG36" s="258"/>
      <c r="DH36" s="258"/>
      <c r="DI36" s="258"/>
      <c r="DJ36" s="258"/>
      <c r="DK36" s="258"/>
      <c r="DL36" s="258"/>
      <c r="DM36" s="258"/>
      <c r="DN36" s="258"/>
      <c r="DO36" s="258"/>
      <c r="DP36" s="258"/>
      <c r="DQ36" s="258"/>
      <c r="DR36" s="258"/>
      <c r="DS36" s="258"/>
      <c r="DT36" s="258"/>
      <c r="DU36" s="258"/>
      <c r="DV36" s="258"/>
      <c r="DW36" s="258"/>
      <c r="DX36" s="258"/>
      <c r="DY36" s="258"/>
      <c r="DZ36" s="258"/>
      <c r="EA36" s="258"/>
      <c r="EB36" s="258"/>
      <c r="EC36" s="258"/>
      <c r="ED36" s="258"/>
      <c r="EE36" s="258"/>
      <c r="EF36" s="258"/>
      <c r="EG36" s="258"/>
      <c r="EH36" s="258"/>
      <c r="EI36" s="258"/>
      <c r="EJ36" s="258"/>
      <c r="EK36" s="258"/>
      <c r="EL36" s="258"/>
      <c r="EM36" s="258"/>
      <c r="EN36" s="258"/>
      <c r="EO36" s="258"/>
      <c r="EP36" s="258"/>
      <c r="EQ36" s="258"/>
      <c r="ER36" s="258"/>
      <c r="ES36" s="258"/>
      <c r="ET36" s="258"/>
      <c r="EU36" s="258"/>
      <c r="EV36" s="258"/>
      <c r="EW36" s="258"/>
      <c r="EX36" s="258"/>
      <c r="EY36" s="258"/>
      <c r="EZ36" s="258"/>
      <c r="FA36" s="258"/>
      <c r="FB36" s="258"/>
      <c r="FC36" s="258"/>
      <c r="FD36" s="258"/>
      <c r="FE36" s="258"/>
      <c r="FF36" s="258"/>
      <c r="FG36" s="258"/>
      <c r="FH36" s="258"/>
      <c r="FI36" s="258"/>
      <c r="FJ36" s="258"/>
      <c r="FK36" s="258"/>
      <c r="FL36" s="258"/>
      <c r="FM36" s="258"/>
      <c r="FN36" s="258"/>
      <c r="FO36" s="258"/>
      <c r="FP36" s="258"/>
      <c r="FQ36" s="258"/>
      <c r="FR36" s="258"/>
      <c r="FS36" s="258"/>
      <c r="FT36" s="258"/>
      <c r="FU36" s="258"/>
      <c r="FV36" s="258"/>
      <c r="FW36" s="258"/>
      <c r="FX36" s="258"/>
      <c r="FY36" s="258"/>
      <c r="FZ36" s="258"/>
      <c r="GA36" s="258"/>
      <c r="GB36" s="258"/>
      <c r="GC36" s="258"/>
      <c r="GD36" s="258"/>
      <c r="GE36" s="258"/>
      <c r="GF36" s="258"/>
      <c r="GG36" s="258"/>
      <c r="GH36" s="258"/>
      <c r="GI36" s="258"/>
      <c r="GJ36" s="258"/>
      <c r="GK36" s="258"/>
      <c r="GL36" s="258"/>
      <c r="GM36" s="258"/>
      <c r="GN36" s="258"/>
      <c r="GO36" s="258"/>
      <c r="GP36" s="258"/>
      <c r="GQ36" s="258"/>
      <c r="GR36" s="258"/>
      <c r="GS36" s="258"/>
      <c r="GT36" s="258"/>
      <c r="GU36" s="258"/>
      <c r="GV36" s="258"/>
      <c r="GW36" s="258"/>
      <c r="GX36" s="258"/>
      <c r="GY36" s="258"/>
      <c r="GZ36" s="258"/>
      <c r="HA36" s="258"/>
      <c r="HB36" s="258"/>
      <c r="HC36" s="258"/>
      <c r="HD36" s="258"/>
      <c r="HE36" s="258"/>
      <c r="HF36" s="258"/>
      <c r="HG36" s="258"/>
      <c r="HH36" s="258"/>
      <c r="HI36" s="258"/>
      <c r="HJ36" s="258"/>
      <c r="HK36" s="258"/>
      <c r="HL36" s="258"/>
      <c r="HM36" s="258"/>
      <c r="HN36" s="258"/>
      <c r="HO36" s="258"/>
      <c r="HP36" s="258"/>
      <c r="HQ36" s="258"/>
      <c r="HR36" s="258"/>
      <c r="HS36" s="258"/>
      <c r="HT36" s="258"/>
      <c r="HU36" s="258"/>
      <c r="HV36" s="258"/>
      <c r="HW36" s="258"/>
      <c r="HX36" s="258"/>
      <c r="HY36" s="258"/>
      <c r="HZ36" s="258"/>
      <c r="IA36" s="258"/>
      <c r="IB36" s="258"/>
      <c r="IC36" s="258"/>
      <c r="ID36" s="258"/>
      <c r="IE36" s="258"/>
      <c r="IF36" s="258"/>
      <c r="IG36" s="258"/>
      <c r="IH36" s="258"/>
      <c r="II36" s="258"/>
      <c r="IJ36" s="258"/>
      <c r="IK36" s="258"/>
      <c r="IL36" s="258"/>
      <c r="IM36" s="258"/>
      <c r="IN36" s="258"/>
    </row>
    <row r="37" spans="1:248" s="240" customFormat="1" ht="32.25" customHeight="1" x14ac:dyDescent="0.25">
      <c r="A37" s="252" t="s">
        <v>78</v>
      </c>
      <c r="B37" s="38"/>
      <c r="C37" s="38"/>
      <c r="D37" s="38"/>
      <c r="E37" s="38"/>
      <c r="F37" s="140"/>
      <c r="G37" s="140"/>
      <c r="H37" s="140"/>
      <c r="I37" s="140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17"/>
      <c r="Y37" s="217"/>
      <c r="Z37" s="217"/>
      <c r="AA37" s="217"/>
      <c r="AB37" s="217"/>
      <c r="AC37" s="217"/>
      <c r="AD37" s="217"/>
      <c r="AE37" s="217"/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  <c r="BI37" s="217"/>
      <c r="BJ37" s="217"/>
      <c r="BK37" s="217"/>
      <c r="BL37" s="217"/>
      <c r="BM37" s="217"/>
      <c r="BN37" s="217"/>
      <c r="BO37" s="217"/>
      <c r="BP37" s="217"/>
      <c r="BQ37" s="217"/>
      <c r="BR37" s="217"/>
      <c r="BS37" s="217"/>
      <c r="BT37" s="217"/>
      <c r="BU37" s="217"/>
      <c r="BV37" s="217"/>
      <c r="BW37" s="217"/>
      <c r="BX37" s="217"/>
      <c r="BY37" s="217"/>
      <c r="BZ37" s="217"/>
      <c r="CA37" s="217"/>
      <c r="CB37" s="217"/>
      <c r="CC37" s="217"/>
      <c r="CD37" s="217"/>
      <c r="CE37" s="217"/>
      <c r="CF37" s="217"/>
      <c r="CG37" s="217"/>
      <c r="CH37" s="217"/>
      <c r="CI37" s="217"/>
      <c r="CJ37" s="217"/>
      <c r="CK37" s="217"/>
      <c r="CL37" s="217"/>
      <c r="CM37" s="217"/>
      <c r="CN37" s="217"/>
      <c r="CO37" s="217"/>
      <c r="CP37" s="217"/>
      <c r="CQ37" s="217"/>
      <c r="CR37" s="217"/>
      <c r="CS37" s="217"/>
      <c r="CT37" s="217"/>
      <c r="CU37" s="217"/>
      <c r="CV37" s="217"/>
      <c r="CW37" s="217"/>
      <c r="CX37" s="217"/>
      <c r="CY37" s="217"/>
      <c r="CZ37" s="217"/>
      <c r="DA37" s="217"/>
      <c r="DB37" s="217"/>
      <c r="DC37" s="217"/>
      <c r="DD37" s="217"/>
      <c r="DE37" s="217"/>
      <c r="DF37" s="217"/>
      <c r="DG37" s="217"/>
      <c r="DH37" s="217"/>
      <c r="DI37" s="217"/>
      <c r="DJ37" s="217"/>
      <c r="DK37" s="217"/>
      <c r="DL37" s="217"/>
      <c r="DM37" s="217"/>
      <c r="DN37" s="217"/>
      <c r="DO37" s="217"/>
      <c r="DP37" s="217"/>
      <c r="DQ37" s="217"/>
      <c r="DR37" s="217"/>
      <c r="DS37" s="217"/>
      <c r="DT37" s="217"/>
      <c r="DU37" s="217"/>
      <c r="DV37" s="217"/>
      <c r="DW37" s="217"/>
      <c r="DX37" s="217"/>
      <c r="DY37" s="217"/>
      <c r="DZ37" s="217"/>
      <c r="EA37" s="217"/>
      <c r="EB37" s="217"/>
      <c r="EC37" s="217"/>
      <c r="ED37" s="217"/>
      <c r="EE37" s="217"/>
      <c r="EF37" s="217"/>
      <c r="EG37" s="217"/>
      <c r="EH37" s="217"/>
      <c r="EI37" s="217"/>
      <c r="EJ37" s="217"/>
      <c r="EK37" s="217"/>
      <c r="EL37" s="217"/>
      <c r="EM37" s="217"/>
      <c r="EN37" s="217"/>
      <c r="EO37" s="217"/>
      <c r="EP37" s="217"/>
      <c r="EQ37" s="217"/>
      <c r="ER37" s="217"/>
      <c r="ES37" s="217"/>
      <c r="ET37" s="217"/>
      <c r="EU37" s="217"/>
      <c r="EV37" s="217"/>
      <c r="EW37" s="217"/>
      <c r="EX37" s="217"/>
      <c r="EY37" s="217"/>
      <c r="EZ37" s="217"/>
      <c r="FA37" s="217"/>
      <c r="FB37" s="217"/>
      <c r="FC37" s="217"/>
      <c r="FD37" s="217"/>
      <c r="FE37" s="217"/>
      <c r="FF37" s="217"/>
      <c r="FG37" s="217"/>
      <c r="FH37" s="217"/>
      <c r="FI37" s="217"/>
      <c r="FJ37" s="217"/>
      <c r="FK37" s="217"/>
      <c r="FL37" s="217"/>
      <c r="FM37" s="217"/>
      <c r="FN37" s="217"/>
      <c r="FO37" s="217"/>
      <c r="FP37" s="217"/>
      <c r="FQ37" s="217"/>
      <c r="FR37" s="217"/>
      <c r="FS37" s="217"/>
      <c r="FT37" s="217"/>
      <c r="FU37" s="217"/>
      <c r="FV37" s="217"/>
      <c r="FW37" s="217"/>
      <c r="FX37" s="217"/>
      <c r="FY37" s="217"/>
      <c r="FZ37" s="217"/>
      <c r="GA37" s="217"/>
      <c r="GB37" s="217"/>
      <c r="GC37" s="217"/>
      <c r="GD37" s="217"/>
      <c r="GE37" s="217"/>
      <c r="GF37" s="217"/>
      <c r="GG37" s="217"/>
      <c r="GH37" s="217"/>
      <c r="GI37" s="217"/>
      <c r="GJ37" s="217"/>
      <c r="GK37" s="217"/>
      <c r="GL37" s="217"/>
      <c r="GM37" s="217"/>
      <c r="GN37" s="217"/>
      <c r="GO37" s="217"/>
      <c r="GP37" s="217"/>
      <c r="GQ37" s="217"/>
      <c r="GR37" s="217"/>
      <c r="GS37" s="217"/>
      <c r="GT37" s="217"/>
      <c r="GU37" s="217"/>
      <c r="GV37" s="217"/>
      <c r="GW37" s="217"/>
      <c r="GX37" s="217"/>
      <c r="GY37" s="217"/>
      <c r="GZ37" s="217"/>
      <c r="HA37" s="217"/>
      <c r="HB37" s="217"/>
      <c r="HC37" s="217"/>
      <c r="HD37" s="217"/>
      <c r="HE37" s="217"/>
      <c r="HF37" s="217"/>
      <c r="HG37" s="217"/>
      <c r="HH37" s="217"/>
      <c r="HI37" s="217"/>
      <c r="HJ37" s="217"/>
      <c r="HK37" s="217"/>
      <c r="HL37" s="217"/>
      <c r="HM37" s="217"/>
      <c r="HN37" s="217"/>
      <c r="HO37" s="217"/>
      <c r="HP37" s="217"/>
      <c r="HQ37" s="217"/>
      <c r="HR37" s="217"/>
      <c r="HS37" s="217"/>
      <c r="HT37" s="217"/>
      <c r="HU37" s="217"/>
      <c r="HV37" s="217"/>
      <c r="HW37" s="217"/>
      <c r="HX37" s="217"/>
      <c r="HY37" s="217"/>
      <c r="HZ37" s="217"/>
      <c r="IA37" s="217"/>
      <c r="IB37" s="217"/>
      <c r="IC37" s="217"/>
      <c r="ID37" s="217"/>
      <c r="IE37" s="217"/>
      <c r="IF37" s="217"/>
      <c r="IG37" s="217"/>
      <c r="IH37" s="217"/>
      <c r="II37" s="217"/>
      <c r="IJ37" s="217"/>
      <c r="IK37" s="217"/>
      <c r="IL37" s="217"/>
      <c r="IM37" s="217"/>
      <c r="IN37" s="217"/>
    </row>
    <row r="38" spans="1:248" s="3" customFormat="1" ht="30" x14ac:dyDescent="0.25">
      <c r="A38" s="72" t="s">
        <v>134</v>
      </c>
      <c r="B38" s="8">
        <f>SUM(B39:B40)</f>
        <v>7522</v>
      </c>
      <c r="C38" s="8">
        <f>SUM(C39:C40)</f>
        <v>627</v>
      </c>
      <c r="D38" s="8">
        <f>SUM(D39:D40)</f>
        <v>322</v>
      </c>
      <c r="E38" s="12">
        <f>D38/C38*100</f>
        <v>51.355661881977674</v>
      </c>
      <c r="F38" s="149">
        <f>SUM(F39:F40)</f>
        <v>17941.696129777778</v>
      </c>
      <c r="G38" s="149">
        <f t="shared" ref="G38:H38" si="22">SUM(G39:G40)</f>
        <v>1495</v>
      </c>
      <c r="H38" s="149">
        <f t="shared" si="22"/>
        <v>646.81749000000002</v>
      </c>
      <c r="I38" s="144">
        <f t="shared" ref="I38:I43" si="23">H38/G38*100</f>
        <v>43.265383946488292</v>
      </c>
    </row>
    <row r="39" spans="1:248" s="3" customFormat="1" ht="30" x14ac:dyDescent="0.25">
      <c r="A39" s="11" t="s">
        <v>84</v>
      </c>
      <c r="B39" s="8">
        <v>5786</v>
      </c>
      <c r="C39" s="4">
        <f t="shared" ref="C39:C42" si="24">ROUND(B39/12*$A$3,0)</f>
        <v>482</v>
      </c>
      <c r="D39" s="8">
        <v>243</v>
      </c>
      <c r="E39" s="12">
        <f>D39/C39*100</f>
        <v>50.414937759336098</v>
      </c>
      <c r="F39" s="149">
        <v>14197.769089777779</v>
      </c>
      <c r="G39" s="253">
        <f t="shared" ref="G39:G42" si="25">ROUND(F39/12*$A$3,0)</f>
        <v>1183</v>
      </c>
      <c r="H39" s="149">
        <v>470.17404000000005</v>
      </c>
      <c r="I39" s="144">
        <f t="shared" si="23"/>
        <v>39.744213017751484</v>
      </c>
    </row>
    <row r="40" spans="1:248" s="3" customFormat="1" ht="30" x14ac:dyDescent="0.25">
      <c r="A40" s="11" t="s">
        <v>85</v>
      </c>
      <c r="B40" s="8">
        <v>1736</v>
      </c>
      <c r="C40" s="4">
        <f t="shared" si="24"/>
        <v>145</v>
      </c>
      <c r="D40" s="8">
        <v>79</v>
      </c>
      <c r="E40" s="12">
        <f>D40/C40*100</f>
        <v>54.482758620689651</v>
      </c>
      <c r="F40" s="149">
        <v>3743.92704</v>
      </c>
      <c r="G40" s="253">
        <f t="shared" si="25"/>
        <v>312</v>
      </c>
      <c r="H40" s="149">
        <v>176.64345</v>
      </c>
      <c r="I40" s="144">
        <f t="shared" si="23"/>
        <v>56.616490384615382</v>
      </c>
    </row>
    <row r="41" spans="1:248" s="3" customFormat="1" ht="30" x14ac:dyDescent="0.25">
      <c r="A41" s="72" t="s">
        <v>125</v>
      </c>
      <c r="B41" s="8">
        <f>SUM(B42)</f>
        <v>2000</v>
      </c>
      <c r="C41" s="8">
        <f t="shared" ref="C41:H41" si="26">SUM(C42)</f>
        <v>167</v>
      </c>
      <c r="D41" s="8">
        <f t="shared" si="26"/>
        <v>27</v>
      </c>
      <c r="E41" s="12">
        <f t="shared" ref="E41:E42" si="27">D41/C41*100</f>
        <v>16.167664670658681</v>
      </c>
      <c r="F41" s="142">
        <f t="shared" si="26"/>
        <v>3507.74</v>
      </c>
      <c r="G41" s="142">
        <f t="shared" si="26"/>
        <v>292</v>
      </c>
      <c r="H41" s="142">
        <f t="shared" si="26"/>
        <v>47.351260000000003</v>
      </c>
      <c r="I41" s="144">
        <f t="shared" si="23"/>
        <v>16.216184931506849</v>
      </c>
    </row>
    <row r="42" spans="1:248" s="3" customFormat="1" ht="30.75" thickBot="1" x14ac:dyDescent="0.3">
      <c r="A42" s="95" t="s">
        <v>121</v>
      </c>
      <c r="B42" s="52">
        <v>2000</v>
      </c>
      <c r="C42" s="98">
        <f t="shared" si="24"/>
        <v>167</v>
      </c>
      <c r="D42" s="52">
        <v>27</v>
      </c>
      <c r="E42" s="130">
        <f t="shared" si="27"/>
        <v>16.167664670658681</v>
      </c>
      <c r="F42" s="150">
        <v>3507.74</v>
      </c>
      <c r="G42" s="254">
        <f t="shared" si="25"/>
        <v>292</v>
      </c>
      <c r="H42" s="150">
        <v>47.351260000000003</v>
      </c>
      <c r="I42" s="144">
        <f t="shared" si="23"/>
        <v>16.216184931506849</v>
      </c>
    </row>
    <row r="43" spans="1:248" s="3" customFormat="1" ht="17.25" customHeight="1" thickBot="1" x14ac:dyDescent="0.3">
      <c r="A43" s="255" t="s">
        <v>3</v>
      </c>
      <c r="B43" s="135"/>
      <c r="C43" s="135"/>
      <c r="D43" s="135"/>
      <c r="E43" s="136"/>
      <c r="F43" s="145">
        <f t="shared" ref="F43:H43" si="28">F38+F41</f>
        <v>21449.43612977778</v>
      </c>
      <c r="G43" s="145">
        <f t="shared" si="28"/>
        <v>1787</v>
      </c>
      <c r="H43" s="145">
        <f t="shared" si="28"/>
        <v>694.16875000000005</v>
      </c>
      <c r="I43" s="151">
        <f t="shared" si="23"/>
        <v>38.845481253497482</v>
      </c>
    </row>
    <row r="44" spans="1:248" ht="15" customHeight="1" x14ac:dyDescent="0.25">
      <c r="A44" s="260"/>
      <c r="B44" s="37"/>
      <c r="C44" s="37"/>
      <c r="D44" s="37"/>
      <c r="E44" s="37"/>
      <c r="F44" s="152"/>
      <c r="G44" s="152"/>
      <c r="H44" s="152"/>
      <c r="I44" s="152"/>
    </row>
    <row r="45" spans="1:248" ht="33" customHeight="1" x14ac:dyDescent="0.25">
      <c r="A45" s="252" t="s">
        <v>79</v>
      </c>
      <c r="B45" s="38"/>
      <c r="C45" s="38"/>
      <c r="D45" s="38"/>
      <c r="E45" s="38"/>
      <c r="F45" s="140"/>
      <c r="G45" s="140"/>
      <c r="H45" s="140"/>
      <c r="I45" s="140"/>
    </row>
    <row r="46" spans="1:248" s="3" customFormat="1" ht="30" x14ac:dyDescent="0.25">
      <c r="A46" s="72" t="s">
        <v>134</v>
      </c>
      <c r="B46" s="8">
        <f>SUM(B47:B48)</f>
        <v>16699</v>
      </c>
      <c r="C46" s="8">
        <f>SUM(C47:C48)</f>
        <v>1391</v>
      </c>
      <c r="D46" s="8">
        <f>SUM(D47:D48)</f>
        <v>282</v>
      </c>
      <c r="E46" s="12">
        <f t="shared" ref="E46:E50" si="29">D46/C46*100</f>
        <v>20.273184759166067</v>
      </c>
      <c r="F46" s="149">
        <f>SUM(F47:F48)</f>
        <v>39830.934244444441</v>
      </c>
      <c r="G46" s="149">
        <f t="shared" ref="G46:H46" si="30">SUM(G47:G48)</f>
        <v>3320</v>
      </c>
      <c r="H46" s="149">
        <f t="shared" si="30"/>
        <v>761.95387000000005</v>
      </c>
      <c r="I46" s="144">
        <f t="shared" ref="I46:I51" si="31">H46/G46*100</f>
        <v>22.950417771084339</v>
      </c>
    </row>
    <row r="47" spans="1:248" s="3" customFormat="1" ht="30" x14ac:dyDescent="0.25">
      <c r="A47" s="11" t="s">
        <v>84</v>
      </c>
      <c r="B47" s="8">
        <v>12845</v>
      </c>
      <c r="C47" s="4">
        <f t="shared" ref="C47:C50" si="32">ROUND(B47/12*$A$3,0)</f>
        <v>1070</v>
      </c>
      <c r="D47" s="8">
        <v>237</v>
      </c>
      <c r="E47" s="12">
        <f t="shared" si="29"/>
        <v>22.149532710280372</v>
      </c>
      <c r="F47" s="149">
        <v>31519.243684444442</v>
      </c>
      <c r="G47" s="253">
        <f t="shared" ref="G47" si="33">ROUND(F47/12*$A$3,0)</f>
        <v>2627</v>
      </c>
      <c r="H47" s="149">
        <v>657.57983999999999</v>
      </c>
      <c r="I47" s="144">
        <f t="shared" si="31"/>
        <v>25.031588884659307</v>
      </c>
    </row>
    <row r="48" spans="1:248" s="3" customFormat="1" ht="30" x14ac:dyDescent="0.25">
      <c r="A48" s="11" t="s">
        <v>85</v>
      </c>
      <c r="B48" s="8">
        <v>3854</v>
      </c>
      <c r="C48" s="4">
        <f t="shared" si="32"/>
        <v>321</v>
      </c>
      <c r="D48" s="8">
        <v>45</v>
      </c>
      <c r="E48" s="12">
        <f t="shared" si="29"/>
        <v>14.018691588785046</v>
      </c>
      <c r="F48" s="149">
        <v>8311.6905600000009</v>
      </c>
      <c r="G48" s="253">
        <f>ROUND(F48/12*$A$3,0)</f>
        <v>693</v>
      </c>
      <c r="H48" s="149">
        <v>104.37403</v>
      </c>
      <c r="I48" s="144">
        <f t="shared" si="31"/>
        <v>15.061187590187592</v>
      </c>
    </row>
    <row r="49" spans="1:9" s="3" customFormat="1" ht="30" x14ac:dyDescent="0.25">
      <c r="A49" s="11" t="s">
        <v>125</v>
      </c>
      <c r="B49" s="8">
        <f>SUM(B50)</f>
        <v>8030</v>
      </c>
      <c r="C49" s="8">
        <f t="shared" ref="C49:H49" si="34">SUM(C50)</f>
        <v>669</v>
      </c>
      <c r="D49" s="8">
        <f t="shared" si="34"/>
        <v>315</v>
      </c>
      <c r="E49" s="12">
        <f t="shared" si="29"/>
        <v>47.085201793721978</v>
      </c>
      <c r="F49" s="142">
        <f t="shared" si="34"/>
        <v>14083.5761</v>
      </c>
      <c r="G49" s="142">
        <f t="shared" si="34"/>
        <v>1174</v>
      </c>
      <c r="H49" s="142">
        <f t="shared" si="34"/>
        <v>554.71402</v>
      </c>
      <c r="I49" s="144">
        <f t="shared" si="31"/>
        <v>47.249916524701874</v>
      </c>
    </row>
    <row r="50" spans="1:9" s="3" customFormat="1" ht="30.75" thickBot="1" x14ac:dyDescent="0.3">
      <c r="A50" s="95" t="s">
        <v>121</v>
      </c>
      <c r="B50" s="52">
        <v>8030</v>
      </c>
      <c r="C50" s="98">
        <f t="shared" si="32"/>
        <v>669</v>
      </c>
      <c r="D50" s="52">
        <v>315</v>
      </c>
      <c r="E50" s="130">
        <f t="shared" si="29"/>
        <v>47.085201793721978</v>
      </c>
      <c r="F50" s="150">
        <v>14083.5761</v>
      </c>
      <c r="G50" s="254">
        <f t="shared" ref="G50" si="35">ROUND(F50/12*$A$3,0)</f>
        <v>1174</v>
      </c>
      <c r="H50" s="150">
        <v>554.71402</v>
      </c>
      <c r="I50" s="144">
        <f t="shared" si="31"/>
        <v>47.249916524701874</v>
      </c>
    </row>
    <row r="51" spans="1:9" s="3" customFormat="1" ht="15" customHeight="1" thickBot="1" x14ac:dyDescent="0.3">
      <c r="A51" s="255" t="s">
        <v>3</v>
      </c>
      <c r="B51" s="135"/>
      <c r="C51" s="135"/>
      <c r="D51" s="135"/>
      <c r="E51" s="136"/>
      <c r="F51" s="145">
        <f t="shared" ref="F51:H51" si="36">F46+F49</f>
        <v>53914.510344444439</v>
      </c>
      <c r="G51" s="145">
        <f t="shared" si="36"/>
        <v>4494</v>
      </c>
      <c r="H51" s="145">
        <f t="shared" si="36"/>
        <v>1316.6678900000002</v>
      </c>
      <c r="I51" s="151">
        <f t="shared" si="31"/>
        <v>29.298350912327553</v>
      </c>
    </row>
    <row r="52" spans="1:9" ht="15" customHeight="1" x14ac:dyDescent="0.25">
      <c r="A52" s="261"/>
      <c r="B52" s="39"/>
      <c r="C52" s="39"/>
      <c r="D52" s="39"/>
      <c r="E52" s="39"/>
      <c r="F52" s="148"/>
      <c r="G52" s="148"/>
      <c r="H52" s="148"/>
      <c r="I52" s="148"/>
    </row>
    <row r="53" spans="1:9" ht="29.25" x14ac:dyDescent="0.25">
      <c r="A53" s="252" t="s">
        <v>80</v>
      </c>
      <c r="B53" s="40"/>
      <c r="C53" s="40"/>
      <c r="D53" s="40"/>
      <c r="E53" s="40"/>
      <c r="F53" s="140"/>
      <c r="G53" s="140"/>
      <c r="H53" s="140"/>
      <c r="I53" s="140"/>
    </row>
    <row r="54" spans="1:9" s="3" customFormat="1" ht="30" x14ac:dyDescent="0.25">
      <c r="A54" s="72" t="s">
        <v>134</v>
      </c>
      <c r="B54" s="8">
        <f>SUM(B55:B56)</f>
        <v>420</v>
      </c>
      <c r="C54" s="8">
        <f>SUM(C55:C56)</f>
        <v>35</v>
      </c>
      <c r="D54" s="8">
        <f>SUM(D55:D56)</f>
        <v>79</v>
      </c>
      <c r="E54" s="15">
        <f t="shared" ref="E54:E61" si="37">D54/C54*100</f>
        <v>225.71428571428572</v>
      </c>
      <c r="F54" s="149">
        <f>SUM(F55:F56)</f>
        <v>2627.9366399999999</v>
      </c>
      <c r="G54" s="149">
        <f t="shared" ref="G54:H54" si="38">SUM(G55:G56)</f>
        <v>219</v>
      </c>
      <c r="H54" s="149">
        <f t="shared" si="38"/>
        <v>494.30221</v>
      </c>
      <c r="I54" s="149">
        <f>H54/G54*100</f>
        <v>225.70877168949769</v>
      </c>
    </row>
    <row r="55" spans="1:9" s="3" customFormat="1" ht="45" x14ac:dyDescent="0.25">
      <c r="A55" s="11" t="s">
        <v>127</v>
      </c>
      <c r="B55" s="8">
        <v>120</v>
      </c>
      <c r="C55" s="4">
        <f t="shared" ref="C55:C56" si="39">ROUND(B55/12*$A$3,0)</f>
        <v>10</v>
      </c>
      <c r="D55" s="8"/>
      <c r="E55" s="15">
        <f t="shared" si="37"/>
        <v>0</v>
      </c>
      <c r="F55" s="149">
        <v>750.83904000000007</v>
      </c>
      <c r="G55" s="253">
        <f t="shared" ref="G55:G61" si="40">ROUND(F55/12*$A$3,0)</f>
        <v>63</v>
      </c>
      <c r="H55" s="149"/>
      <c r="I55" s="149">
        <f t="shared" ref="I55:I62" si="41">H55/G55*100</f>
        <v>0</v>
      </c>
    </row>
    <row r="56" spans="1:9" s="3" customFormat="1" ht="30" x14ac:dyDescent="0.25">
      <c r="A56" s="11" t="s">
        <v>128</v>
      </c>
      <c r="B56" s="8">
        <v>300</v>
      </c>
      <c r="C56" s="4">
        <f t="shared" si="39"/>
        <v>25</v>
      </c>
      <c r="D56" s="8">
        <v>79</v>
      </c>
      <c r="E56" s="15">
        <f t="shared" si="37"/>
        <v>316</v>
      </c>
      <c r="F56" s="149">
        <v>1877.0976000000001</v>
      </c>
      <c r="G56" s="253">
        <f t="shared" si="40"/>
        <v>156</v>
      </c>
      <c r="H56" s="149">
        <v>494.30221</v>
      </c>
      <c r="I56" s="149">
        <f t="shared" si="41"/>
        <v>316.86039102564104</v>
      </c>
    </row>
    <row r="57" spans="1:9" s="3" customFormat="1" ht="30" x14ac:dyDescent="0.25">
      <c r="A57" s="72" t="s">
        <v>125</v>
      </c>
      <c r="B57" s="8">
        <f>SUM(B58:B61)</f>
        <v>53705</v>
      </c>
      <c r="C57" s="8">
        <f>SUM(C58:C61)</f>
        <v>4475</v>
      </c>
      <c r="D57" s="8">
        <f>SUM(D58:D61)</f>
        <v>1963</v>
      </c>
      <c r="E57" s="15">
        <f t="shared" si="37"/>
        <v>43.865921787709503</v>
      </c>
      <c r="F57" s="149">
        <f>SUM(F58:F61)</f>
        <v>100134.69265</v>
      </c>
      <c r="G57" s="149">
        <f t="shared" ref="G57:H57" si="42">SUM(G58:G61)</f>
        <v>8346</v>
      </c>
      <c r="H57" s="149">
        <f t="shared" si="42"/>
        <v>2465.5548199999998</v>
      </c>
      <c r="I57" s="149">
        <f t="shared" si="41"/>
        <v>29.541754373352504</v>
      </c>
    </row>
    <row r="58" spans="1:9" s="3" customFormat="1" ht="60" x14ac:dyDescent="0.25">
      <c r="A58" s="11" t="s">
        <v>132</v>
      </c>
      <c r="B58" s="8">
        <v>28000</v>
      </c>
      <c r="C58" s="4">
        <f t="shared" ref="C58:C61" si="43">ROUND(B58/12*$A$3,0)</f>
        <v>2333</v>
      </c>
      <c r="D58" s="8">
        <v>811</v>
      </c>
      <c r="E58" s="15">
        <f t="shared" si="37"/>
        <v>34.762108872696103</v>
      </c>
      <c r="F58" s="149">
        <v>54922</v>
      </c>
      <c r="G58" s="253">
        <f t="shared" si="40"/>
        <v>4577</v>
      </c>
      <c r="H58" s="149">
        <v>1390.6354799999999</v>
      </c>
      <c r="I58" s="149">
        <f t="shared" si="41"/>
        <v>30.38312169543369</v>
      </c>
    </row>
    <row r="59" spans="1:9" s="3" customFormat="1" ht="45" x14ac:dyDescent="0.25">
      <c r="A59" s="11" t="s">
        <v>122</v>
      </c>
      <c r="B59" s="8">
        <v>20100</v>
      </c>
      <c r="C59" s="4">
        <f t="shared" si="43"/>
        <v>1675</v>
      </c>
      <c r="D59" s="8">
        <v>1123</v>
      </c>
      <c r="E59" s="15">
        <f t="shared" si="37"/>
        <v>67.044776119402982</v>
      </c>
      <c r="F59" s="149">
        <v>39426.15</v>
      </c>
      <c r="G59" s="253">
        <f t="shared" si="40"/>
        <v>3286</v>
      </c>
      <c r="H59" s="149">
        <v>1076.17823</v>
      </c>
      <c r="I59" s="149">
        <f t="shared" si="41"/>
        <v>32.750402617163729</v>
      </c>
    </row>
    <row r="60" spans="1:9" s="3" customFormat="1" ht="30" x14ac:dyDescent="0.25">
      <c r="A60" s="11" t="s">
        <v>87</v>
      </c>
      <c r="B60" s="8">
        <v>470</v>
      </c>
      <c r="C60" s="4">
        <f t="shared" si="43"/>
        <v>39</v>
      </c>
      <c r="D60" s="8">
        <v>12</v>
      </c>
      <c r="E60" s="15">
        <f t="shared" si="37"/>
        <v>30.76923076923077</v>
      </c>
      <c r="F60" s="149">
        <v>1880.3995</v>
      </c>
      <c r="G60" s="253">
        <f>ROUND(F60/12*$A$3,0)</f>
        <v>157</v>
      </c>
      <c r="H60" s="149">
        <v>-10.387169999999998</v>
      </c>
      <c r="I60" s="149">
        <f t="shared" si="41"/>
        <v>-6.6160318471337565</v>
      </c>
    </row>
    <row r="61" spans="1:9" s="3" customFormat="1" ht="30.75" thickBot="1" x14ac:dyDescent="0.3">
      <c r="A61" s="95" t="s">
        <v>88</v>
      </c>
      <c r="B61" s="52">
        <v>5135</v>
      </c>
      <c r="C61" s="98">
        <f t="shared" si="43"/>
        <v>428</v>
      </c>
      <c r="D61" s="52">
        <v>17</v>
      </c>
      <c r="E61" s="139">
        <f t="shared" si="37"/>
        <v>3.9719626168224296</v>
      </c>
      <c r="F61" s="150">
        <v>3906.1431500000003</v>
      </c>
      <c r="G61" s="254">
        <f t="shared" si="40"/>
        <v>326</v>
      </c>
      <c r="H61" s="150">
        <v>9.1282799999999984</v>
      </c>
      <c r="I61" s="150">
        <f t="shared" si="41"/>
        <v>2.8000858895705516</v>
      </c>
    </row>
    <row r="62" spans="1:9" s="3" customFormat="1" ht="15.75" thickBot="1" x14ac:dyDescent="0.3">
      <c r="A62" s="255" t="s">
        <v>3</v>
      </c>
      <c r="B62" s="135"/>
      <c r="C62" s="135"/>
      <c r="D62" s="135"/>
      <c r="E62" s="136"/>
      <c r="F62" s="262">
        <f>F57+F54</f>
        <v>102762.62929</v>
      </c>
      <c r="G62" s="262">
        <f>G57+G54</f>
        <v>8565</v>
      </c>
      <c r="H62" s="262">
        <f t="shared" ref="H62" si="44">H57+H54</f>
        <v>2959.8570299999997</v>
      </c>
      <c r="I62" s="262">
        <f t="shared" si="41"/>
        <v>34.557583537653237</v>
      </c>
    </row>
    <row r="63" spans="1:9" ht="15" customHeight="1" x14ac:dyDescent="0.25">
      <c r="A63" s="71"/>
      <c r="B63" s="41"/>
      <c r="C63" s="41"/>
      <c r="D63" s="41"/>
      <c r="E63" s="41"/>
      <c r="F63" s="154"/>
      <c r="G63" s="154"/>
      <c r="H63" s="154"/>
      <c r="I63" s="154"/>
    </row>
    <row r="64" spans="1:9" ht="29.25" customHeight="1" x14ac:dyDescent="0.25">
      <c r="A64" s="252" t="s">
        <v>81</v>
      </c>
      <c r="B64" s="40"/>
      <c r="C64" s="40"/>
      <c r="D64" s="40"/>
      <c r="E64" s="40"/>
      <c r="F64" s="140"/>
      <c r="G64" s="140"/>
      <c r="H64" s="140"/>
      <c r="I64" s="140"/>
    </row>
    <row r="65" spans="1:9" s="3" customFormat="1" ht="39.75" customHeight="1" x14ac:dyDescent="0.25">
      <c r="A65" s="72" t="s">
        <v>134</v>
      </c>
      <c r="B65" s="8">
        <f>SUM(B66:B67)</f>
        <v>4709</v>
      </c>
      <c r="C65" s="8">
        <f>SUM(C66:C67)</f>
        <v>393</v>
      </c>
      <c r="D65" s="8">
        <f>SUM(D66:D67)</f>
        <v>107</v>
      </c>
      <c r="E65" s="12">
        <f>D65/C65*100</f>
        <v>27.226463104325699</v>
      </c>
      <c r="F65" s="149">
        <f>SUM(F66:F67)</f>
        <v>11231.98279288889</v>
      </c>
      <c r="G65" s="149">
        <f>SUM(G66:G67)</f>
        <v>936</v>
      </c>
      <c r="H65" s="149">
        <f t="shared" ref="H65" si="45">SUM(H66:H67)</f>
        <v>154.20482999999999</v>
      </c>
      <c r="I65" s="149">
        <f t="shared" ref="I65:I70" si="46">H65/G65*100</f>
        <v>16.474875000000001</v>
      </c>
    </row>
    <row r="66" spans="1:9" s="3" customFormat="1" ht="38.1" customHeight="1" x14ac:dyDescent="0.25">
      <c r="A66" s="11" t="s">
        <v>84</v>
      </c>
      <c r="B66" s="8">
        <v>3622</v>
      </c>
      <c r="C66" s="4">
        <f t="shared" ref="C66:C69" si="47">ROUND(B66/12*$A$3,0)</f>
        <v>302</v>
      </c>
      <c r="D66" s="8">
        <v>104</v>
      </c>
      <c r="E66" s="12">
        <f>D66/C66*100</f>
        <v>34.437086092715234</v>
      </c>
      <c r="F66" s="149">
        <v>8887.7151128888891</v>
      </c>
      <c r="G66" s="253">
        <f>ROUND(F66/12*$A$3,0)</f>
        <v>741</v>
      </c>
      <c r="H66" s="149">
        <v>147.40496999999999</v>
      </c>
      <c r="I66" s="149">
        <f t="shared" si="46"/>
        <v>19.892708502024288</v>
      </c>
    </row>
    <row r="67" spans="1:9" s="3" customFormat="1" ht="38.1" customHeight="1" x14ac:dyDescent="0.25">
      <c r="A67" s="11" t="s">
        <v>85</v>
      </c>
      <c r="B67" s="8">
        <v>1087</v>
      </c>
      <c r="C67" s="4">
        <f t="shared" si="47"/>
        <v>91</v>
      </c>
      <c r="D67" s="8">
        <v>3</v>
      </c>
      <c r="E67" s="12">
        <f>D67/C67*100</f>
        <v>3.296703296703297</v>
      </c>
      <c r="F67" s="149">
        <v>2344.2676800000004</v>
      </c>
      <c r="G67" s="253">
        <f>ROUND(F67/12*$A$3,0)</f>
        <v>195</v>
      </c>
      <c r="H67" s="149">
        <v>6.7998599999999998</v>
      </c>
      <c r="I67" s="149">
        <f t="shared" si="46"/>
        <v>3.487107692307692</v>
      </c>
    </row>
    <row r="68" spans="1:9" s="3" customFormat="1" ht="30" x14ac:dyDescent="0.25">
      <c r="A68" s="11" t="s">
        <v>125</v>
      </c>
      <c r="B68" s="8">
        <f>SUM(B69)</f>
        <v>100</v>
      </c>
      <c r="C68" s="8">
        <f t="shared" ref="C68:H68" si="48">SUM(C69)</f>
        <v>8</v>
      </c>
      <c r="D68" s="8">
        <f t="shared" si="48"/>
        <v>1</v>
      </c>
      <c r="E68" s="12">
        <f t="shared" ref="E68:E69" si="49">D68/C68*100</f>
        <v>12.5</v>
      </c>
      <c r="F68" s="142">
        <f t="shared" si="48"/>
        <v>175.387</v>
      </c>
      <c r="G68" s="142">
        <f t="shared" si="48"/>
        <v>15</v>
      </c>
      <c r="H68" s="142">
        <f t="shared" si="48"/>
        <v>1.6088199999999999</v>
      </c>
      <c r="I68" s="149">
        <f t="shared" si="46"/>
        <v>10.725466666666666</v>
      </c>
    </row>
    <row r="69" spans="1:9" s="3" customFormat="1" ht="38.1" customHeight="1" thickBot="1" x14ac:dyDescent="0.3">
      <c r="A69" s="95" t="s">
        <v>121</v>
      </c>
      <c r="B69" s="52">
        <v>100</v>
      </c>
      <c r="C69" s="98">
        <f t="shared" si="47"/>
        <v>8</v>
      </c>
      <c r="D69" s="52">
        <v>1</v>
      </c>
      <c r="E69" s="130">
        <f t="shared" si="49"/>
        <v>12.5</v>
      </c>
      <c r="F69" s="150">
        <v>175.387</v>
      </c>
      <c r="G69" s="254">
        <f t="shared" ref="G69" si="50">ROUND(F69/12*$A$3,0)</f>
        <v>15</v>
      </c>
      <c r="H69" s="150">
        <v>1.6088199999999999</v>
      </c>
      <c r="I69" s="150">
        <f t="shared" si="46"/>
        <v>10.725466666666666</v>
      </c>
    </row>
    <row r="70" spans="1:9" s="3" customFormat="1" ht="15" customHeight="1" thickBot="1" x14ac:dyDescent="0.3">
      <c r="A70" s="255" t="s">
        <v>3</v>
      </c>
      <c r="B70" s="135"/>
      <c r="C70" s="135"/>
      <c r="D70" s="135"/>
      <c r="E70" s="136"/>
      <c r="F70" s="145">
        <f t="shared" ref="F70:H70" si="51">F65+F68</f>
        <v>11407.369792888891</v>
      </c>
      <c r="G70" s="145">
        <f t="shared" si="51"/>
        <v>951</v>
      </c>
      <c r="H70" s="145">
        <f t="shared" si="51"/>
        <v>155.81365</v>
      </c>
      <c r="I70" s="262">
        <f t="shared" si="46"/>
        <v>16.384190325972661</v>
      </c>
    </row>
    <row r="71" spans="1:9" ht="15" customHeight="1" x14ac:dyDescent="0.25">
      <c r="A71" s="71"/>
      <c r="B71" s="42"/>
      <c r="C71" s="42"/>
      <c r="D71" s="42"/>
      <c r="E71" s="42"/>
      <c r="F71" s="156"/>
      <c r="G71" s="156"/>
      <c r="H71" s="156"/>
      <c r="I71" s="156"/>
    </row>
    <row r="72" spans="1:9" ht="44.25" customHeight="1" x14ac:dyDescent="0.25">
      <c r="A72" s="252" t="s">
        <v>101</v>
      </c>
      <c r="B72" s="40"/>
      <c r="C72" s="40"/>
      <c r="D72" s="40"/>
      <c r="E72" s="40"/>
      <c r="F72" s="140"/>
      <c r="G72" s="140"/>
      <c r="H72" s="140"/>
      <c r="I72" s="140"/>
    </row>
    <row r="73" spans="1:9" s="3" customFormat="1" ht="30" x14ac:dyDescent="0.25">
      <c r="A73" s="72" t="s">
        <v>134</v>
      </c>
      <c r="B73" s="8">
        <f>SUM(B74:B75)</f>
        <v>5386</v>
      </c>
      <c r="C73" s="8">
        <f>SUM(C74:C75)</f>
        <v>449</v>
      </c>
      <c r="D73" s="8">
        <f>SUM(D74:D75)</f>
        <v>5</v>
      </c>
      <c r="E73" s="12">
        <f t="shared" ref="E73:E80" si="52">D73/C73*100</f>
        <v>1.1135857461024499</v>
      </c>
      <c r="F73" s="149">
        <f>SUM(F74:F75)</f>
        <v>12846.855842666668</v>
      </c>
      <c r="G73" s="149">
        <f t="shared" ref="G73:H73" si="53">SUM(G74:G75)</f>
        <v>1070</v>
      </c>
      <c r="H73" s="149">
        <f t="shared" si="53"/>
        <v>8.0903299999999998</v>
      </c>
      <c r="I73" s="149">
        <f t="shared" ref="I73:I81" si="54">H73/G73*100</f>
        <v>0.75610560747663547</v>
      </c>
    </row>
    <row r="74" spans="1:9" s="3" customFormat="1" ht="30" x14ac:dyDescent="0.25">
      <c r="A74" s="11" t="s">
        <v>84</v>
      </c>
      <c r="B74" s="8">
        <v>4143</v>
      </c>
      <c r="C74" s="4">
        <f>ROUND(B74/12*$A$3,0)</f>
        <v>345</v>
      </c>
      <c r="D74" s="8">
        <v>3</v>
      </c>
      <c r="E74" s="12">
        <f t="shared" si="52"/>
        <v>0.86956521739130432</v>
      </c>
      <c r="F74" s="149">
        <v>10166.152322666667</v>
      </c>
      <c r="G74" s="253">
        <f t="shared" ref="G74" si="55">ROUND(F74/12*$A$3,0)</f>
        <v>847</v>
      </c>
      <c r="H74" s="149">
        <v>3.5380799999999999</v>
      </c>
      <c r="I74" s="149">
        <f t="shared" si="54"/>
        <v>0.41771900826446279</v>
      </c>
    </row>
    <row r="75" spans="1:9" s="3" customFormat="1" ht="30" x14ac:dyDescent="0.25">
      <c r="A75" s="11" t="s">
        <v>85</v>
      </c>
      <c r="B75" s="8">
        <v>1243</v>
      </c>
      <c r="C75" s="4">
        <f>ROUND(B75/12*$A$3,0)</f>
        <v>104</v>
      </c>
      <c r="D75" s="8">
        <v>2</v>
      </c>
      <c r="E75" s="12">
        <f t="shared" si="52"/>
        <v>1.9230769230769231</v>
      </c>
      <c r="F75" s="149">
        <v>2680.70352</v>
      </c>
      <c r="G75" s="253">
        <f t="shared" ref="G75:G80" si="56">ROUND(F75/12*$A$3,0)</f>
        <v>223</v>
      </c>
      <c r="H75" s="149">
        <v>4.5522499999999999</v>
      </c>
      <c r="I75" s="149">
        <f t="shared" si="54"/>
        <v>2.0413677130044841</v>
      </c>
    </row>
    <row r="76" spans="1:9" s="3" customFormat="1" ht="30" x14ac:dyDescent="0.25">
      <c r="A76" s="11" t="s">
        <v>125</v>
      </c>
      <c r="B76" s="8">
        <f>SUM(B77:B80)</f>
        <v>2980</v>
      </c>
      <c r="C76" s="8">
        <f>SUM(C77:C80)</f>
        <v>249</v>
      </c>
      <c r="D76" s="8">
        <f>SUM(D77:D80)</f>
        <v>77</v>
      </c>
      <c r="E76" s="12">
        <f t="shared" si="52"/>
        <v>30.923694779116467</v>
      </c>
      <c r="F76" s="142">
        <f>SUM(F77:F80)</f>
        <v>5927.2765000000009</v>
      </c>
      <c r="G76" s="142">
        <f>SUM(G77:G80)</f>
        <v>494</v>
      </c>
      <c r="H76" s="142">
        <f>SUM(H77:H80)</f>
        <v>121.98327</v>
      </c>
      <c r="I76" s="149">
        <f t="shared" si="54"/>
        <v>24.692969635627531</v>
      </c>
    </row>
    <row r="77" spans="1:9" s="3" customFormat="1" ht="30" x14ac:dyDescent="0.25">
      <c r="A77" s="11" t="s">
        <v>121</v>
      </c>
      <c r="B77" s="8">
        <v>500</v>
      </c>
      <c r="C77" s="4">
        <f t="shared" ref="C77:C80" si="57">ROUND(B77/12*$A$3,0)</f>
        <v>42</v>
      </c>
      <c r="D77" s="8">
        <v>7</v>
      </c>
      <c r="E77" s="12">
        <f t="shared" si="52"/>
        <v>16.666666666666664</v>
      </c>
      <c r="F77" s="149">
        <v>876.93499999999995</v>
      </c>
      <c r="G77" s="253">
        <f t="shared" si="56"/>
        <v>73</v>
      </c>
      <c r="H77" s="149">
        <v>11.99545</v>
      </c>
      <c r="I77" s="149">
        <f t="shared" si="54"/>
        <v>16.432123287671232</v>
      </c>
    </row>
    <row r="78" spans="1:9" s="3" customFormat="1" ht="56.25" customHeight="1" x14ac:dyDescent="0.25">
      <c r="A78" s="11" t="s">
        <v>132</v>
      </c>
      <c r="B78" s="8">
        <v>2230</v>
      </c>
      <c r="C78" s="4">
        <f t="shared" si="57"/>
        <v>186</v>
      </c>
      <c r="D78" s="8">
        <v>66</v>
      </c>
      <c r="E78" s="12">
        <f t="shared" si="52"/>
        <v>35.483870967741936</v>
      </c>
      <c r="F78" s="149">
        <v>4374.1450000000004</v>
      </c>
      <c r="G78" s="253">
        <f t="shared" si="56"/>
        <v>365</v>
      </c>
      <c r="H78" s="149">
        <v>95.4</v>
      </c>
      <c r="I78" s="149">
        <f t="shared" si="54"/>
        <v>26.136986301369863</v>
      </c>
    </row>
    <row r="79" spans="1:9" s="3" customFormat="1" ht="38.1" customHeight="1" x14ac:dyDescent="0.25">
      <c r="A79" s="11" t="s">
        <v>87</v>
      </c>
      <c r="B79" s="8">
        <v>150</v>
      </c>
      <c r="C79" s="4">
        <f t="shared" si="57"/>
        <v>13</v>
      </c>
      <c r="D79" s="8">
        <v>4</v>
      </c>
      <c r="E79" s="12">
        <f t="shared" si="52"/>
        <v>30.76923076923077</v>
      </c>
      <c r="F79" s="149">
        <v>600.12750000000005</v>
      </c>
      <c r="G79" s="253">
        <f t="shared" si="56"/>
        <v>50</v>
      </c>
      <c r="H79" s="149">
        <v>14.587819999999999</v>
      </c>
      <c r="I79" s="149">
        <f t="shared" si="54"/>
        <v>29.175639999999998</v>
      </c>
    </row>
    <row r="80" spans="1:9" s="3" customFormat="1" ht="38.1" customHeight="1" x14ac:dyDescent="0.25">
      <c r="A80" s="11" t="s">
        <v>88</v>
      </c>
      <c r="B80" s="8">
        <v>100</v>
      </c>
      <c r="C80" s="4">
        <f t="shared" si="57"/>
        <v>8</v>
      </c>
      <c r="D80" s="8"/>
      <c r="E80" s="12">
        <f t="shared" si="52"/>
        <v>0</v>
      </c>
      <c r="F80" s="149">
        <v>76.069000000000003</v>
      </c>
      <c r="G80" s="253">
        <f t="shared" si="56"/>
        <v>6</v>
      </c>
      <c r="H80" s="149"/>
      <c r="I80" s="149">
        <f t="shared" si="54"/>
        <v>0</v>
      </c>
    </row>
    <row r="81" spans="1:9" s="3" customFormat="1" ht="15" customHeight="1" x14ac:dyDescent="0.25">
      <c r="A81" s="263" t="s">
        <v>3</v>
      </c>
      <c r="B81" s="10"/>
      <c r="C81" s="10"/>
      <c r="D81" s="10"/>
      <c r="E81" s="15"/>
      <c r="F81" s="153">
        <f>F73+F76</f>
        <v>18774.132342666668</v>
      </c>
      <c r="G81" s="153">
        <f>G73+G76</f>
        <v>1564</v>
      </c>
      <c r="H81" s="153">
        <f>H73+H76</f>
        <v>130.0736</v>
      </c>
      <c r="I81" s="153">
        <f t="shared" si="54"/>
        <v>8.3167263427109983</v>
      </c>
    </row>
    <row r="82" spans="1:9" s="3" customFormat="1" ht="15.75" customHeight="1" x14ac:dyDescent="0.25">
      <c r="B82" s="31"/>
      <c r="C82" s="31"/>
      <c r="D82" s="31"/>
      <c r="E82" s="31"/>
      <c r="F82" s="157"/>
      <c r="G82" s="157"/>
      <c r="H82" s="157"/>
      <c r="I82" s="157"/>
    </row>
    <row r="83" spans="1:9" ht="29.25" customHeight="1" x14ac:dyDescent="0.25">
      <c r="A83" s="252" t="s">
        <v>102</v>
      </c>
      <c r="B83" s="40"/>
      <c r="C83" s="40"/>
      <c r="D83" s="40"/>
      <c r="E83" s="40"/>
      <c r="F83" s="140"/>
      <c r="G83" s="140"/>
      <c r="H83" s="140"/>
      <c r="I83" s="140"/>
    </row>
    <row r="84" spans="1:9" s="3" customFormat="1" ht="45" customHeight="1" x14ac:dyDescent="0.25">
      <c r="A84" s="72" t="s">
        <v>134</v>
      </c>
      <c r="B84" s="8">
        <f>SUM(B85:B86)</f>
        <v>1584</v>
      </c>
      <c r="C84" s="8">
        <f>SUM(C85:C86)</f>
        <v>132</v>
      </c>
      <c r="D84" s="8">
        <f>SUM(D85:D86)</f>
        <v>169</v>
      </c>
      <c r="E84" s="12">
        <f>D84/C84*100</f>
        <v>128.03030303030303</v>
      </c>
      <c r="F84" s="149">
        <f>SUM(F85:F86)</f>
        <v>3776.8872657777779</v>
      </c>
      <c r="G84" s="149">
        <f t="shared" ref="G84:H84" si="58">SUM(G85:G86)</f>
        <v>314</v>
      </c>
      <c r="H84" s="149">
        <f t="shared" si="58"/>
        <v>295.62572</v>
      </c>
      <c r="I84" s="149">
        <f>H78/G78*100</f>
        <v>26.136986301369863</v>
      </c>
    </row>
    <row r="85" spans="1:9" s="3" customFormat="1" ht="38.1" customHeight="1" x14ac:dyDescent="0.25">
      <c r="A85" s="11" t="s">
        <v>84</v>
      </c>
      <c r="B85" s="8">
        <v>1214</v>
      </c>
      <c r="C85" s="4">
        <f t="shared" ref="C85:C88" si="59">ROUND(B85/12*$A$3,0)</f>
        <v>101</v>
      </c>
      <c r="D85" s="8">
        <v>133</v>
      </c>
      <c r="E85" s="12">
        <f>D85/C85*100</f>
        <v>131.68316831683168</v>
      </c>
      <c r="F85" s="149">
        <v>2978.930465777778</v>
      </c>
      <c r="G85" s="253">
        <f t="shared" ref="G85" si="60">ROUND(F85/12*$A$3,0)</f>
        <v>248</v>
      </c>
      <c r="H85" s="149">
        <v>209.30766</v>
      </c>
      <c r="I85" s="149">
        <f t="shared" ref="I85:I102" si="61">H85/G85*100</f>
        <v>84.39824999999999</v>
      </c>
    </row>
    <row r="86" spans="1:9" s="3" customFormat="1" ht="38.1" customHeight="1" x14ac:dyDescent="0.25">
      <c r="A86" s="11" t="s">
        <v>85</v>
      </c>
      <c r="B86" s="8">
        <v>370</v>
      </c>
      <c r="C86" s="4">
        <f t="shared" si="59"/>
        <v>31</v>
      </c>
      <c r="D86" s="8">
        <v>36</v>
      </c>
      <c r="E86" s="12">
        <f>D86/C86*100</f>
        <v>116.12903225806453</v>
      </c>
      <c r="F86" s="149">
        <v>797.95680000000004</v>
      </c>
      <c r="G86" s="253">
        <f t="shared" ref="G86:G88" si="62">ROUND(F86/12*$A$3,0)</f>
        <v>66</v>
      </c>
      <c r="H86" s="149">
        <v>86.318060000000003</v>
      </c>
      <c r="I86" s="149">
        <f t="shared" si="61"/>
        <v>130.7849393939394</v>
      </c>
    </row>
    <row r="87" spans="1:9" s="3" customFormat="1" ht="30" x14ac:dyDescent="0.25">
      <c r="A87" s="11" t="s">
        <v>125</v>
      </c>
      <c r="B87" s="8">
        <f>SUM(B88)</f>
        <v>357</v>
      </c>
      <c r="C87" s="8">
        <f t="shared" ref="C87:H87" si="63">SUM(C88)</f>
        <v>30</v>
      </c>
      <c r="D87" s="8">
        <f t="shared" si="63"/>
        <v>74</v>
      </c>
      <c r="E87" s="12">
        <f t="shared" ref="E87:E88" si="64">D87/C87*100</f>
        <v>246.66666666666669</v>
      </c>
      <c r="F87" s="142">
        <f t="shared" si="63"/>
        <v>626.13158999999996</v>
      </c>
      <c r="G87" s="142">
        <f t="shared" si="63"/>
        <v>52</v>
      </c>
      <c r="H87" s="142">
        <f t="shared" si="63"/>
        <v>120.27553</v>
      </c>
      <c r="I87" s="149">
        <f t="shared" si="61"/>
        <v>231.29909615384614</v>
      </c>
    </row>
    <row r="88" spans="1:9" s="3" customFormat="1" ht="30" x14ac:dyDescent="0.25">
      <c r="A88" s="264" t="s">
        <v>121</v>
      </c>
      <c r="B88" s="8">
        <v>357</v>
      </c>
      <c r="C88" s="4">
        <f t="shared" si="59"/>
        <v>30</v>
      </c>
      <c r="D88" s="8">
        <v>74</v>
      </c>
      <c r="E88" s="12">
        <f t="shared" si="64"/>
        <v>246.66666666666669</v>
      </c>
      <c r="F88" s="149">
        <v>626.13158999999996</v>
      </c>
      <c r="G88" s="253">
        <f t="shared" si="62"/>
        <v>52</v>
      </c>
      <c r="H88" s="149">
        <v>120.27553</v>
      </c>
      <c r="I88" s="149">
        <f t="shared" si="61"/>
        <v>231.29909615384614</v>
      </c>
    </row>
    <row r="89" spans="1:9" s="3" customFormat="1" ht="15" customHeight="1" thickBot="1" x14ac:dyDescent="0.3">
      <c r="A89" s="263" t="s">
        <v>3</v>
      </c>
      <c r="B89" s="10"/>
      <c r="C89" s="10"/>
      <c r="D89" s="10"/>
      <c r="E89" s="15"/>
      <c r="F89" s="155">
        <f t="shared" ref="F89:H89" si="65">F84+F87</f>
        <v>4403.0188557777783</v>
      </c>
      <c r="G89" s="155">
        <f t="shared" si="65"/>
        <v>366</v>
      </c>
      <c r="H89" s="155">
        <f t="shared" si="65"/>
        <v>415.90125</v>
      </c>
      <c r="I89" s="153">
        <f t="shared" si="61"/>
        <v>113.6342213114754</v>
      </c>
    </row>
    <row r="90" spans="1:9" ht="15" customHeight="1" x14ac:dyDescent="0.25">
      <c r="A90" s="265" t="s">
        <v>100</v>
      </c>
      <c r="B90" s="266"/>
      <c r="C90" s="266"/>
      <c r="D90" s="266"/>
      <c r="E90" s="266"/>
      <c r="F90" s="267"/>
      <c r="G90" s="267"/>
      <c r="H90" s="267"/>
      <c r="I90" s="267"/>
    </row>
    <row r="91" spans="1:9" ht="30" x14ac:dyDescent="0.25">
      <c r="A91" s="72" t="s">
        <v>134</v>
      </c>
      <c r="B91" s="268">
        <f t="shared" ref="B91:H91" si="66">SUM(B10,B24,B38,B46,B54,B65,B73,B84)</f>
        <v>52399</v>
      </c>
      <c r="C91" s="268">
        <f t="shared" si="66"/>
        <v>4368</v>
      </c>
      <c r="D91" s="268">
        <f t="shared" si="66"/>
        <v>2057</v>
      </c>
      <c r="E91" s="268">
        <f t="shared" ref="E91:E101" si="67">D91/C91*100</f>
        <v>47.092490842490839</v>
      </c>
      <c r="F91" s="269">
        <f t="shared" si="66"/>
        <v>128234.51882222224</v>
      </c>
      <c r="G91" s="269">
        <f t="shared" si="66"/>
        <v>10684</v>
      </c>
      <c r="H91" s="269">
        <f t="shared" si="66"/>
        <v>4811.6742099999992</v>
      </c>
      <c r="I91" s="269">
        <f t="shared" si="61"/>
        <v>45.036261793335825</v>
      </c>
    </row>
    <row r="92" spans="1:9" ht="30" x14ac:dyDescent="0.25">
      <c r="A92" s="11" t="s">
        <v>84</v>
      </c>
      <c r="B92" s="268">
        <f t="shared" ref="B92:H93" si="68">SUM(B85,B74,B66,B47,B39,B25,B11)</f>
        <v>39655</v>
      </c>
      <c r="C92" s="268">
        <f t="shared" si="68"/>
        <v>3304</v>
      </c>
      <c r="D92" s="268">
        <f t="shared" si="68"/>
        <v>1641</v>
      </c>
      <c r="E92" s="268">
        <f t="shared" si="67"/>
        <v>49.667070217917676</v>
      </c>
      <c r="F92" s="269">
        <f t="shared" si="68"/>
        <v>97306.002982222213</v>
      </c>
      <c r="G92" s="269">
        <f t="shared" si="68"/>
        <v>8109</v>
      </c>
      <c r="H92" s="269">
        <f t="shared" si="68"/>
        <v>3536.7613300000003</v>
      </c>
      <c r="I92" s="269">
        <f t="shared" si="61"/>
        <v>43.615258724873598</v>
      </c>
    </row>
    <row r="93" spans="1:9" ht="30" x14ac:dyDescent="0.25">
      <c r="A93" s="11" t="s">
        <v>85</v>
      </c>
      <c r="B93" s="268">
        <f t="shared" si="68"/>
        <v>11904</v>
      </c>
      <c r="C93" s="268">
        <f t="shared" si="68"/>
        <v>994</v>
      </c>
      <c r="D93" s="268">
        <f t="shared" si="68"/>
        <v>331</v>
      </c>
      <c r="E93" s="268">
        <f t="shared" si="67"/>
        <v>33.29979879275654</v>
      </c>
      <c r="F93" s="269">
        <f t="shared" si="68"/>
        <v>25672.64256</v>
      </c>
      <c r="G93" s="269">
        <f t="shared" si="68"/>
        <v>2138</v>
      </c>
      <c r="H93" s="269">
        <f t="shared" si="68"/>
        <v>743.06872999999985</v>
      </c>
      <c r="I93" s="269">
        <f t="shared" si="61"/>
        <v>34.755319457436848</v>
      </c>
    </row>
    <row r="94" spans="1:9" ht="45" x14ac:dyDescent="0.25">
      <c r="A94" s="11" t="s">
        <v>127</v>
      </c>
      <c r="B94" s="268">
        <f t="shared" ref="B94:H95" si="69">SUM(B55,B27,B13)</f>
        <v>259</v>
      </c>
      <c r="C94" s="268">
        <f t="shared" si="69"/>
        <v>22</v>
      </c>
      <c r="D94" s="268">
        <f t="shared" si="69"/>
        <v>2</v>
      </c>
      <c r="E94" s="268">
        <f t="shared" si="67"/>
        <v>9.0909090909090917</v>
      </c>
      <c r="F94" s="269">
        <f t="shared" si="69"/>
        <v>1620.5609280000001</v>
      </c>
      <c r="G94" s="269">
        <f t="shared" si="69"/>
        <v>135</v>
      </c>
      <c r="H94" s="269">
        <f t="shared" si="69"/>
        <v>12.51398</v>
      </c>
      <c r="I94" s="269">
        <f t="shared" si="61"/>
        <v>9.2696148148148154</v>
      </c>
    </row>
    <row r="95" spans="1:9" ht="30" x14ac:dyDescent="0.25">
      <c r="A95" s="11" t="s">
        <v>128</v>
      </c>
      <c r="B95" s="268">
        <f t="shared" si="69"/>
        <v>581</v>
      </c>
      <c r="C95" s="268">
        <f t="shared" si="69"/>
        <v>48</v>
      </c>
      <c r="D95" s="268">
        <f t="shared" si="69"/>
        <v>83</v>
      </c>
      <c r="E95" s="268">
        <f t="shared" si="67"/>
        <v>172.91666666666669</v>
      </c>
      <c r="F95" s="269">
        <f t="shared" si="69"/>
        <v>3635.3123519999999</v>
      </c>
      <c r="G95" s="269">
        <f t="shared" si="69"/>
        <v>302</v>
      </c>
      <c r="H95" s="269">
        <f t="shared" si="69"/>
        <v>519.33016999999995</v>
      </c>
      <c r="I95" s="269">
        <f t="shared" si="61"/>
        <v>171.96363245033112</v>
      </c>
    </row>
    <row r="96" spans="1:9" ht="30" x14ac:dyDescent="0.25">
      <c r="A96" s="72" t="s">
        <v>125</v>
      </c>
      <c r="B96" s="268">
        <f t="shared" ref="B96:H96" si="70">SUM(B87,B76,B68,B57,B49,B41,B29,B15)</f>
        <v>97428</v>
      </c>
      <c r="C96" s="268">
        <f t="shared" si="70"/>
        <v>8120</v>
      </c>
      <c r="D96" s="268">
        <f t="shared" si="70"/>
        <v>2911</v>
      </c>
      <c r="E96" s="268">
        <f t="shared" si="67"/>
        <v>35.849753694581281</v>
      </c>
      <c r="F96" s="269">
        <f t="shared" si="70"/>
        <v>181062.10246000002</v>
      </c>
      <c r="G96" s="269">
        <f t="shared" si="70"/>
        <v>15090</v>
      </c>
      <c r="H96" s="269">
        <f t="shared" si="70"/>
        <v>3878.4584799999998</v>
      </c>
      <c r="I96" s="269">
        <f t="shared" si="61"/>
        <v>25.702176805831673</v>
      </c>
    </row>
    <row r="97" spans="1:9" ht="30" x14ac:dyDescent="0.25">
      <c r="A97" s="11" t="s">
        <v>121</v>
      </c>
      <c r="B97" s="268">
        <f t="shared" ref="B97:H97" si="71">SUM(B88,B77,B69,B50,B42,B30,B16)</f>
        <v>12995</v>
      </c>
      <c r="C97" s="268">
        <f t="shared" si="71"/>
        <v>1083</v>
      </c>
      <c r="D97" s="268">
        <f t="shared" si="71"/>
        <v>443</v>
      </c>
      <c r="E97" s="268">
        <f t="shared" si="67"/>
        <v>40.904893813481067</v>
      </c>
      <c r="F97" s="269">
        <f t="shared" si="71"/>
        <v>22791.540649999999</v>
      </c>
      <c r="G97" s="269">
        <f t="shared" si="71"/>
        <v>1899</v>
      </c>
      <c r="H97" s="269">
        <f t="shared" si="71"/>
        <v>769.69207000000006</v>
      </c>
      <c r="I97" s="269">
        <f t="shared" si="61"/>
        <v>40.531441284886789</v>
      </c>
    </row>
    <row r="98" spans="1:9" ht="60" x14ac:dyDescent="0.25">
      <c r="A98" s="11" t="s">
        <v>86</v>
      </c>
      <c r="B98" s="268">
        <f t="shared" ref="B98:H98" si="72">SUM(B78,B58,B31,B17)</f>
        <v>48740</v>
      </c>
      <c r="C98" s="268">
        <f t="shared" si="72"/>
        <v>4062</v>
      </c>
      <c r="D98" s="268">
        <f t="shared" si="72"/>
        <v>946</v>
      </c>
      <c r="E98" s="268">
        <f t="shared" si="67"/>
        <v>23.28902018709995</v>
      </c>
      <c r="F98" s="269">
        <f t="shared" si="72"/>
        <v>95603.510000000009</v>
      </c>
      <c r="G98" s="269">
        <f t="shared" si="72"/>
        <v>7968</v>
      </c>
      <c r="H98" s="269">
        <f t="shared" si="72"/>
        <v>1641.7335400000002</v>
      </c>
      <c r="I98" s="269">
        <f t="shared" si="61"/>
        <v>20.604085592369479</v>
      </c>
    </row>
    <row r="99" spans="1:9" ht="45" x14ac:dyDescent="0.25">
      <c r="A99" s="11" t="s">
        <v>122</v>
      </c>
      <c r="B99" s="268">
        <f t="shared" ref="B99:H99" si="73">SUM(B59,B32,B18)</f>
        <v>23964</v>
      </c>
      <c r="C99" s="268">
        <f t="shared" si="73"/>
        <v>1997</v>
      </c>
      <c r="D99" s="268">
        <f t="shared" si="73"/>
        <v>1259</v>
      </c>
      <c r="E99" s="268">
        <f t="shared" si="67"/>
        <v>63.044566850275416</v>
      </c>
      <c r="F99" s="269">
        <f t="shared" si="73"/>
        <v>47005.386000000006</v>
      </c>
      <c r="G99" s="269">
        <f t="shared" si="73"/>
        <v>3918</v>
      </c>
      <c r="H99" s="269">
        <f t="shared" si="73"/>
        <v>1215.2793999999999</v>
      </c>
      <c r="I99" s="269">
        <f t="shared" si="61"/>
        <v>31.017850944359367</v>
      </c>
    </row>
    <row r="100" spans="1:9" ht="30" x14ac:dyDescent="0.25">
      <c r="A100" s="11" t="s">
        <v>87</v>
      </c>
      <c r="B100" s="268">
        <f t="shared" ref="B100:H101" si="74">SUM(B79,B60,B33,B19)</f>
        <v>2080</v>
      </c>
      <c r="C100" s="268">
        <f t="shared" si="74"/>
        <v>174</v>
      </c>
      <c r="D100" s="268">
        <f t="shared" si="74"/>
        <v>37</v>
      </c>
      <c r="E100" s="268">
        <f t="shared" si="67"/>
        <v>21.264367816091951</v>
      </c>
      <c r="F100" s="269">
        <f t="shared" si="74"/>
        <v>8321.768</v>
      </c>
      <c r="G100" s="269">
        <f t="shared" si="74"/>
        <v>694</v>
      </c>
      <c r="H100" s="269">
        <f t="shared" si="74"/>
        <v>83.640979999999999</v>
      </c>
      <c r="I100" s="269">
        <f t="shared" si="61"/>
        <v>12.052014409221902</v>
      </c>
    </row>
    <row r="101" spans="1:9" ht="30" x14ac:dyDescent="0.25">
      <c r="A101" s="11" t="s">
        <v>88</v>
      </c>
      <c r="B101" s="268">
        <f t="shared" si="74"/>
        <v>9649</v>
      </c>
      <c r="C101" s="268">
        <f t="shared" si="74"/>
        <v>804</v>
      </c>
      <c r="D101" s="268">
        <f t="shared" si="74"/>
        <v>226</v>
      </c>
      <c r="E101" s="268">
        <f t="shared" si="67"/>
        <v>28.109452736318406</v>
      </c>
      <c r="F101" s="269">
        <f t="shared" si="74"/>
        <v>7339.8978100000004</v>
      </c>
      <c r="G101" s="269">
        <f t="shared" si="74"/>
        <v>611</v>
      </c>
      <c r="H101" s="269">
        <f t="shared" si="74"/>
        <v>168.11249000000001</v>
      </c>
      <c r="I101" s="269">
        <f t="shared" si="61"/>
        <v>27.514319148936174</v>
      </c>
    </row>
    <row r="102" spans="1:9" ht="15.75" thickBot="1" x14ac:dyDescent="0.3">
      <c r="A102" s="270" t="s">
        <v>130</v>
      </c>
      <c r="B102" s="271">
        <f t="shared" ref="B102:H102" si="75">SUM(B89,B81,B70,B62,B51,B43,B35,B21)</f>
        <v>0</v>
      </c>
      <c r="C102" s="271">
        <f t="shared" si="75"/>
        <v>0</v>
      </c>
      <c r="D102" s="271">
        <f t="shared" si="75"/>
        <v>0</v>
      </c>
      <c r="E102" s="271"/>
      <c r="F102" s="272">
        <f t="shared" si="75"/>
        <v>309296.62128222222</v>
      </c>
      <c r="G102" s="272">
        <f t="shared" si="75"/>
        <v>25774</v>
      </c>
      <c r="H102" s="272">
        <f t="shared" si="75"/>
        <v>8690.1326900000004</v>
      </c>
      <c r="I102" s="272">
        <f t="shared" si="61"/>
        <v>33.716662877318228</v>
      </c>
    </row>
    <row r="103" spans="1:9" ht="15" customHeight="1" x14ac:dyDescent="0.25">
      <c r="A103" s="273"/>
      <c r="B103" s="22"/>
      <c r="C103" s="22"/>
      <c r="D103" s="22"/>
      <c r="E103" s="22"/>
      <c r="F103" s="158"/>
      <c r="G103" s="158"/>
      <c r="H103" s="158"/>
      <c r="I103" s="158"/>
    </row>
    <row r="104" spans="1:9" ht="14.25" customHeight="1" thickBot="1" x14ac:dyDescent="0.3">
      <c r="A104" s="274" t="s">
        <v>15</v>
      </c>
      <c r="B104" s="17"/>
      <c r="C104" s="17"/>
      <c r="D104" s="17"/>
      <c r="E104" s="17"/>
      <c r="F104" s="141"/>
      <c r="G104" s="141"/>
      <c r="H104" s="141"/>
      <c r="I104" s="141"/>
    </row>
    <row r="105" spans="1:9" ht="29.25" x14ac:dyDescent="0.25">
      <c r="A105" s="275" t="s">
        <v>57</v>
      </c>
      <c r="B105" s="43"/>
      <c r="C105" s="43"/>
      <c r="D105" s="43"/>
      <c r="E105" s="43"/>
      <c r="F105" s="153"/>
      <c r="G105" s="153"/>
      <c r="H105" s="153"/>
      <c r="I105" s="149"/>
    </row>
    <row r="106" spans="1:9" s="3" customFormat="1" ht="30" x14ac:dyDescent="0.25">
      <c r="A106" s="72" t="s">
        <v>134</v>
      </c>
      <c r="B106" s="8">
        <f>SUM(B107:B110)</f>
        <v>11671</v>
      </c>
      <c r="C106" s="8">
        <f t="shared" ref="C106:D106" si="76">SUM(C107:C110)</f>
        <v>972</v>
      </c>
      <c r="D106" s="8">
        <f t="shared" si="76"/>
        <v>22</v>
      </c>
      <c r="E106" s="8">
        <f>D106/C106*100</f>
        <v>2.263374485596708</v>
      </c>
      <c r="F106" s="149">
        <f>SUM(F107:F110)</f>
        <v>28128.465902222219</v>
      </c>
      <c r="G106" s="149">
        <f t="shared" ref="G106:H106" si="77">SUM(G107:G110)</f>
        <v>2344</v>
      </c>
      <c r="H106" s="149">
        <f t="shared" si="77"/>
        <v>65.03837</v>
      </c>
      <c r="I106" s="168">
        <f t="shared" ref="I106:I117" si="78">H106/G106*100</f>
        <v>2.7746744880546075</v>
      </c>
    </row>
    <row r="107" spans="1:9" s="3" customFormat="1" ht="30" x14ac:dyDescent="0.25">
      <c r="A107" s="11" t="s">
        <v>84</v>
      </c>
      <c r="B107" s="8">
        <v>8920</v>
      </c>
      <c r="C107" s="4">
        <f t="shared" ref="C107:C116" si="79">ROUND(B107/12*$A$3,0)</f>
        <v>743</v>
      </c>
      <c r="D107" s="8">
        <v>20</v>
      </c>
      <c r="E107" s="8">
        <f>D107/C107*100</f>
        <v>2.6917900403768504</v>
      </c>
      <c r="F107" s="149">
        <v>21888.02286222222</v>
      </c>
      <c r="G107" s="253">
        <f t="shared" ref="G107:G116" si="80">ROUND(F107/12*$A$3,0)</f>
        <v>1824</v>
      </c>
      <c r="H107" s="149">
        <v>60.48612</v>
      </c>
      <c r="I107" s="168">
        <f t="shared" si="78"/>
        <v>3.3161250000000004</v>
      </c>
    </row>
    <row r="108" spans="1:9" s="3" customFormat="1" ht="30" x14ac:dyDescent="0.25">
      <c r="A108" s="11" t="s">
        <v>85</v>
      </c>
      <c r="B108" s="8">
        <v>2676</v>
      </c>
      <c r="C108" s="4">
        <f t="shared" si="79"/>
        <v>223</v>
      </c>
      <c r="D108" s="8">
        <v>2</v>
      </c>
      <c r="E108" s="8">
        <f>D108/C108*100</f>
        <v>0.89686098654708524</v>
      </c>
      <c r="F108" s="149">
        <v>5771.1686399999999</v>
      </c>
      <c r="G108" s="253">
        <f t="shared" si="80"/>
        <v>481</v>
      </c>
      <c r="H108" s="149">
        <v>4.5522499999999999</v>
      </c>
      <c r="I108" s="168">
        <f t="shared" si="78"/>
        <v>0.94641372141372138</v>
      </c>
    </row>
    <row r="109" spans="1:9" s="3" customFormat="1" ht="45" x14ac:dyDescent="0.25">
      <c r="A109" s="11" t="s">
        <v>127</v>
      </c>
      <c r="B109" s="8">
        <v>75</v>
      </c>
      <c r="C109" s="4">
        <f t="shared" si="79"/>
        <v>6</v>
      </c>
      <c r="D109" s="8"/>
      <c r="E109" s="8">
        <f>D109/C109*100</f>
        <v>0</v>
      </c>
      <c r="F109" s="149">
        <v>469.27440000000001</v>
      </c>
      <c r="G109" s="253">
        <f t="shared" si="80"/>
        <v>39</v>
      </c>
      <c r="H109" s="149"/>
      <c r="I109" s="168">
        <f t="shared" si="78"/>
        <v>0</v>
      </c>
    </row>
    <row r="110" spans="1:9" s="3" customFormat="1" ht="30" x14ac:dyDescent="0.25">
      <c r="A110" s="11" t="s">
        <v>128</v>
      </c>
      <c r="B110" s="8"/>
      <c r="C110" s="4">
        <f t="shared" si="79"/>
        <v>0</v>
      </c>
      <c r="D110" s="8"/>
      <c r="E110" s="8"/>
      <c r="F110" s="153"/>
      <c r="G110" s="253">
        <f t="shared" si="80"/>
        <v>0</v>
      </c>
      <c r="H110" s="149"/>
      <c r="I110" s="168"/>
    </row>
    <row r="111" spans="1:9" s="3" customFormat="1" ht="30" x14ac:dyDescent="0.25">
      <c r="A111" s="72" t="s">
        <v>125</v>
      </c>
      <c r="B111" s="8">
        <f>SUM(B112:B116)</f>
        <v>21966</v>
      </c>
      <c r="C111" s="8">
        <f t="shared" ref="C111:H111" si="81">SUM(C112:C116)</f>
        <v>1830</v>
      </c>
      <c r="D111" s="8">
        <f t="shared" si="81"/>
        <v>696</v>
      </c>
      <c r="E111" s="8">
        <f t="shared" ref="E111:E115" si="82">D111/C111*100</f>
        <v>38.032786885245898</v>
      </c>
      <c r="F111" s="142">
        <f t="shared" si="81"/>
        <v>44054.487019999993</v>
      </c>
      <c r="G111" s="142">
        <f t="shared" si="81"/>
        <v>3671</v>
      </c>
      <c r="H111" s="142">
        <f t="shared" si="81"/>
        <v>634.32773999999995</v>
      </c>
      <c r="I111" s="168">
        <f t="shared" si="78"/>
        <v>17.27942631435576</v>
      </c>
    </row>
    <row r="112" spans="1:9" s="3" customFormat="1" ht="30" x14ac:dyDescent="0.25">
      <c r="A112" s="11" t="s">
        <v>121</v>
      </c>
      <c r="B112" s="8">
        <v>5051</v>
      </c>
      <c r="C112" s="4">
        <f t="shared" si="79"/>
        <v>421</v>
      </c>
      <c r="D112" s="8">
        <v>11</v>
      </c>
      <c r="E112" s="8">
        <f t="shared" si="82"/>
        <v>2.6128266033254155</v>
      </c>
      <c r="F112" s="149">
        <v>8858.7973699999984</v>
      </c>
      <c r="G112" s="253">
        <f t="shared" si="80"/>
        <v>738</v>
      </c>
      <c r="H112" s="149">
        <v>19.409009999999999</v>
      </c>
      <c r="I112" s="168">
        <f t="shared" si="78"/>
        <v>2.6299471544715445</v>
      </c>
    </row>
    <row r="113" spans="1:248" s="3" customFormat="1" ht="60" x14ac:dyDescent="0.25">
      <c r="A113" s="11" t="s">
        <v>132</v>
      </c>
      <c r="B113" s="8">
        <v>11800</v>
      </c>
      <c r="C113" s="4">
        <f t="shared" si="79"/>
        <v>983</v>
      </c>
      <c r="D113" s="8">
        <v>370</v>
      </c>
      <c r="E113" s="8">
        <f t="shared" si="82"/>
        <v>37.639877924720246</v>
      </c>
      <c r="F113" s="149">
        <v>23145.7</v>
      </c>
      <c r="G113" s="253">
        <f t="shared" si="80"/>
        <v>1929</v>
      </c>
      <c r="H113" s="149">
        <v>327.43680000000001</v>
      </c>
      <c r="I113" s="168">
        <f t="shared" si="78"/>
        <v>16.974432348367031</v>
      </c>
    </row>
    <row r="114" spans="1:248" s="3" customFormat="1" ht="45" x14ac:dyDescent="0.25">
      <c r="A114" s="11" t="s">
        <v>122</v>
      </c>
      <c r="B114" s="8">
        <v>4126</v>
      </c>
      <c r="C114" s="4">
        <f t="shared" si="79"/>
        <v>344</v>
      </c>
      <c r="D114" s="8">
        <v>313</v>
      </c>
      <c r="E114" s="8">
        <f t="shared" si="82"/>
        <v>90.988372093023244</v>
      </c>
      <c r="F114" s="149">
        <v>8093.1490000000003</v>
      </c>
      <c r="G114" s="253">
        <f t="shared" si="80"/>
        <v>674</v>
      </c>
      <c r="H114" s="149">
        <v>283.90105999999997</v>
      </c>
      <c r="I114" s="168">
        <f t="shared" si="78"/>
        <v>42.121818991097918</v>
      </c>
    </row>
    <row r="115" spans="1:248" s="3" customFormat="1" ht="30" x14ac:dyDescent="0.25">
      <c r="A115" s="11" t="s">
        <v>87</v>
      </c>
      <c r="B115" s="8">
        <v>989</v>
      </c>
      <c r="C115" s="4">
        <f t="shared" si="79"/>
        <v>82</v>
      </c>
      <c r="D115" s="8">
        <v>2</v>
      </c>
      <c r="E115" s="8">
        <f t="shared" si="82"/>
        <v>2.4390243902439024</v>
      </c>
      <c r="F115" s="149">
        <v>3956.8406500000001</v>
      </c>
      <c r="G115" s="253">
        <f t="shared" si="80"/>
        <v>330</v>
      </c>
      <c r="H115" s="149">
        <v>3.58087</v>
      </c>
      <c r="I115" s="168">
        <f t="shared" si="78"/>
        <v>1.0851121212121211</v>
      </c>
    </row>
    <row r="116" spans="1:248" s="3" customFormat="1" ht="30.75" thickBot="1" x14ac:dyDescent="0.3">
      <c r="A116" s="95" t="s">
        <v>88</v>
      </c>
      <c r="B116" s="52"/>
      <c r="C116" s="98">
        <f t="shared" si="79"/>
        <v>0</v>
      </c>
      <c r="D116" s="52"/>
      <c r="E116" s="52"/>
      <c r="F116" s="276"/>
      <c r="G116" s="254">
        <f t="shared" si="80"/>
        <v>0</v>
      </c>
      <c r="H116" s="150"/>
      <c r="I116" s="168"/>
    </row>
    <row r="117" spans="1:248" s="217" customFormat="1" ht="15.75" thickBot="1" x14ac:dyDescent="0.3">
      <c r="A117" s="277" t="s">
        <v>3</v>
      </c>
      <c r="B117" s="135"/>
      <c r="C117" s="135"/>
      <c r="D117" s="135"/>
      <c r="E117" s="278"/>
      <c r="F117" s="145">
        <f t="shared" ref="F117:H117" si="83">F111+F106</f>
        <v>72182.952922222205</v>
      </c>
      <c r="G117" s="145">
        <f t="shared" si="83"/>
        <v>6015</v>
      </c>
      <c r="H117" s="145">
        <f t="shared" si="83"/>
        <v>699.36610999999994</v>
      </c>
      <c r="I117" s="262">
        <f t="shared" si="78"/>
        <v>11.627034247714047</v>
      </c>
    </row>
    <row r="118" spans="1:248" ht="15" customHeight="1" x14ac:dyDescent="0.25">
      <c r="A118" s="279" t="s">
        <v>103</v>
      </c>
      <c r="B118" s="246"/>
      <c r="C118" s="246"/>
      <c r="D118" s="246"/>
      <c r="E118" s="246"/>
      <c r="F118" s="280"/>
      <c r="G118" s="280"/>
      <c r="H118" s="280"/>
      <c r="I118" s="280"/>
    </row>
    <row r="119" spans="1:248" s="240" customFormat="1" ht="43.5" customHeight="1" x14ac:dyDescent="0.25">
      <c r="A119" s="72" t="s">
        <v>134</v>
      </c>
      <c r="B119" s="8">
        <f t="shared" ref="B119:D123" si="84">B106</f>
        <v>11671</v>
      </c>
      <c r="C119" s="8">
        <f t="shared" si="84"/>
        <v>972</v>
      </c>
      <c r="D119" s="8">
        <f t="shared" si="84"/>
        <v>22</v>
      </c>
      <c r="E119" s="281">
        <f t="shared" ref="E119:E122" si="85">D119/C119*100</f>
        <v>2.263374485596708</v>
      </c>
      <c r="F119" s="282">
        <f t="shared" ref="F119:F130" si="86">F106</f>
        <v>28128.465902222219</v>
      </c>
      <c r="G119" s="282">
        <f t="shared" ref="G119:I119" si="87">G106</f>
        <v>2344</v>
      </c>
      <c r="H119" s="282">
        <f t="shared" si="87"/>
        <v>65.03837</v>
      </c>
      <c r="I119" s="282">
        <f t="shared" si="87"/>
        <v>2.7746744880546075</v>
      </c>
      <c r="J119" s="217"/>
      <c r="K119" s="217"/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/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  <c r="BI119" s="217"/>
      <c r="BJ119" s="217"/>
      <c r="BK119" s="217"/>
      <c r="BL119" s="217"/>
      <c r="BM119" s="217"/>
      <c r="BN119" s="217"/>
      <c r="BO119" s="217"/>
      <c r="BP119" s="217"/>
      <c r="BQ119" s="217"/>
      <c r="BR119" s="217"/>
      <c r="BS119" s="217"/>
      <c r="BT119" s="217"/>
      <c r="BU119" s="217"/>
      <c r="BV119" s="217"/>
      <c r="BW119" s="217"/>
      <c r="BX119" s="217"/>
      <c r="BY119" s="217"/>
      <c r="BZ119" s="217"/>
      <c r="CA119" s="217"/>
      <c r="CB119" s="217"/>
      <c r="CC119" s="217"/>
      <c r="CD119" s="217"/>
      <c r="CE119" s="217"/>
      <c r="CF119" s="217"/>
      <c r="CG119" s="217"/>
      <c r="CH119" s="217"/>
      <c r="CI119" s="217"/>
      <c r="CJ119" s="217"/>
      <c r="CK119" s="217"/>
      <c r="CL119" s="217"/>
      <c r="CM119" s="217"/>
      <c r="CN119" s="217"/>
      <c r="CO119" s="217"/>
      <c r="CP119" s="217"/>
      <c r="CQ119" s="217"/>
      <c r="CR119" s="217"/>
      <c r="CS119" s="217"/>
      <c r="CT119" s="217"/>
      <c r="CU119" s="217"/>
      <c r="CV119" s="217"/>
      <c r="CW119" s="217"/>
      <c r="CX119" s="217"/>
      <c r="CY119" s="217"/>
      <c r="CZ119" s="217"/>
      <c r="DA119" s="217"/>
      <c r="DB119" s="217"/>
      <c r="DC119" s="217"/>
      <c r="DD119" s="217"/>
      <c r="DE119" s="217"/>
      <c r="DF119" s="217"/>
      <c r="DG119" s="217"/>
      <c r="DH119" s="217"/>
      <c r="DI119" s="217"/>
      <c r="DJ119" s="217"/>
      <c r="DK119" s="217"/>
      <c r="DL119" s="217"/>
      <c r="DM119" s="217"/>
      <c r="DN119" s="217"/>
      <c r="DO119" s="217"/>
      <c r="DP119" s="217"/>
      <c r="DQ119" s="217"/>
      <c r="DR119" s="217"/>
      <c r="DS119" s="217"/>
      <c r="DT119" s="217"/>
      <c r="DU119" s="217"/>
      <c r="DV119" s="217"/>
      <c r="DW119" s="217"/>
      <c r="DX119" s="217"/>
      <c r="DY119" s="217"/>
      <c r="DZ119" s="217"/>
      <c r="EA119" s="217"/>
      <c r="EB119" s="217"/>
      <c r="EC119" s="217"/>
      <c r="ED119" s="217"/>
      <c r="EE119" s="217"/>
      <c r="EF119" s="217"/>
      <c r="EG119" s="217"/>
      <c r="EH119" s="217"/>
      <c r="EI119" s="217"/>
      <c r="EJ119" s="217"/>
      <c r="EK119" s="217"/>
      <c r="EL119" s="217"/>
      <c r="EM119" s="217"/>
      <c r="EN119" s="217"/>
      <c r="EO119" s="217"/>
      <c r="EP119" s="217"/>
      <c r="EQ119" s="217"/>
      <c r="ER119" s="217"/>
      <c r="ES119" s="217"/>
      <c r="ET119" s="217"/>
      <c r="EU119" s="217"/>
      <c r="EV119" s="217"/>
      <c r="EW119" s="217"/>
      <c r="EX119" s="217"/>
      <c r="EY119" s="217"/>
      <c r="EZ119" s="217"/>
      <c r="FA119" s="217"/>
      <c r="FB119" s="217"/>
      <c r="FC119" s="217"/>
      <c r="FD119" s="217"/>
      <c r="FE119" s="217"/>
      <c r="FF119" s="217"/>
      <c r="FG119" s="217"/>
      <c r="FH119" s="217"/>
      <c r="FI119" s="217"/>
      <c r="FJ119" s="217"/>
      <c r="FK119" s="217"/>
      <c r="FL119" s="217"/>
      <c r="FM119" s="217"/>
      <c r="FN119" s="217"/>
      <c r="FO119" s="217"/>
      <c r="FP119" s="217"/>
      <c r="FQ119" s="217"/>
      <c r="FR119" s="217"/>
      <c r="FS119" s="217"/>
      <c r="FT119" s="217"/>
      <c r="FU119" s="217"/>
      <c r="FV119" s="217"/>
      <c r="FW119" s="217"/>
      <c r="FX119" s="217"/>
      <c r="FY119" s="217"/>
      <c r="FZ119" s="217"/>
      <c r="GA119" s="217"/>
      <c r="GB119" s="217"/>
      <c r="GC119" s="217"/>
      <c r="GD119" s="217"/>
      <c r="GE119" s="217"/>
      <c r="GF119" s="217"/>
      <c r="GG119" s="217"/>
      <c r="GH119" s="217"/>
      <c r="GI119" s="217"/>
      <c r="GJ119" s="217"/>
      <c r="GK119" s="217"/>
      <c r="GL119" s="217"/>
      <c r="GM119" s="217"/>
      <c r="GN119" s="217"/>
      <c r="GO119" s="217"/>
      <c r="GP119" s="217"/>
      <c r="GQ119" s="217"/>
      <c r="GR119" s="217"/>
      <c r="GS119" s="217"/>
      <c r="GT119" s="217"/>
      <c r="GU119" s="217"/>
      <c r="GV119" s="217"/>
      <c r="GW119" s="217"/>
      <c r="GX119" s="217"/>
      <c r="GY119" s="217"/>
      <c r="GZ119" s="217"/>
      <c r="HA119" s="217"/>
      <c r="HB119" s="217"/>
      <c r="HC119" s="217"/>
      <c r="HD119" s="217"/>
      <c r="HE119" s="217"/>
      <c r="HF119" s="217"/>
      <c r="HG119" s="217"/>
      <c r="HH119" s="217"/>
      <c r="HI119" s="217"/>
      <c r="HJ119" s="217"/>
      <c r="HK119" s="217"/>
      <c r="HL119" s="217"/>
      <c r="HM119" s="217"/>
      <c r="HN119" s="217"/>
      <c r="HO119" s="217"/>
      <c r="HP119" s="217"/>
      <c r="HQ119" s="217"/>
      <c r="HR119" s="217"/>
      <c r="HS119" s="217"/>
      <c r="HT119" s="217"/>
      <c r="HU119" s="217"/>
      <c r="HV119" s="217"/>
      <c r="HW119" s="217"/>
      <c r="HX119" s="217"/>
      <c r="HY119" s="217"/>
      <c r="HZ119" s="217"/>
      <c r="IA119" s="217"/>
      <c r="IB119" s="217"/>
      <c r="IC119" s="217"/>
      <c r="ID119" s="217"/>
      <c r="IE119" s="217"/>
      <c r="IF119" s="217"/>
      <c r="IG119" s="217"/>
      <c r="IH119" s="217"/>
      <c r="II119" s="217"/>
      <c r="IJ119" s="217"/>
      <c r="IK119" s="217"/>
      <c r="IL119" s="217"/>
      <c r="IM119" s="217"/>
      <c r="IN119" s="217"/>
    </row>
    <row r="120" spans="1:248" s="240" customFormat="1" ht="30" x14ac:dyDescent="0.25">
      <c r="A120" s="11" t="s">
        <v>84</v>
      </c>
      <c r="B120" s="8">
        <f t="shared" si="84"/>
        <v>8920</v>
      </c>
      <c r="C120" s="8">
        <f t="shared" si="84"/>
        <v>743</v>
      </c>
      <c r="D120" s="8">
        <f t="shared" si="84"/>
        <v>20</v>
      </c>
      <c r="E120" s="281">
        <f t="shared" si="85"/>
        <v>2.6917900403768504</v>
      </c>
      <c r="F120" s="282">
        <f t="shared" si="86"/>
        <v>21888.02286222222</v>
      </c>
      <c r="G120" s="282">
        <f t="shared" ref="G120:I120" si="88">G107</f>
        <v>1824</v>
      </c>
      <c r="H120" s="282">
        <f t="shared" si="88"/>
        <v>60.48612</v>
      </c>
      <c r="I120" s="282">
        <f t="shared" si="88"/>
        <v>3.3161250000000004</v>
      </c>
      <c r="J120" s="217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/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  <c r="BI120" s="217"/>
      <c r="BJ120" s="217"/>
      <c r="BK120" s="217"/>
      <c r="BL120" s="217"/>
      <c r="BM120" s="217"/>
      <c r="BN120" s="217"/>
      <c r="BO120" s="217"/>
      <c r="BP120" s="217"/>
      <c r="BQ120" s="217"/>
      <c r="BR120" s="217"/>
      <c r="BS120" s="217"/>
      <c r="BT120" s="217"/>
      <c r="BU120" s="217"/>
      <c r="BV120" s="217"/>
      <c r="BW120" s="217"/>
      <c r="BX120" s="217"/>
      <c r="BY120" s="217"/>
      <c r="BZ120" s="217"/>
      <c r="CA120" s="217"/>
      <c r="CB120" s="217"/>
      <c r="CC120" s="217"/>
      <c r="CD120" s="217"/>
      <c r="CE120" s="217"/>
      <c r="CF120" s="217"/>
      <c r="CG120" s="217"/>
      <c r="CH120" s="217"/>
      <c r="CI120" s="217"/>
      <c r="CJ120" s="217"/>
      <c r="CK120" s="217"/>
      <c r="CL120" s="217"/>
      <c r="CM120" s="217"/>
      <c r="CN120" s="217"/>
      <c r="CO120" s="217"/>
      <c r="CP120" s="217"/>
      <c r="CQ120" s="217"/>
      <c r="CR120" s="217"/>
      <c r="CS120" s="217"/>
      <c r="CT120" s="217"/>
      <c r="CU120" s="217"/>
      <c r="CV120" s="217"/>
      <c r="CW120" s="217"/>
      <c r="CX120" s="217"/>
      <c r="CY120" s="217"/>
      <c r="CZ120" s="217"/>
      <c r="DA120" s="217"/>
      <c r="DB120" s="217"/>
      <c r="DC120" s="217"/>
      <c r="DD120" s="217"/>
      <c r="DE120" s="217"/>
      <c r="DF120" s="217"/>
      <c r="DG120" s="217"/>
      <c r="DH120" s="217"/>
      <c r="DI120" s="217"/>
      <c r="DJ120" s="217"/>
      <c r="DK120" s="217"/>
      <c r="DL120" s="217"/>
      <c r="DM120" s="217"/>
      <c r="DN120" s="217"/>
      <c r="DO120" s="217"/>
      <c r="DP120" s="217"/>
      <c r="DQ120" s="217"/>
      <c r="DR120" s="217"/>
      <c r="DS120" s="217"/>
      <c r="DT120" s="217"/>
      <c r="DU120" s="217"/>
      <c r="DV120" s="217"/>
      <c r="DW120" s="217"/>
      <c r="DX120" s="217"/>
      <c r="DY120" s="217"/>
      <c r="DZ120" s="217"/>
      <c r="EA120" s="217"/>
      <c r="EB120" s="217"/>
      <c r="EC120" s="217"/>
      <c r="ED120" s="217"/>
      <c r="EE120" s="217"/>
      <c r="EF120" s="217"/>
      <c r="EG120" s="217"/>
      <c r="EH120" s="217"/>
      <c r="EI120" s="217"/>
      <c r="EJ120" s="217"/>
      <c r="EK120" s="217"/>
      <c r="EL120" s="217"/>
      <c r="EM120" s="217"/>
      <c r="EN120" s="217"/>
      <c r="EO120" s="217"/>
      <c r="EP120" s="217"/>
      <c r="EQ120" s="217"/>
      <c r="ER120" s="217"/>
      <c r="ES120" s="217"/>
      <c r="ET120" s="217"/>
      <c r="EU120" s="217"/>
      <c r="EV120" s="217"/>
      <c r="EW120" s="217"/>
      <c r="EX120" s="217"/>
      <c r="EY120" s="217"/>
      <c r="EZ120" s="217"/>
      <c r="FA120" s="217"/>
      <c r="FB120" s="217"/>
      <c r="FC120" s="217"/>
      <c r="FD120" s="217"/>
      <c r="FE120" s="217"/>
      <c r="FF120" s="217"/>
      <c r="FG120" s="217"/>
      <c r="FH120" s="217"/>
      <c r="FI120" s="217"/>
      <c r="FJ120" s="217"/>
      <c r="FK120" s="217"/>
      <c r="FL120" s="217"/>
      <c r="FM120" s="217"/>
      <c r="FN120" s="217"/>
      <c r="FO120" s="217"/>
      <c r="FP120" s="217"/>
      <c r="FQ120" s="217"/>
      <c r="FR120" s="217"/>
      <c r="FS120" s="217"/>
      <c r="FT120" s="217"/>
      <c r="FU120" s="217"/>
      <c r="FV120" s="217"/>
      <c r="FW120" s="217"/>
      <c r="FX120" s="217"/>
      <c r="FY120" s="217"/>
      <c r="FZ120" s="217"/>
      <c r="GA120" s="217"/>
      <c r="GB120" s="217"/>
      <c r="GC120" s="217"/>
      <c r="GD120" s="217"/>
      <c r="GE120" s="217"/>
      <c r="GF120" s="217"/>
      <c r="GG120" s="217"/>
      <c r="GH120" s="217"/>
      <c r="GI120" s="217"/>
      <c r="GJ120" s="217"/>
      <c r="GK120" s="217"/>
      <c r="GL120" s="217"/>
      <c r="GM120" s="217"/>
      <c r="GN120" s="217"/>
      <c r="GO120" s="217"/>
      <c r="GP120" s="217"/>
      <c r="GQ120" s="217"/>
      <c r="GR120" s="217"/>
      <c r="GS120" s="217"/>
      <c r="GT120" s="217"/>
      <c r="GU120" s="217"/>
      <c r="GV120" s="217"/>
      <c r="GW120" s="217"/>
      <c r="GX120" s="217"/>
      <c r="GY120" s="217"/>
      <c r="GZ120" s="217"/>
      <c r="HA120" s="217"/>
      <c r="HB120" s="217"/>
      <c r="HC120" s="217"/>
      <c r="HD120" s="217"/>
      <c r="HE120" s="217"/>
      <c r="HF120" s="217"/>
      <c r="HG120" s="217"/>
      <c r="HH120" s="217"/>
      <c r="HI120" s="217"/>
      <c r="HJ120" s="217"/>
      <c r="HK120" s="217"/>
      <c r="HL120" s="217"/>
      <c r="HM120" s="217"/>
      <c r="HN120" s="217"/>
      <c r="HO120" s="217"/>
      <c r="HP120" s="217"/>
      <c r="HQ120" s="217"/>
      <c r="HR120" s="217"/>
      <c r="HS120" s="217"/>
      <c r="HT120" s="217"/>
      <c r="HU120" s="217"/>
      <c r="HV120" s="217"/>
      <c r="HW120" s="217"/>
      <c r="HX120" s="217"/>
      <c r="HY120" s="217"/>
      <c r="HZ120" s="217"/>
      <c r="IA120" s="217"/>
      <c r="IB120" s="217"/>
      <c r="IC120" s="217"/>
      <c r="ID120" s="217"/>
      <c r="IE120" s="217"/>
      <c r="IF120" s="217"/>
      <c r="IG120" s="217"/>
      <c r="IH120" s="217"/>
      <c r="II120" s="217"/>
      <c r="IJ120" s="217"/>
      <c r="IK120" s="217"/>
      <c r="IL120" s="217"/>
      <c r="IM120" s="217"/>
      <c r="IN120" s="217"/>
    </row>
    <row r="121" spans="1:248" s="240" customFormat="1" ht="30" x14ac:dyDescent="0.25">
      <c r="A121" s="11" t="s">
        <v>85</v>
      </c>
      <c r="B121" s="8">
        <f t="shared" si="84"/>
        <v>2676</v>
      </c>
      <c r="C121" s="8">
        <f t="shared" si="84"/>
        <v>223</v>
      </c>
      <c r="D121" s="8">
        <f t="shared" si="84"/>
        <v>2</v>
      </c>
      <c r="E121" s="281">
        <f t="shared" si="85"/>
        <v>0.89686098654708524</v>
      </c>
      <c r="F121" s="282">
        <f t="shared" si="86"/>
        <v>5771.1686399999999</v>
      </c>
      <c r="G121" s="282">
        <f t="shared" ref="G121:I121" si="89">G108</f>
        <v>481</v>
      </c>
      <c r="H121" s="282">
        <f t="shared" si="89"/>
        <v>4.5522499999999999</v>
      </c>
      <c r="I121" s="282">
        <f t="shared" si="89"/>
        <v>0.94641372141372138</v>
      </c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/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  <c r="BI121" s="217"/>
      <c r="BJ121" s="217"/>
      <c r="BK121" s="217"/>
      <c r="BL121" s="217"/>
      <c r="BM121" s="217"/>
      <c r="BN121" s="217"/>
      <c r="BO121" s="217"/>
      <c r="BP121" s="217"/>
      <c r="BQ121" s="217"/>
      <c r="BR121" s="217"/>
      <c r="BS121" s="217"/>
      <c r="BT121" s="217"/>
      <c r="BU121" s="217"/>
      <c r="BV121" s="217"/>
      <c r="BW121" s="217"/>
      <c r="BX121" s="217"/>
      <c r="BY121" s="217"/>
      <c r="BZ121" s="217"/>
      <c r="CA121" s="217"/>
      <c r="CB121" s="217"/>
      <c r="CC121" s="217"/>
      <c r="CD121" s="217"/>
      <c r="CE121" s="217"/>
      <c r="CF121" s="217"/>
      <c r="CG121" s="217"/>
      <c r="CH121" s="217"/>
      <c r="CI121" s="217"/>
      <c r="CJ121" s="217"/>
      <c r="CK121" s="217"/>
      <c r="CL121" s="217"/>
      <c r="CM121" s="217"/>
      <c r="CN121" s="217"/>
      <c r="CO121" s="217"/>
      <c r="CP121" s="217"/>
      <c r="CQ121" s="217"/>
      <c r="CR121" s="217"/>
      <c r="CS121" s="217"/>
      <c r="CT121" s="217"/>
      <c r="CU121" s="217"/>
      <c r="CV121" s="217"/>
      <c r="CW121" s="217"/>
      <c r="CX121" s="217"/>
      <c r="CY121" s="217"/>
      <c r="CZ121" s="217"/>
      <c r="DA121" s="217"/>
      <c r="DB121" s="217"/>
      <c r="DC121" s="217"/>
      <c r="DD121" s="217"/>
      <c r="DE121" s="217"/>
      <c r="DF121" s="217"/>
      <c r="DG121" s="217"/>
      <c r="DH121" s="217"/>
      <c r="DI121" s="217"/>
      <c r="DJ121" s="217"/>
      <c r="DK121" s="217"/>
      <c r="DL121" s="217"/>
      <c r="DM121" s="217"/>
      <c r="DN121" s="217"/>
      <c r="DO121" s="217"/>
      <c r="DP121" s="217"/>
      <c r="DQ121" s="217"/>
      <c r="DR121" s="217"/>
      <c r="DS121" s="217"/>
      <c r="DT121" s="217"/>
      <c r="DU121" s="217"/>
      <c r="DV121" s="217"/>
      <c r="DW121" s="217"/>
      <c r="DX121" s="217"/>
      <c r="DY121" s="217"/>
      <c r="DZ121" s="217"/>
      <c r="EA121" s="217"/>
      <c r="EB121" s="217"/>
      <c r="EC121" s="217"/>
      <c r="ED121" s="217"/>
      <c r="EE121" s="217"/>
      <c r="EF121" s="217"/>
      <c r="EG121" s="217"/>
      <c r="EH121" s="217"/>
      <c r="EI121" s="217"/>
      <c r="EJ121" s="217"/>
      <c r="EK121" s="217"/>
      <c r="EL121" s="217"/>
      <c r="EM121" s="217"/>
      <c r="EN121" s="217"/>
      <c r="EO121" s="217"/>
      <c r="EP121" s="217"/>
      <c r="EQ121" s="217"/>
      <c r="ER121" s="217"/>
      <c r="ES121" s="217"/>
      <c r="ET121" s="217"/>
      <c r="EU121" s="217"/>
      <c r="EV121" s="217"/>
      <c r="EW121" s="217"/>
      <c r="EX121" s="217"/>
      <c r="EY121" s="217"/>
      <c r="EZ121" s="217"/>
      <c r="FA121" s="217"/>
      <c r="FB121" s="217"/>
      <c r="FC121" s="217"/>
      <c r="FD121" s="217"/>
      <c r="FE121" s="217"/>
      <c r="FF121" s="217"/>
      <c r="FG121" s="217"/>
      <c r="FH121" s="217"/>
      <c r="FI121" s="217"/>
      <c r="FJ121" s="217"/>
      <c r="FK121" s="217"/>
      <c r="FL121" s="217"/>
      <c r="FM121" s="217"/>
      <c r="FN121" s="217"/>
      <c r="FO121" s="217"/>
      <c r="FP121" s="217"/>
      <c r="FQ121" s="217"/>
      <c r="FR121" s="217"/>
      <c r="FS121" s="217"/>
      <c r="FT121" s="217"/>
      <c r="FU121" s="217"/>
      <c r="FV121" s="217"/>
      <c r="FW121" s="217"/>
      <c r="FX121" s="217"/>
      <c r="FY121" s="217"/>
      <c r="FZ121" s="217"/>
      <c r="GA121" s="217"/>
      <c r="GB121" s="217"/>
      <c r="GC121" s="217"/>
      <c r="GD121" s="217"/>
      <c r="GE121" s="217"/>
      <c r="GF121" s="217"/>
      <c r="GG121" s="217"/>
      <c r="GH121" s="217"/>
      <c r="GI121" s="217"/>
      <c r="GJ121" s="217"/>
      <c r="GK121" s="217"/>
      <c r="GL121" s="217"/>
      <c r="GM121" s="217"/>
      <c r="GN121" s="217"/>
      <c r="GO121" s="217"/>
      <c r="GP121" s="217"/>
      <c r="GQ121" s="217"/>
      <c r="GR121" s="217"/>
      <c r="GS121" s="217"/>
      <c r="GT121" s="217"/>
      <c r="GU121" s="217"/>
      <c r="GV121" s="217"/>
      <c r="GW121" s="217"/>
      <c r="GX121" s="217"/>
      <c r="GY121" s="217"/>
      <c r="GZ121" s="217"/>
      <c r="HA121" s="217"/>
      <c r="HB121" s="217"/>
      <c r="HC121" s="217"/>
      <c r="HD121" s="217"/>
      <c r="HE121" s="217"/>
      <c r="HF121" s="217"/>
      <c r="HG121" s="217"/>
      <c r="HH121" s="217"/>
      <c r="HI121" s="217"/>
      <c r="HJ121" s="217"/>
      <c r="HK121" s="217"/>
      <c r="HL121" s="217"/>
      <c r="HM121" s="217"/>
      <c r="HN121" s="217"/>
      <c r="HO121" s="217"/>
      <c r="HP121" s="217"/>
      <c r="HQ121" s="217"/>
      <c r="HR121" s="217"/>
      <c r="HS121" s="217"/>
      <c r="HT121" s="217"/>
      <c r="HU121" s="217"/>
      <c r="HV121" s="217"/>
      <c r="HW121" s="217"/>
      <c r="HX121" s="217"/>
      <c r="HY121" s="217"/>
      <c r="HZ121" s="217"/>
      <c r="IA121" s="217"/>
      <c r="IB121" s="217"/>
      <c r="IC121" s="217"/>
      <c r="ID121" s="217"/>
      <c r="IE121" s="217"/>
      <c r="IF121" s="217"/>
      <c r="IG121" s="217"/>
      <c r="IH121" s="217"/>
      <c r="II121" s="217"/>
      <c r="IJ121" s="217"/>
      <c r="IK121" s="217"/>
      <c r="IL121" s="217"/>
      <c r="IM121" s="217"/>
      <c r="IN121" s="217"/>
    </row>
    <row r="122" spans="1:248" s="240" customFormat="1" ht="43.5" customHeight="1" x14ac:dyDescent="0.25">
      <c r="A122" s="11" t="s">
        <v>127</v>
      </c>
      <c r="B122" s="8">
        <f t="shared" si="84"/>
        <v>75</v>
      </c>
      <c r="C122" s="8">
        <f t="shared" si="84"/>
        <v>6</v>
      </c>
      <c r="D122" s="8">
        <f t="shared" si="84"/>
        <v>0</v>
      </c>
      <c r="E122" s="281">
        <f t="shared" si="85"/>
        <v>0</v>
      </c>
      <c r="F122" s="282">
        <f t="shared" si="86"/>
        <v>469.27440000000001</v>
      </c>
      <c r="G122" s="282">
        <f t="shared" ref="G122:I122" si="90">G109</f>
        <v>39</v>
      </c>
      <c r="H122" s="282">
        <f t="shared" si="90"/>
        <v>0</v>
      </c>
      <c r="I122" s="282">
        <f t="shared" si="90"/>
        <v>0</v>
      </c>
      <c r="J122" s="217"/>
      <c r="K122" s="217"/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/>
      <c r="AF122" s="217"/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  <c r="BI122" s="217"/>
      <c r="BJ122" s="217"/>
      <c r="BK122" s="217"/>
      <c r="BL122" s="217"/>
      <c r="BM122" s="217"/>
      <c r="BN122" s="217"/>
      <c r="BO122" s="217"/>
      <c r="BP122" s="217"/>
      <c r="BQ122" s="217"/>
      <c r="BR122" s="217"/>
      <c r="BS122" s="217"/>
      <c r="BT122" s="217"/>
      <c r="BU122" s="217"/>
      <c r="BV122" s="217"/>
      <c r="BW122" s="217"/>
      <c r="BX122" s="217"/>
      <c r="BY122" s="217"/>
      <c r="BZ122" s="217"/>
      <c r="CA122" s="217"/>
      <c r="CB122" s="217"/>
      <c r="CC122" s="217"/>
      <c r="CD122" s="217"/>
      <c r="CE122" s="217"/>
      <c r="CF122" s="217"/>
      <c r="CG122" s="217"/>
      <c r="CH122" s="217"/>
      <c r="CI122" s="217"/>
      <c r="CJ122" s="217"/>
      <c r="CK122" s="217"/>
      <c r="CL122" s="217"/>
      <c r="CM122" s="217"/>
      <c r="CN122" s="217"/>
      <c r="CO122" s="217"/>
      <c r="CP122" s="217"/>
      <c r="CQ122" s="217"/>
      <c r="CR122" s="217"/>
      <c r="CS122" s="217"/>
      <c r="CT122" s="217"/>
      <c r="CU122" s="217"/>
      <c r="CV122" s="217"/>
      <c r="CW122" s="217"/>
      <c r="CX122" s="217"/>
      <c r="CY122" s="217"/>
      <c r="CZ122" s="217"/>
      <c r="DA122" s="217"/>
      <c r="DB122" s="217"/>
      <c r="DC122" s="217"/>
      <c r="DD122" s="217"/>
      <c r="DE122" s="217"/>
      <c r="DF122" s="217"/>
      <c r="DG122" s="217"/>
      <c r="DH122" s="217"/>
      <c r="DI122" s="217"/>
      <c r="DJ122" s="217"/>
      <c r="DK122" s="217"/>
      <c r="DL122" s="217"/>
      <c r="DM122" s="217"/>
      <c r="DN122" s="217"/>
      <c r="DO122" s="217"/>
      <c r="DP122" s="217"/>
      <c r="DQ122" s="217"/>
      <c r="DR122" s="217"/>
      <c r="DS122" s="217"/>
      <c r="DT122" s="217"/>
      <c r="DU122" s="217"/>
      <c r="DV122" s="217"/>
      <c r="DW122" s="217"/>
      <c r="DX122" s="217"/>
      <c r="DY122" s="217"/>
      <c r="DZ122" s="217"/>
      <c r="EA122" s="217"/>
      <c r="EB122" s="217"/>
      <c r="EC122" s="217"/>
      <c r="ED122" s="217"/>
      <c r="EE122" s="217"/>
      <c r="EF122" s="217"/>
      <c r="EG122" s="217"/>
      <c r="EH122" s="217"/>
      <c r="EI122" s="217"/>
      <c r="EJ122" s="217"/>
      <c r="EK122" s="217"/>
      <c r="EL122" s="217"/>
      <c r="EM122" s="217"/>
      <c r="EN122" s="217"/>
      <c r="EO122" s="217"/>
      <c r="EP122" s="217"/>
      <c r="EQ122" s="217"/>
      <c r="ER122" s="217"/>
      <c r="ES122" s="217"/>
      <c r="ET122" s="217"/>
      <c r="EU122" s="217"/>
      <c r="EV122" s="217"/>
      <c r="EW122" s="217"/>
      <c r="EX122" s="217"/>
      <c r="EY122" s="217"/>
      <c r="EZ122" s="217"/>
      <c r="FA122" s="217"/>
      <c r="FB122" s="217"/>
      <c r="FC122" s="217"/>
      <c r="FD122" s="217"/>
      <c r="FE122" s="217"/>
      <c r="FF122" s="217"/>
      <c r="FG122" s="217"/>
      <c r="FH122" s="217"/>
      <c r="FI122" s="217"/>
      <c r="FJ122" s="217"/>
      <c r="FK122" s="217"/>
      <c r="FL122" s="217"/>
      <c r="FM122" s="217"/>
      <c r="FN122" s="217"/>
      <c r="FO122" s="217"/>
      <c r="FP122" s="217"/>
      <c r="FQ122" s="217"/>
      <c r="FR122" s="217"/>
      <c r="FS122" s="217"/>
      <c r="FT122" s="217"/>
      <c r="FU122" s="217"/>
      <c r="FV122" s="217"/>
      <c r="FW122" s="217"/>
      <c r="FX122" s="217"/>
      <c r="FY122" s="217"/>
      <c r="FZ122" s="217"/>
      <c r="GA122" s="217"/>
      <c r="GB122" s="217"/>
      <c r="GC122" s="217"/>
      <c r="GD122" s="217"/>
      <c r="GE122" s="217"/>
      <c r="GF122" s="217"/>
      <c r="GG122" s="217"/>
      <c r="GH122" s="217"/>
      <c r="GI122" s="217"/>
      <c r="GJ122" s="217"/>
      <c r="GK122" s="217"/>
      <c r="GL122" s="217"/>
      <c r="GM122" s="217"/>
      <c r="GN122" s="217"/>
      <c r="GO122" s="217"/>
      <c r="GP122" s="217"/>
      <c r="GQ122" s="217"/>
      <c r="GR122" s="217"/>
      <c r="GS122" s="217"/>
      <c r="GT122" s="217"/>
      <c r="GU122" s="217"/>
      <c r="GV122" s="217"/>
      <c r="GW122" s="217"/>
      <c r="GX122" s="217"/>
      <c r="GY122" s="217"/>
      <c r="GZ122" s="217"/>
      <c r="HA122" s="217"/>
      <c r="HB122" s="217"/>
      <c r="HC122" s="217"/>
      <c r="HD122" s="217"/>
      <c r="HE122" s="217"/>
      <c r="HF122" s="217"/>
      <c r="HG122" s="217"/>
      <c r="HH122" s="217"/>
      <c r="HI122" s="217"/>
      <c r="HJ122" s="217"/>
      <c r="HK122" s="217"/>
      <c r="HL122" s="217"/>
      <c r="HM122" s="217"/>
      <c r="HN122" s="217"/>
      <c r="HO122" s="217"/>
      <c r="HP122" s="217"/>
      <c r="HQ122" s="217"/>
      <c r="HR122" s="217"/>
      <c r="HS122" s="217"/>
      <c r="HT122" s="217"/>
      <c r="HU122" s="217"/>
      <c r="HV122" s="217"/>
      <c r="HW122" s="217"/>
      <c r="HX122" s="217"/>
      <c r="HY122" s="217"/>
      <c r="HZ122" s="217"/>
      <c r="IA122" s="217"/>
      <c r="IB122" s="217"/>
      <c r="IC122" s="217"/>
      <c r="ID122" s="217"/>
      <c r="IE122" s="217"/>
      <c r="IF122" s="217"/>
      <c r="IG122" s="217"/>
      <c r="IH122" s="217"/>
      <c r="II122" s="217"/>
      <c r="IJ122" s="217"/>
      <c r="IK122" s="217"/>
      <c r="IL122" s="217"/>
      <c r="IM122" s="217"/>
      <c r="IN122" s="217"/>
    </row>
    <row r="123" spans="1:248" s="240" customFormat="1" ht="30" x14ac:dyDescent="0.25">
      <c r="A123" s="11" t="s">
        <v>128</v>
      </c>
      <c r="B123" s="8">
        <f t="shared" si="84"/>
        <v>0</v>
      </c>
      <c r="C123" s="8">
        <f t="shared" si="84"/>
        <v>0</v>
      </c>
      <c r="D123" s="8">
        <f t="shared" si="84"/>
        <v>0</v>
      </c>
      <c r="E123" s="281"/>
      <c r="F123" s="282">
        <f t="shared" si="86"/>
        <v>0</v>
      </c>
      <c r="G123" s="282">
        <f t="shared" ref="G123:I123" si="91">G110</f>
        <v>0</v>
      </c>
      <c r="H123" s="282">
        <f t="shared" si="91"/>
        <v>0</v>
      </c>
      <c r="I123" s="282">
        <f t="shared" si="91"/>
        <v>0</v>
      </c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/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  <c r="BI123" s="217"/>
      <c r="BJ123" s="217"/>
      <c r="BK123" s="217"/>
      <c r="BL123" s="217"/>
      <c r="BM123" s="217"/>
      <c r="BN123" s="217"/>
      <c r="BO123" s="217"/>
      <c r="BP123" s="217"/>
      <c r="BQ123" s="217"/>
      <c r="BR123" s="217"/>
      <c r="BS123" s="217"/>
      <c r="BT123" s="217"/>
      <c r="BU123" s="217"/>
      <c r="BV123" s="217"/>
      <c r="BW123" s="217"/>
      <c r="BX123" s="217"/>
      <c r="BY123" s="217"/>
      <c r="BZ123" s="217"/>
      <c r="CA123" s="217"/>
      <c r="CB123" s="217"/>
      <c r="CC123" s="217"/>
      <c r="CD123" s="217"/>
      <c r="CE123" s="217"/>
      <c r="CF123" s="217"/>
      <c r="CG123" s="217"/>
      <c r="CH123" s="217"/>
      <c r="CI123" s="217"/>
      <c r="CJ123" s="217"/>
      <c r="CK123" s="217"/>
      <c r="CL123" s="217"/>
      <c r="CM123" s="217"/>
      <c r="CN123" s="217"/>
      <c r="CO123" s="217"/>
      <c r="CP123" s="217"/>
      <c r="CQ123" s="217"/>
      <c r="CR123" s="217"/>
      <c r="CS123" s="217"/>
      <c r="CT123" s="217"/>
      <c r="CU123" s="217"/>
      <c r="CV123" s="217"/>
      <c r="CW123" s="217"/>
      <c r="CX123" s="217"/>
      <c r="CY123" s="217"/>
      <c r="CZ123" s="217"/>
      <c r="DA123" s="217"/>
      <c r="DB123" s="217"/>
      <c r="DC123" s="217"/>
      <c r="DD123" s="217"/>
      <c r="DE123" s="217"/>
      <c r="DF123" s="217"/>
      <c r="DG123" s="217"/>
      <c r="DH123" s="217"/>
      <c r="DI123" s="217"/>
      <c r="DJ123" s="217"/>
      <c r="DK123" s="217"/>
      <c r="DL123" s="217"/>
      <c r="DM123" s="217"/>
      <c r="DN123" s="217"/>
      <c r="DO123" s="217"/>
      <c r="DP123" s="217"/>
      <c r="DQ123" s="217"/>
      <c r="DR123" s="217"/>
      <c r="DS123" s="217"/>
      <c r="DT123" s="217"/>
      <c r="DU123" s="217"/>
      <c r="DV123" s="217"/>
      <c r="DW123" s="217"/>
      <c r="DX123" s="217"/>
      <c r="DY123" s="217"/>
      <c r="DZ123" s="217"/>
      <c r="EA123" s="217"/>
      <c r="EB123" s="217"/>
      <c r="EC123" s="217"/>
      <c r="ED123" s="217"/>
      <c r="EE123" s="217"/>
      <c r="EF123" s="217"/>
      <c r="EG123" s="217"/>
      <c r="EH123" s="217"/>
      <c r="EI123" s="217"/>
      <c r="EJ123" s="217"/>
      <c r="EK123" s="217"/>
      <c r="EL123" s="217"/>
      <c r="EM123" s="217"/>
      <c r="EN123" s="217"/>
      <c r="EO123" s="217"/>
      <c r="EP123" s="217"/>
      <c r="EQ123" s="217"/>
      <c r="ER123" s="217"/>
      <c r="ES123" s="217"/>
      <c r="ET123" s="217"/>
      <c r="EU123" s="217"/>
      <c r="EV123" s="217"/>
      <c r="EW123" s="217"/>
      <c r="EX123" s="217"/>
      <c r="EY123" s="217"/>
      <c r="EZ123" s="217"/>
      <c r="FA123" s="217"/>
      <c r="FB123" s="217"/>
      <c r="FC123" s="217"/>
      <c r="FD123" s="217"/>
      <c r="FE123" s="217"/>
      <c r="FF123" s="217"/>
      <c r="FG123" s="217"/>
      <c r="FH123" s="217"/>
      <c r="FI123" s="217"/>
      <c r="FJ123" s="217"/>
      <c r="FK123" s="217"/>
      <c r="FL123" s="217"/>
      <c r="FM123" s="217"/>
      <c r="FN123" s="217"/>
      <c r="FO123" s="217"/>
      <c r="FP123" s="217"/>
      <c r="FQ123" s="217"/>
      <c r="FR123" s="217"/>
      <c r="FS123" s="217"/>
      <c r="FT123" s="217"/>
      <c r="FU123" s="217"/>
      <c r="FV123" s="217"/>
      <c r="FW123" s="217"/>
      <c r="FX123" s="217"/>
      <c r="FY123" s="217"/>
      <c r="FZ123" s="217"/>
      <c r="GA123" s="217"/>
      <c r="GB123" s="217"/>
      <c r="GC123" s="217"/>
      <c r="GD123" s="217"/>
      <c r="GE123" s="217"/>
      <c r="GF123" s="217"/>
      <c r="GG123" s="217"/>
      <c r="GH123" s="217"/>
      <c r="GI123" s="217"/>
      <c r="GJ123" s="217"/>
      <c r="GK123" s="217"/>
      <c r="GL123" s="217"/>
      <c r="GM123" s="217"/>
      <c r="GN123" s="217"/>
      <c r="GO123" s="217"/>
      <c r="GP123" s="217"/>
      <c r="GQ123" s="217"/>
      <c r="GR123" s="217"/>
      <c r="GS123" s="217"/>
      <c r="GT123" s="217"/>
      <c r="GU123" s="217"/>
      <c r="GV123" s="217"/>
      <c r="GW123" s="217"/>
      <c r="GX123" s="217"/>
      <c r="GY123" s="217"/>
      <c r="GZ123" s="217"/>
      <c r="HA123" s="217"/>
      <c r="HB123" s="217"/>
      <c r="HC123" s="217"/>
      <c r="HD123" s="217"/>
      <c r="HE123" s="217"/>
      <c r="HF123" s="217"/>
      <c r="HG123" s="217"/>
      <c r="HH123" s="217"/>
      <c r="HI123" s="217"/>
      <c r="HJ123" s="217"/>
      <c r="HK123" s="217"/>
      <c r="HL123" s="217"/>
      <c r="HM123" s="217"/>
      <c r="HN123" s="217"/>
      <c r="HO123" s="217"/>
      <c r="HP123" s="217"/>
      <c r="HQ123" s="217"/>
      <c r="HR123" s="217"/>
      <c r="HS123" s="217"/>
      <c r="HT123" s="217"/>
      <c r="HU123" s="217"/>
      <c r="HV123" s="217"/>
      <c r="HW123" s="217"/>
      <c r="HX123" s="217"/>
      <c r="HY123" s="217"/>
      <c r="HZ123" s="217"/>
      <c r="IA123" s="217"/>
      <c r="IB123" s="217"/>
      <c r="IC123" s="217"/>
      <c r="ID123" s="217"/>
      <c r="IE123" s="217"/>
      <c r="IF123" s="217"/>
      <c r="IG123" s="217"/>
      <c r="IH123" s="217"/>
      <c r="II123" s="217"/>
      <c r="IJ123" s="217"/>
      <c r="IK123" s="217"/>
      <c r="IL123" s="217"/>
      <c r="IM123" s="217"/>
      <c r="IN123" s="217"/>
    </row>
    <row r="124" spans="1:248" s="240" customFormat="1" ht="45" customHeight="1" x14ac:dyDescent="0.25">
      <c r="A124" s="72" t="s">
        <v>125</v>
      </c>
      <c r="B124" s="38">
        <f t="shared" ref="B124:E124" si="92">B111</f>
        <v>21966</v>
      </c>
      <c r="C124" s="38">
        <f t="shared" si="92"/>
        <v>1830</v>
      </c>
      <c r="D124" s="38">
        <f t="shared" si="92"/>
        <v>696</v>
      </c>
      <c r="E124" s="38">
        <f t="shared" si="92"/>
        <v>38.032786885245898</v>
      </c>
      <c r="F124" s="282">
        <f t="shared" si="86"/>
        <v>44054.487019999993</v>
      </c>
      <c r="G124" s="282">
        <f t="shared" ref="G124:I124" si="93">G111</f>
        <v>3671</v>
      </c>
      <c r="H124" s="282">
        <f t="shared" si="93"/>
        <v>634.32773999999995</v>
      </c>
      <c r="I124" s="282">
        <f t="shared" si="93"/>
        <v>17.27942631435576</v>
      </c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/>
      <c r="AF124" s="217"/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  <c r="BI124" s="217"/>
      <c r="BJ124" s="217"/>
      <c r="BK124" s="217"/>
      <c r="BL124" s="217"/>
      <c r="BM124" s="217"/>
      <c r="BN124" s="217"/>
      <c r="BO124" s="217"/>
      <c r="BP124" s="217"/>
      <c r="BQ124" s="217"/>
      <c r="BR124" s="217"/>
      <c r="BS124" s="217"/>
      <c r="BT124" s="217"/>
      <c r="BU124" s="217"/>
      <c r="BV124" s="217"/>
      <c r="BW124" s="217"/>
      <c r="BX124" s="217"/>
      <c r="BY124" s="217"/>
      <c r="BZ124" s="217"/>
      <c r="CA124" s="217"/>
      <c r="CB124" s="217"/>
      <c r="CC124" s="217"/>
      <c r="CD124" s="217"/>
      <c r="CE124" s="217"/>
      <c r="CF124" s="217"/>
      <c r="CG124" s="217"/>
      <c r="CH124" s="217"/>
      <c r="CI124" s="217"/>
      <c r="CJ124" s="217"/>
      <c r="CK124" s="217"/>
      <c r="CL124" s="217"/>
      <c r="CM124" s="217"/>
      <c r="CN124" s="217"/>
      <c r="CO124" s="217"/>
      <c r="CP124" s="217"/>
      <c r="CQ124" s="217"/>
      <c r="CR124" s="217"/>
      <c r="CS124" s="217"/>
      <c r="CT124" s="217"/>
      <c r="CU124" s="217"/>
      <c r="CV124" s="217"/>
      <c r="CW124" s="217"/>
      <c r="CX124" s="217"/>
      <c r="CY124" s="217"/>
      <c r="CZ124" s="217"/>
      <c r="DA124" s="217"/>
      <c r="DB124" s="217"/>
      <c r="DC124" s="217"/>
      <c r="DD124" s="217"/>
      <c r="DE124" s="217"/>
      <c r="DF124" s="217"/>
      <c r="DG124" s="217"/>
      <c r="DH124" s="217"/>
      <c r="DI124" s="217"/>
      <c r="DJ124" s="217"/>
      <c r="DK124" s="217"/>
      <c r="DL124" s="217"/>
      <c r="DM124" s="217"/>
      <c r="DN124" s="217"/>
      <c r="DO124" s="217"/>
      <c r="DP124" s="217"/>
      <c r="DQ124" s="217"/>
      <c r="DR124" s="217"/>
      <c r="DS124" s="217"/>
      <c r="DT124" s="217"/>
      <c r="DU124" s="217"/>
      <c r="DV124" s="217"/>
      <c r="DW124" s="217"/>
      <c r="DX124" s="217"/>
      <c r="DY124" s="217"/>
      <c r="DZ124" s="217"/>
      <c r="EA124" s="217"/>
      <c r="EB124" s="217"/>
      <c r="EC124" s="217"/>
      <c r="ED124" s="217"/>
      <c r="EE124" s="217"/>
      <c r="EF124" s="217"/>
      <c r="EG124" s="217"/>
      <c r="EH124" s="217"/>
      <c r="EI124" s="217"/>
      <c r="EJ124" s="217"/>
      <c r="EK124" s="217"/>
      <c r="EL124" s="217"/>
      <c r="EM124" s="217"/>
      <c r="EN124" s="217"/>
      <c r="EO124" s="217"/>
      <c r="EP124" s="217"/>
      <c r="EQ124" s="217"/>
      <c r="ER124" s="217"/>
      <c r="ES124" s="217"/>
      <c r="ET124" s="217"/>
      <c r="EU124" s="217"/>
      <c r="EV124" s="217"/>
      <c r="EW124" s="217"/>
      <c r="EX124" s="217"/>
      <c r="EY124" s="217"/>
      <c r="EZ124" s="217"/>
      <c r="FA124" s="217"/>
      <c r="FB124" s="217"/>
      <c r="FC124" s="217"/>
      <c r="FD124" s="217"/>
      <c r="FE124" s="217"/>
      <c r="FF124" s="217"/>
      <c r="FG124" s="217"/>
      <c r="FH124" s="217"/>
      <c r="FI124" s="217"/>
      <c r="FJ124" s="217"/>
      <c r="FK124" s="217"/>
      <c r="FL124" s="217"/>
      <c r="FM124" s="217"/>
      <c r="FN124" s="217"/>
      <c r="FO124" s="217"/>
      <c r="FP124" s="217"/>
      <c r="FQ124" s="217"/>
      <c r="FR124" s="217"/>
      <c r="FS124" s="217"/>
      <c r="FT124" s="217"/>
      <c r="FU124" s="217"/>
      <c r="FV124" s="217"/>
      <c r="FW124" s="217"/>
      <c r="FX124" s="217"/>
      <c r="FY124" s="217"/>
      <c r="FZ124" s="217"/>
      <c r="GA124" s="217"/>
      <c r="GB124" s="217"/>
      <c r="GC124" s="217"/>
      <c r="GD124" s="217"/>
      <c r="GE124" s="217"/>
      <c r="GF124" s="217"/>
      <c r="GG124" s="217"/>
      <c r="GH124" s="217"/>
      <c r="GI124" s="217"/>
      <c r="GJ124" s="217"/>
      <c r="GK124" s="217"/>
      <c r="GL124" s="217"/>
      <c r="GM124" s="217"/>
      <c r="GN124" s="217"/>
      <c r="GO124" s="217"/>
      <c r="GP124" s="217"/>
      <c r="GQ124" s="217"/>
      <c r="GR124" s="217"/>
      <c r="GS124" s="217"/>
      <c r="GT124" s="217"/>
      <c r="GU124" s="217"/>
      <c r="GV124" s="217"/>
      <c r="GW124" s="217"/>
      <c r="GX124" s="217"/>
      <c r="GY124" s="217"/>
      <c r="GZ124" s="217"/>
      <c r="HA124" s="217"/>
      <c r="HB124" s="217"/>
      <c r="HC124" s="217"/>
      <c r="HD124" s="217"/>
      <c r="HE124" s="217"/>
      <c r="HF124" s="217"/>
      <c r="HG124" s="217"/>
      <c r="HH124" s="217"/>
      <c r="HI124" s="217"/>
      <c r="HJ124" s="217"/>
      <c r="HK124" s="217"/>
      <c r="HL124" s="217"/>
      <c r="HM124" s="217"/>
      <c r="HN124" s="217"/>
      <c r="HO124" s="217"/>
      <c r="HP124" s="217"/>
      <c r="HQ124" s="217"/>
      <c r="HR124" s="217"/>
      <c r="HS124" s="217"/>
      <c r="HT124" s="217"/>
      <c r="HU124" s="217"/>
      <c r="HV124" s="217"/>
      <c r="HW124" s="217"/>
      <c r="HX124" s="217"/>
      <c r="HY124" s="217"/>
      <c r="HZ124" s="217"/>
      <c r="IA124" s="217"/>
      <c r="IB124" s="217"/>
      <c r="IC124" s="217"/>
      <c r="ID124" s="217"/>
      <c r="IE124" s="217"/>
      <c r="IF124" s="217"/>
      <c r="IG124" s="217"/>
      <c r="IH124" s="217"/>
      <c r="II124" s="217"/>
      <c r="IJ124" s="217"/>
      <c r="IK124" s="217"/>
      <c r="IL124" s="217"/>
      <c r="IM124" s="217"/>
      <c r="IN124" s="217"/>
    </row>
    <row r="125" spans="1:248" s="240" customFormat="1" ht="30" x14ac:dyDescent="0.25">
      <c r="A125" s="11" t="s">
        <v>121</v>
      </c>
      <c r="B125" s="38">
        <f t="shared" ref="B125:E125" si="94">B112</f>
        <v>5051</v>
      </c>
      <c r="C125" s="38">
        <f t="shared" si="94"/>
        <v>421</v>
      </c>
      <c r="D125" s="38">
        <f t="shared" si="94"/>
        <v>11</v>
      </c>
      <c r="E125" s="38">
        <f t="shared" si="94"/>
        <v>2.6128266033254155</v>
      </c>
      <c r="F125" s="282">
        <f t="shared" si="86"/>
        <v>8858.7973699999984</v>
      </c>
      <c r="G125" s="282">
        <f t="shared" ref="G125:I125" si="95">G112</f>
        <v>738</v>
      </c>
      <c r="H125" s="282">
        <f t="shared" si="95"/>
        <v>19.409009999999999</v>
      </c>
      <c r="I125" s="282">
        <f t="shared" si="95"/>
        <v>2.6299471544715445</v>
      </c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/>
      <c r="AF125" s="217"/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  <c r="BI125" s="217"/>
      <c r="BJ125" s="217"/>
      <c r="BK125" s="217"/>
      <c r="BL125" s="217"/>
      <c r="BM125" s="217"/>
      <c r="BN125" s="217"/>
      <c r="BO125" s="217"/>
      <c r="BP125" s="217"/>
      <c r="BQ125" s="217"/>
      <c r="BR125" s="217"/>
      <c r="BS125" s="217"/>
      <c r="BT125" s="217"/>
      <c r="BU125" s="217"/>
      <c r="BV125" s="217"/>
      <c r="BW125" s="217"/>
      <c r="BX125" s="217"/>
      <c r="BY125" s="217"/>
      <c r="BZ125" s="217"/>
      <c r="CA125" s="217"/>
      <c r="CB125" s="217"/>
      <c r="CC125" s="217"/>
      <c r="CD125" s="217"/>
      <c r="CE125" s="217"/>
      <c r="CF125" s="217"/>
      <c r="CG125" s="217"/>
      <c r="CH125" s="217"/>
      <c r="CI125" s="217"/>
      <c r="CJ125" s="217"/>
      <c r="CK125" s="217"/>
      <c r="CL125" s="217"/>
      <c r="CM125" s="217"/>
      <c r="CN125" s="217"/>
      <c r="CO125" s="217"/>
      <c r="CP125" s="217"/>
      <c r="CQ125" s="217"/>
      <c r="CR125" s="217"/>
      <c r="CS125" s="217"/>
      <c r="CT125" s="217"/>
      <c r="CU125" s="217"/>
      <c r="CV125" s="217"/>
      <c r="CW125" s="217"/>
      <c r="CX125" s="217"/>
      <c r="CY125" s="217"/>
      <c r="CZ125" s="217"/>
      <c r="DA125" s="217"/>
      <c r="DB125" s="217"/>
      <c r="DC125" s="217"/>
      <c r="DD125" s="217"/>
      <c r="DE125" s="217"/>
      <c r="DF125" s="217"/>
      <c r="DG125" s="217"/>
      <c r="DH125" s="217"/>
      <c r="DI125" s="217"/>
      <c r="DJ125" s="217"/>
      <c r="DK125" s="217"/>
      <c r="DL125" s="217"/>
      <c r="DM125" s="217"/>
      <c r="DN125" s="217"/>
      <c r="DO125" s="217"/>
      <c r="DP125" s="217"/>
      <c r="DQ125" s="217"/>
      <c r="DR125" s="217"/>
      <c r="DS125" s="217"/>
      <c r="DT125" s="217"/>
      <c r="DU125" s="217"/>
      <c r="DV125" s="217"/>
      <c r="DW125" s="217"/>
      <c r="DX125" s="217"/>
      <c r="DY125" s="217"/>
      <c r="DZ125" s="217"/>
      <c r="EA125" s="217"/>
      <c r="EB125" s="217"/>
      <c r="EC125" s="217"/>
      <c r="ED125" s="217"/>
      <c r="EE125" s="217"/>
      <c r="EF125" s="217"/>
      <c r="EG125" s="217"/>
      <c r="EH125" s="217"/>
      <c r="EI125" s="217"/>
      <c r="EJ125" s="217"/>
      <c r="EK125" s="217"/>
      <c r="EL125" s="217"/>
      <c r="EM125" s="217"/>
      <c r="EN125" s="217"/>
      <c r="EO125" s="217"/>
      <c r="EP125" s="217"/>
      <c r="EQ125" s="217"/>
      <c r="ER125" s="217"/>
      <c r="ES125" s="217"/>
      <c r="ET125" s="217"/>
      <c r="EU125" s="217"/>
      <c r="EV125" s="217"/>
      <c r="EW125" s="217"/>
      <c r="EX125" s="217"/>
      <c r="EY125" s="217"/>
      <c r="EZ125" s="217"/>
      <c r="FA125" s="217"/>
      <c r="FB125" s="217"/>
      <c r="FC125" s="217"/>
      <c r="FD125" s="217"/>
      <c r="FE125" s="217"/>
      <c r="FF125" s="217"/>
      <c r="FG125" s="217"/>
      <c r="FH125" s="217"/>
      <c r="FI125" s="217"/>
      <c r="FJ125" s="217"/>
      <c r="FK125" s="217"/>
      <c r="FL125" s="217"/>
      <c r="FM125" s="217"/>
      <c r="FN125" s="217"/>
      <c r="FO125" s="217"/>
      <c r="FP125" s="217"/>
      <c r="FQ125" s="217"/>
      <c r="FR125" s="217"/>
      <c r="FS125" s="217"/>
      <c r="FT125" s="217"/>
      <c r="FU125" s="217"/>
      <c r="FV125" s="217"/>
      <c r="FW125" s="217"/>
      <c r="FX125" s="217"/>
      <c r="FY125" s="217"/>
      <c r="FZ125" s="217"/>
      <c r="GA125" s="217"/>
      <c r="GB125" s="217"/>
      <c r="GC125" s="217"/>
      <c r="GD125" s="217"/>
      <c r="GE125" s="217"/>
      <c r="GF125" s="217"/>
      <c r="GG125" s="217"/>
      <c r="GH125" s="217"/>
      <c r="GI125" s="217"/>
      <c r="GJ125" s="217"/>
      <c r="GK125" s="217"/>
      <c r="GL125" s="217"/>
      <c r="GM125" s="217"/>
      <c r="GN125" s="217"/>
      <c r="GO125" s="217"/>
      <c r="GP125" s="217"/>
      <c r="GQ125" s="217"/>
      <c r="GR125" s="217"/>
      <c r="GS125" s="217"/>
      <c r="GT125" s="217"/>
      <c r="GU125" s="217"/>
      <c r="GV125" s="217"/>
      <c r="GW125" s="217"/>
      <c r="GX125" s="217"/>
      <c r="GY125" s="217"/>
      <c r="GZ125" s="217"/>
      <c r="HA125" s="217"/>
      <c r="HB125" s="217"/>
      <c r="HC125" s="217"/>
      <c r="HD125" s="217"/>
      <c r="HE125" s="217"/>
      <c r="HF125" s="217"/>
      <c r="HG125" s="217"/>
      <c r="HH125" s="217"/>
      <c r="HI125" s="217"/>
      <c r="HJ125" s="217"/>
      <c r="HK125" s="217"/>
      <c r="HL125" s="217"/>
      <c r="HM125" s="217"/>
      <c r="HN125" s="217"/>
      <c r="HO125" s="217"/>
      <c r="HP125" s="217"/>
      <c r="HQ125" s="217"/>
      <c r="HR125" s="217"/>
      <c r="HS125" s="217"/>
      <c r="HT125" s="217"/>
      <c r="HU125" s="217"/>
      <c r="HV125" s="217"/>
      <c r="HW125" s="217"/>
      <c r="HX125" s="217"/>
      <c r="HY125" s="217"/>
      <c r="HZ125" s="217"/>
      <c r="IA125" s="217"/>
      <c r="IB125" s="217"/>
      <c r="IC125" s="217"/>
      <c r="ID125" s="217"/>
      <c r="IE125" s="217"/>
      <c r="IF125" s="217"/>
      <c r="IG125" s="217"/>
      <c r="IH125" s="217"/>
      <c r="II125" s="217"/>
      <c r="IJ125" s="217"/>
      <c r="IK125" s="217"/>
      <c r="IL125" s="217"/>
      <c r="IM125" s="217"/>
      <c r="IN125" s="217"/>
    </row>
    <row r="126" spans="1:248" s="240" customFormat="1" ht="45" customHeight="1" x14ac:dyDescent="0.25">
      <c r="A126" s="11" t="s">
        <v>86</v>
      </c>
      <c r="B126" s="38">
        <f t="shared" ref="B126:E126" si="96">B113</f>
        <v>11800</v>
      </c>
      <c r="C126" s="38">
        <f t="shared" si="96"/>
        <v>983</v>
      </c>
      <c r="D126" s="38">
        <f t="shared" si="96"/>
        <v>370</v>
      </c>
      <c r="E126" s="38">
        <f t="shared" si="96"/>
        <v>37.639877924720246</v>
      </c>
      <c r="F126" s="282">
        <f t="shared" si="86"/>
        <v>23145.7</v>
      </c>
      <c r="G126" s="282">
        <f t="shared" ref="G126:I126" si="97">G113</f>
        <v>1929</v>
      </c>
      <c r="H126" s="282">
        <f t="shared" si="97"/>
        <v>327.43680000000001</v>
      </c>
      <c r="I126" s="282">
        <f t="shared" si="97"/>
        <v>16.974432348367031</v>
      </c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/>
      <c r="AF126" s="217"/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  <c r="BI126" s="217"/>
      <c r="BJ126" s="217"/>
      <c r="BK126" s="217"/>
      <c r="BL126" s="217"/>
      <c r="BM126" s="217"/>
      <c r="BN126" s="217"/>
      <c r="BO126" s="217"/>
      <c r="BP126" s="217"/>
      <c r="BQ126" s="217"/>
      <c r="BR126" s="217"/>
      <c r="BS126" s="217"/>
      <c r="BT126" s="217"/>
      <c r="BU126" s="217"/>
      <c r="BV126" s="217"/>
      <c r="BW126" s="217"/>
      <c r="BX126" s="217"/>
      <c r="BY126" s="217"/>
      <c r="BZ126" s="217"/>
      <c r="CA126" s="217"/>
      <c r="CB126" s="217"/>
      <c r="CC126" s="217"/>
      <c r="CD126" s="217"/>
      <c r="CE126" s="217"/>
      <c r="CF126" s="217"/>
      <c r="CG126" s="217"/>
      <c r="CH126" s="217"/>
      <c r="CI126" s="217"/>
      <c r="CJ126" s="217"/>
      <c r="CK126" s="217"/>
      <c r="CL126" s="217"/>
      <c r="CM126" s="217"/>
      <c r="CN126" s="217"/>
      <c r="CO126" s="217"/>
      <c r="CP126" s="217"/>
      <c r="CQ126" s="217"/>
      <c r="CR126" s="217"/>
      <c r="CS126" s="217"/>
      <c r="CT126" s="217"/>
      <c r="CU126" s="217"/>
      <c r="CV126" s="217"/>
      <c r="CW126" s="217"/>
      <c r="CX126" s="217"/>
      <c r="CY126" s="217"/>
      <c r="CZ126" s="217"/>
      <c r="DA126" s="217"/>
      <c r="DB126" s="217"/>
      <c r="DC126" s="217"/>
      <c r="DD126" s="217"/>
      <c r="DE126" s="217"/>
      <c r="DF126" s="217"/>
      <c r="DG126" s="217"/>
      <c r="DH126" s="217"/>
      <c r="DI126" s="217"/>
      <c r="DJ126" s="217"/>
      <c r="DK126" s="217"/>
      <c r="DL126" s="217"/>
      <c r="DM126" s="217"/>
      <c r="DN126" s="217"/>
      <c r="DO126" s="217"/>
      <c r="DP126" s="217"/>
      <c r="DQ126" s="217"/>
      <c r="DR126" s="217"/>
      <c r="DS126" s="217"/>
      <c r="DT126" s="217"/>
      <c r="DU126" s="217"/>
      <c r="DV126" s="217"/>
      <c r="DW126" s="217"/>
      <c r="DX126" s="217"/>
      <c r="DY126" s="217"/>
      <c r="DZ126" s="217"/>
      <c r="EA126" s="217"/>
      <c r="EB126" s="217"/>
      <c r="EC126" s="217"/>
      <c r="ED126" s="217"/>
      <c r="EE126" s="217"/>
      <c r="EF126" s="217"/>
      <c r="EG126" s="217"/>
      <c r="EH126" s="217"/>
      <c r="EI126" s="217"/>
      <c r="EJ126" s="217"/>
      <c r="EK126" s="217"/>
      <c r="EL126" s="217"/>
      <c r="EM126" s="217"/>
      <c r="EN126" s="217"/>
      <c r="EO126" s="217"/>
      <c r="EP126" s="217"/>
      <c r="EQ126" s="217"/>
      <c r="ER126" s="217"/>
      <c r="ES126" s="217"/>
      <c r="ET126" s="217"/>
      <c r="EU126" s="217"/>
      <c r="EV126" s="217"/>
      <c r="EW126" s="217"/>
      <c r="EX126" s="217"/>
      <c r="EY126" s="217"/>
      <c r="EZ126" s="217"/>
      <c r="FA126" s="217"/>
      <c r="FB126" s="217"/>
      <c r="FC126" s="217"/>
      <c r="FD126" s="217"/>
      <c r="FE126" s="217"/>
      <c r="FF126" s="217"/>
      <c r="FG126" s="217"/>
      <c r="FH126" s="217"/>
      <c r="FI126" s="217"/>
      <c r="FJ126" s="217"/>
      <c r="FK126" s="217"/>
      <c r="FL126" s="217"/>
      <c r="FM126" s="217"/>
      <c r="FN126" s="217"/>
      <c r="FO126" s="217"/>
      <c r="FP126" s="217"/>
      <c r="FQ126" s="217"/>
      <c r="FR126" s="217"/>
      <c r="FS126" s="217"/>
      <c r="FT126" s="217"/>
      <c r="FU126" s="217"/>
      <c r="FV126" s="217"/>
      <c r="FW126" s="217"/>
      <c r="FX126" s="217"/>
      <c r="FY126" s="217"/>
      <c r="FZ126" s="217"/>
      <c r="GA126" s="217"/>
      <c r="GB126" s="217"/>
      <c r="GC126" s="217"/>
      <c r="GD126" s="217"/>
      <c r="GE126" s="217"/>
      <c r="GF126" s="217"/>
      <c r="GG126" s="217"/>
      <c r="GH126" s="217"/>
      <c r="GI126" s="217"/>
      <c r="GJ126" s="217"/>
      <c r="GK126" s="217"/>
      <c r="GL126" s="217"/>
      <c r="GM126" s="217"/>
      <c r="GN126" s="217"/>
      <c r="GO126" s="217"/>
      <c r="GP126" s="217"/>
      <c r="GQ126" s="217"/>
      <c r="GR126" s="217"/>
      <c r="GS126" s="217"/>
      <c r="GT126" s="217"/>
      <c r="GU126" s="217"/>
      <c r="GV126" s="217"/>
      <c r="GW126" s="217"/>
      <c r="GX126" s="217"/>
      <c r="GY126" s="217"/>
      <c r="GZ126" s="217"/>
      <c r="HA126" s="217"/>
      <c r="HB126" s="217"/>
      <c r="HC126" s="217"/>
      <c r="HD126" s="217"/>
      <c r="HE126" s="217"/>
      <c r="HF126" s="217"/>
      <c r="HG126" s="217"/>
      <c r="HH126" s="217"/>
      <c r="HI126" s="217"/>
      <c r="HJ126" s="217"/>
      <c r="HK126" s="217"/>
      <c r="HL126" s="217"/>
      <c r="HM126" s="217"/>
      <c r="HN126" s="217"/>
      <c r="HO126" s="217"/>
      <c r="HP126" s="217"/>
      <c r="HQ126" s="217"/>
      <c r="HR126" s="217"/>
      <c r="HS126" s="217"/>
      <c r="HT126" s="217"/>
      <c r="HU126" s="217"/>
      <c r="HV126" s="217"/>
      <c r="HW126" s="217"/>
      <c r="HX126" s="217"/>
      <c r="HY126" s="217"/>
      <c r="HZ126" s="217"/>
      <c r="IA126" s="217"/>
      <c r="IB126" s="217"/>
      <c r="IC126" s="217"/>
      <c r="ID126" s="217"/>
      <c r="IE126" s="217"/>
      <c r="IF126" s="217"/>
      <c r="IG126" s="217"/>
      <c r="IH126" s="217"/>
      <c r="II126" s="217"/>
      <c r="IJ126" s="217"/>
      <c r="IK126" s="217"/>
      <c r="IL126" s="217"/>
      <c r="IM126" s="217"/>
      <c r="IN126" s="217"/>
    </row>
    <row r="127" spans="1:248" s="240" customFormat="1" ht="45" customHeight="1" x14ac:dyDescent="0.25">
      <c r="A127" s="11" t="s">
        <v>122</v>
      </c>
      <c r="B127" s="38">
        <f t="shared" ref="B127:E127" si="98">B114</f>
        <v>4126</v>
      </c>
      <c r="C127" s="38">
        <f t="shared" si="98"/>
        <v>344</v>
      </c>
      <c r="D127" s="38">
        <f t="shared" si="98"/>
        <v>313</v>
      </c>
      <c r="E127" s="38">
        <f t="shared" si="98"/>
        <v>90.988372093023244</v>
      </c>
      <c r="F127" s="282">
        <f t="shared" si="86"/>
        <v>8093.1490000000003</v>
      </c>
      <c r="G127" s="282">
        <f t="shared" ref="G127:I127" si="99">G114</f>
        <v>674</v>
      </c>
      <c r="H127" s="282">
        <f t="shared" si="99"/>
        <v>283.90105999999997</v>
      </c>
      <c r="I127" s="282">
        <f t="shared" si="99"/>
        <v>42.121818991097918</v>
      </c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/>
      <c r="AF127" s="217"/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  <c r="BI127" s="217"/>
      <c r="BJ127" s="217"/>
      <c r="BK127" s="217"/>
      <c r="BL127" s="217"/>
      <c r="BM127" s="217"/>
      <c r="BN127" s="217"/>
      <c r="BO127" s="217"/>
      <c r="BP127" s="217"/>
      <c r="BQ127" s="217"/>
      <c r="BR127" s="217"/>
      <c r="BS127" s="217"/>
      <c r="BT127" s="217"/>
      <c r="BU127" s="217"/>
      <c r="BV127" s="217"/>
      <c r="BW127" s="217"/>
      <c r="BX127" s="217"/>
      <c r="BY127" s="217"/>
      <c r="BZ127" s="217"/>
      <c r="CA127" s="217"/>
      <c r="CB127" s="217"/>
      <c r="CC127" s="217"/>
      <c r="CD127" s="217"/>
      <c r="CE127" s="217"/>
      <c r="CF127" s="217"/>
      <c r="CG127" s="217"/>
      <c r="CH127" s="217"/>
      <c r="CI127" s="217"/>
      <c r="CJ127" s="217"/>
      <c r="CK127" s="217"/>
      <c r="CL127" s="217"/>
      <c r="CM127" s="217"/>
      <c r="CN127" s="217"/>
      <c r="CO127" s="217"/>
      <c r="CP127" s="217"/>
      <c r="CQ127" s="217"/>
      <c r="CR127" s="217"/>
      <c r="CS127" s="217"/>
      <c r="CT127" s="217"/>
      <c r="CU127" s="217"/>
      <c r="CV127" s="217"/>
      <c r="CW127" s="217"/>
      <c r="CX127" s="217"/>
      <c r="CY127" s="217"/>
      <c r="CZ127" s="217"/>
      <c r="DA127" s="217"/>
      <c r="DB127" s="217"/>
      <c r="DC127" s="217"/>
      <c r="DD127" s="217"/>
      <c r="DE127" s="217"/>
      <c r="DF127" s="217"/>
      <c r="DG127" s="217"/>
      <c r="DH127" s="217"/>
      <c r="DI127" s="217"/>
      <c r="DJ127" s="217"/>
      <c r="DK127" s="217"/>
      <c r="DL127" s="217"/>
      <c r="DM127" s="217"/>
      <c r="DN127" s="217"/>
      <c r="DO127" s="217"/>
      <c r="DP127" s="217"/>
      <c r="DQ127" s="217"/>
      <c r="DR127" s="217"/>
      <c r="DS127" s="217"/>
      <c r="DT127" s="217"/>
      <c r="DU127" s="217"/>
      <c r="DV127" s="217"/>
      <c r="DW127" s="217"/>
      <c r="DX127" s="217"/>
      <c r="DY127" s="217"/>
      <c r="DZ127" s="217"/>
      <c r="EA127" s="217"/>
      <c r="EB127" s="217"/>
      <c r="EC127" s="217"/>
      <c r="ED127" s="217"/>
      <c r="EE127" s="217"/>
      <c r="EF127" s="217"/>
      <c r="EG127" s="217"/>
      <c r="EH127" s="217"/>
      <c r="EI127" s="217"/>
      <c r="EJ127" s="217"/>
      <c r="EK127" s="217"/>
      <c r="EL127" s="217"/>
      <c r="EM127" s="217"/>
      <c r="EN127" s="217"/>
      <c r="EO127" s="217"/>
      <c r="EP127" s="217"/>
      <c r="EQ127" s="217"/>
      <c r="ER127" s="217"/>
      <c r="ES127" s="217"/>
      <c r="ET127" s="217"/>
      <c r="EU127" s="217"/>
      <c r="EV127" s="217"/>
      <c r="EW127" s="217"/>
      <c r="EX127" s="217"/>
      <c r="EY127" s="217"/>
      <c r="EZ127" s="217"/>
      <c r="FA127" s="217"/>
      <c r="FB127" s="217"/>
      <c r="FC127" s="217"/>
      <c r="FD127" s="217"/>
      <c r="FE127" s="217"/>
      <c r="FF127" s="217"/>
      <c r="FG127" s="217"/>
      <c r="FH127" s="217"/>
      <c r="FI127" s="217"/>
      <c r="FJ127" s="217"/>
      <c r="FK127" s="217"/>
      <c r="FL127" s="217"/>
      <c r="FM127" s="217"/>
      <c r="FN127" s="217"/>
      <c r="FO127" s="217"/>
      <c r="FP127" s="217"/>
      <c r="FQ127" s="217"/>
      <c r="FR127" s="217"/>
      <c r="FS127" s="217"/>
      <c r="FT127" s="217"/>
      <c r="FU127" s="217"/>
      <c r="FV127" s="217"/>
      <c r="FW127" s="217"/>
      <c r="FX127" s="217"/>
      <c r="FY127" s="217"/>
      <c r="FZ127" s="217"/>
      <c r="GA127" s="217"/>
      <c r="GB127" s="217"/>
      <c r="GC127" s="217"/>
      <c r="GD127" s="217"/>
      <c r="GE127" s="217"/>
      <c r="GF127" s="217"/>
      <c r="GG127" s="217"/>
      <c r="GH127" s="217"/>
      <c r="GI127" s="217"/>
      <c r="GJ127" s="217"/>
      <c r="GK127" s="217"/>
      <c r="GL127" s="217"/>
      <c r="GM127" s="217"/>
      <c r="GN127" s="217"/>
      <c r="GO127" s="217"/>
      <c r="GP127" s="217"/>
      <c r="GQ127" s="217"/>
      <c r="GR127" s="217"/>
      <c r="GS127" s="217"/>
      <c r="GT127" s="217"/>
      <c r="GU127" s="217"/>
      <c r="GV127" s="217"/>
      <c r="GW127" s="217"/>
      <c r="GX127" s="217"/>
      <c r="GY127" s="217"/>
      <c r="GZ127" s="217"/>
      <c r="HA127" s="217"/>
      <c r="HB127" s="217"/>
      <c r="HC127" s="217"/>
      <c r="HD127" s="217"/>
      <c r="HE127" s="217"/>
      <c r="HF127" s="217"/>
      <c r="HG127" s="217"/>
      <c r="HH127" s="217"/>
      <c r="HI127" s="217"/>
      <c r="HJ127" s="217"/>
      <c r="HK127" s="217"/>
      <c r="HL127" s="217"/>
      <c r="HM127" s="217"/>
      <c r="HN127" s="217"/>
      <c r="HO127" s="217"/>
      <c r="HP127" s="217"/>
      <c r="HQ127" s="217"/>
      <c r="HR127" s="217"/>
      <c r="HS127" s="217"/>
      <c r="HT127" s="217"/>
      <c r="HU127" s="217"/>
      <c r="HV127" s="217"/>
      <c r="HW127" s="217"/>
      <c r="HX127" s="217"/>
      <c r="HY127" s="217"/>
      <c r="HZ127" s="217"/>
      <c r="IA127" s="217"/>
      <c r="IB127" s="217"/>
      <c r="IC127" s="217"/>
      <c r="ID127" s="217"/>
      <c r="IE127" s="217"/>
      <c r="IF127" s="217"/>
      <c r="IG127" s="217"/>
      <c r="IH127" s="217"/>
      <c r="II127" s="217"/>
      <c r="IJ127" s="217"/>
      <c r="IK127" s="217"/>
      <c r="IL127" s="217"/>
      <c r="IM127" s="217"/>
      <c r="IN127" s="217"/>
    </row>
    <row r="128" spans="1:248" s="240" customFormat="1" ht="38.1" customHeight="1" x14ac:dyDescent="0.25">
      <c r="A128" s="11" t="s">
        <v>87</v>
      </c>
      <c r="B128" s="38">
        <f t="shared" ref="B128:E128" si="100">B115</f>
        <v>989</v>
      </c>
      <c r="C128" s="38">
        <f t="shared" si="100"/>
        <v>82</v>
      </c>
      <c r="D128" s="38">
        <f t="shared" si="100"/>
        <v>2</v>
      </c>
      <c r="E128" s="38">
        <f t="shared" si="100"/>
        <v>2.4390243902439024</v>
      </c>
      <c r="F128" s="282">
        <f t="shared" si="86"/>
        <v>3956.8406500000001</v>
      </c>
      <c r="G128" s="282">
        <f t="shared" ref="G128:I128" si="101">G115</f>
        <v>330</v>
      </c>
      <c r="H128" s="282">
        <f t="shared" si="101"/>
        <v>3.58087</v>
      </c>
      <c r="I128" s="282">
        <f t="shared" si="101"/>
        <v>1.0851121212121211</v>
      </c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/>
      <c r="AF128" s="217"/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  <c r="BI128" s="217"/>
      <c r="BJ128" s="217"/>
      <c r="BK128" s="217"/>
      <c r="BL128" s="217"/>
      <c r="BM128" s="217"/>
      <c r="BN128" s="217"/>
      <c r="BO128" s="217"/>
      <c r="BP128" s="217"/>
      <c r="BQ128" s="217"/>
      <c r="BR128" s="217"/>
      <c r="BS128" s="217"/>
      <c r="BT128" s="217"/>
      <c r="BU128" s="217"/>
      <c r="BV128" s="217"/>
      <c r="BW128" s="217"/>
      <c r="BX128" s="217"/>
      <c r="BY128" s="217"/>
      <c r="BZ128" s="217"/>
      <c r="CA128" s="217"/>
      <c r="CB128" s="217"/>
      <c r="CC128" s="217"/>
      <c r="CD128" s="217"/>
      <c r="CE128" s="217"/>
      <c r="CF128" s="217"/>
      <c r="CG128" s="217"/>
      <c r="CH128" s="217"/>
      <c r="CI128" s="217"/>
      <c r="CJ128" s="217"/>
      <c r="CK128" s="217"/>
      <c r="CL128" s="217"/>
      <c r="CM128" s="217"/>
      <c r="CN128" s="217"/>
      <c r="CO128" s="217"/>
      <c r="CP128" s="217"/>
      <c r="CQ128" s="217"/>
      <c r="CR128" s="217"/>
      <c r="CS128" s="217"/>
      <c r="CT128" s="217"/>
      <c r="CU128" s="217"/>
      <c r="CV128" s="217"/>
      <c r="CW128" s="217"/>
      <c r="CX128" s="217"/>
      <c r="CY128" s="217"/>
      <c r="CZ128" s="217"/>
      <c r="DA128" s="217"/>
      <c r="DB128" s="217"/>
      <c r="DC128" s="217"/>
      <c r="DD128" s="217"/>
      <c r="DE128" s="217"/>
      <c r="DF128" s="217"/>
      <c r="DG128" s="217"/>
      <c r="DH128" s="217"/>
      <c r="DI128" s="217"/>
      <c r="DJ128" s="217"/>
      <c r="DK128" s="217"/>
      <c r="DL128" s="217"/>
      <c r="DM128" s="217"/>
      <c r="DN128" s="217"/>
      <c r="DO128" s="217"/>
      <c r="DP128" s="217"/>
      <c r="DQ128" s="217"/>
      <c r="DR128" s="217"/>
      <c r="DS128" s="217"/>
      <c r="DT128" s="217"/>
      <c r="DU128" s="217"/>
      <c r="DV128" s="217"/>
      <c r="DW128" s="217"/>
      <c r="DX128" s="217"/>
      <c r="DY128" s="217"/>
      <c r="DZ128" s="217"/>
      <c r="EA128" s="217"/>
      <c r="EB128" s="217"/>
      <c r="EC128" s="217"/>
      <c r="ED128" s="217"/>
      <c r="EE128" s="217"/>
      <c r="EF128" s="217"/>
      <c r="EG128" s="217"/>
      <c r="EH128" s="217"/>
      <c r="EI128" s="217"/>
      <c r="EJ128" s="217"/>
      <c r="EK128" s="217"/>
      <c r="EL128" s="217"/>
      <c r="EM128" s="217"/>
      <c r="EN128" s="217"/>
      <c r="EO128" s="217"/>
      <c r="EP128" s="217"/>
      <c r="EQ128" s="217"/>
      <c r="ER128" s="217"/>
      <c r="ES128" s="217"/>
      <c r="ET128" s="217"/>
      <c r="EU128" s="217"/>
      <c r="EV128" s="217"/>
      <c r="EW128" s="217"/>
      <c r="EX128" s="217"/>
      <c r="EY128" s="217"/>
      <c r="EZ128" s="217"/>
      <c r="FA128" s="217"/>
      <c r="FB128" s="217"/>
      <c r="FC128" s="217"/>
      <c r="FD128" s="217"/>
      <c r="FE128" s="217"/>
      <c r="FF128" s="217"/>
      <c r="FG128" s="217"/>
      <c r="FH128" s="217"/>
      <c r="FI128" s="217"/>
      <c r="FJ128" s="217"/>
      <c r="FK128" s="217"/>
      <c r="FL128" s="217"/>
      <c r="FM128" s="217"/>
      <c r="FN128" s="217"/>
      <c r="FO128" s="217"/>
      <c r="FP128" s="217"/>
      <c r="FQ128" s="217"/>
      <c r="FR128" s="217"/>
      <c r="FS128" s="217"/>
      <c r="FT128" s="217"/>
      <c r="FU128" s="217"/>
      <c r="FV128" s="217"/>
      <c r="FW128" s="217"/>
      <c r="FX128" s="217"/>
      <c r="FY128" s="217"/>
      <c r="FZ128" s="217"/>
      <c r="GA128" s="217"/>
      <c r="GB128" s="217"/>
      <c r="GC128" s="217"/>
      <c r="GD128" s="217"/>
      <c r="GE128" s="217"/>
      <c r="GF128" s="217"/>
      <c r="GG128" s="217"/>
      <c r="GH128" s="217"/>
      <c r="GI128" s="217"/>
      <c r="GJ128" s="217"/>
      <c r="GK128" s="217"/>
      <c r="GL128" s="217"/>
      <c r="GM128" s="217"/>
      <c r="GN128" s="217"/>
      <c r="GO128" s="217"/>
      <c r="GP128" s="217"/>
      <c r="GQ128" s="217"/>
      <c r="GR128" s="217"/>
      <c r="GS128" s="217"/>
      <c r="GT128" s="217"/>
      <c r="GU128" s="217"/>
      <c r="GV128" s="217"/>
      <c r="GW128" s="217"/>
      <c r="GX128" s="217"/>
      <c r="GY128" s="217"/>
      <c r="GZ128" s="217"/>
      <c r="HA128" s="217"/>
      <c r="HB128" s="217"/>
      <c r="HC128" s="217"/>
      <c r="HD128" s="217"/>
      <c r="HE128" s="217"/>
      <c r="HF128" s="217"/>
      <c r="HG128" s="217"/>
      <c r="HH128" s="217"/>
      <c r="HI128" s="217"/>
      <c r="HJ128" s="217"/>
      <c r="HK128" s="217"/>
      <c r="HL128" s="217"/>
      <c r="HM128" s="217"/>
      <c r="HN128" s="217"/>
      <c r="HO128" s="217"/>
      <c r="HP128" s="217"/>
      <c r="HQ128" s="217"/>
      <c r="HR128" s="217"/>
      <c r="HS128" s="217"/>
      <c r="HT128" s="217"/>
      <c r="HU128" s="217"/>
      <c r="HV128" s="217"/>
      <c r="HW128" s="217"/>
      <c r="HX128" s="217"/>
      <c r="HY128" s="217"/>
      <c r="HZ128" s="217"/>
      <c r="IA128" s="217"/>
      <c r="IB128" s="217"/>
      <c r="IC128" s="217"/>
      <c r="ID128" s="217"/>
      <c r="IE128" s="217"/>
      <c r="IF128" s="217"/>
      <c r="IG128" s="217"/>
      <c r="IH128" s="217"/>
      <c r="II128" s="217"/>
      <c r="IJ128" s="217"/>
      <c r="IK128" s="217"/>
      <c r="IL128" s="217"/>
      <c r="IM128" s="217"/>
      <c r="IN128" s="217"/>
    </row>
    <row r="129" spans="1:248" s="240" customFormat="1" ht="38.1" customHeight="1" x14ac:dyDescent="0.25">
      <c r="A129" s="11" t="s">
        <v>88</v>
      </c>
      <c r="B129" s="38">
        <f t="shared" ref="B129:E129" si="102">B116</f>
        <v>0</v>
      </c>
      <c r="C129" s="38">
        <f t="shared" si="102"/>
        <v>0</v>
      </c>
      <c r="D129" s="38">
        <f t="shared" si="102"/>
        <v>0</v>
      </c>
      <c r="E129" s="38">
        <f t="shared" si="102"/>
        <v>0</v>
      </c>
      <c r="F129" s="282">
        <f t="shared" si="86"/>
        <v>0</v>
      </c>
      <c r="G129" s="282">
        <f t="shared" ref="G129:I129" si="103">G116</f>
        <v>0</v>
      </c>
      <c r="H129" s="282">
        <f t="shared" si="103"/>
        <v>0</v>
      </c>
      <c r="I129" s="282">
        <f t="shared" si="103"/>
        <v>0</v>
      </c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/>
      <c r="AF129" s="217"/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  <c r="BI129" s="217"/>
      <c r="BJ129" s="217"/>
      <c r="BK129" s="217"/>
      <c r="BL129" s="217"/>
      <c r="BM129" s="217"/>
      <c r="BN129" s="217"/>
      <c r="BO129" s="217"/>
      <c r="BP129" s="217"/>
      <c r="BQ129" s="217"/>
      <c r="BR129" s="217"/>
      <c r="BS129" s="217"/>
      <c r="BT129" s="217"/>
      <c r="BU129" s="217"/>
      <c r="BV129" s="217"/>
      <c r="BW129" s="217"/>
      <c r="BX129" s="217"/>
      <c r="BY129" s="217"/>
      <c r="BZ129" s="217"/>
      <c r="CA129" s="217"/>
      <c r="CB129" s="217"/>
      <c r="CC129" s="217"/>
      <c r="CD129" s="217"/>
      <c r="CE129" s="217"/>
      <c r="CF129" s="217"/>
      <c r="CG129" s="217"/>
      <c r="CH129" s="217"/>
      <c r="CI129" s="217"/>
      <c r="CJ129" s="217"/>
      <c r="CK129" s="217"/>
      <c r="CL129" s="217"/>
      <c r="CM129" s="217"/>
      <c r="CN129" s="217"/>
      <c r="CO129" s="217"/>
      <c r="CP129" s="217"/>
      <c r="CQ129" s="217"/>
      <c r="CR129" s="217"/>
      <c r="CS129" s="217"/>
      <c r="CT129" s="217"/>
      <c r="CU129" s="217"/>
      <c r="CV129" s="217"/>
      <c r="CW129" s="217"/>
      <c r="CX129" s="217"/>
      <c r="CY129" s="217"/>
      <c r="CZ129" s="217"/>
      <c r="DA129" s="217"/>
      <c r="DB129" s="217"/>
      <c r="DC129" s="217"/>
      <c r="DD129" s="217"/>
      <c r="DE129" s="217"/>
      <c r="DF129" s="217"/>
      <c r="DG129" s="217"/>
      <c r="DH129" s="217"/>
      <c r="DI129" s="217"/>
      <c r="DJ129" s="217"/>
      <c r="DK129" s="217"/>
      <c r="DL129" s="217"/>
      <c r="DM129" s="217"/>
      <c r="DN129" s="217"/>
      <c r="DO129" s="217"/>
      <c r="DP129" s="217"/>
      <c r="DQ129" s="217"/>
      <c r="DR129" s="217"/>
      <c r="DS129" s="217"/>
      <c r="DT129" s="217"/>
      <c r="DU129" s="217"/>
      <c r="DV129" s="217"/>
      <c r="DW129" s="217"/>
      <c r="DX129" s="217"/>
      <c r="DY129" s="217"/>
      <c r="DZ129" s="217"/>
      <c r="EA129" s="217"/>
      <c r="EB129" s="217"/>
      <c r="EC129" s="217"/>
      <c r="ED129" s="217"/>
      <c r="EE129" s="217"/>
      <c r="EF129" s="217"/>
      <c r="EG129" s="217"/>
      <c r="EH129" s="217"/>
      <c r="EI129" s="217"/>
      <c r="EJ129" s="217"/>
      <c r="EK129" s="217"/>
      <c r="EL129" s="217"/>
      <c r="EM129" s="217"/>
      <c r="EN129" s="217"/>
      <c r="EO129" s="217"/>
      <c r="EP129" s="217"/>
      <c r="EQ129" s="217"/>
      <c r="ER129" s="217"/>
      <c r="ES129" s="217"/>
      <c r="ET129" s="217"/>
      <c r="EU129" s="217"/>
      <c r="EV129" s="217"/>
      <c r="EW129" s="217"/>
      <c r="EX129" s="217"/>
      <c r="EY129" s="217"/>
      <c r="EZ129" s="217"/>
      <c r="FA129" s="217"/>
      <c r="FB129" s="217"/>
      <c r="FC129" s="217"/>
      <c r="FD129" s="217"/>
      <c r="FE129" s="217"/>
      <c r="FF129" s="217"/>
      <c r="FG129" s="217"/>
      <c r="FH129" s="217"/>
      <c r="FI129" s="217"/>
      <c r="FJ129" s="217"/>
      <c r="FK129" s="217"/>
      <c r="FL129" s="217"/>
      <c r="FM129" s="217"/>
      <c r="FN129" s="217"/>
      <c r="FO129" s="217"/>
      <c r="FP129" s="217"/>
      <c r="FQ129" s="217"/>
      <c r="FR129" s="217"/>
      <c r="FS129" s="217"/>
      <c r="FT129" s="217"/>
      <c r="FU129" s="217"/>
      <c r="FV129" s="217"/>
      <c r="FW129" s="217"/>
      <c r="FX129" s="217"/>
      <c r="FY129" s="217"/>
      <c r="FZ129" s="217"/>
      <c r="GA129" s="217"/>
      <c r="GB129" s="217"/>
      <c r="GC129" s="217"/>
      <c r="GD129" s="217"/>
      <c r="GE129" s="217"/>
      <c r="GF129" s="217"/>
      <c r="GG129" s="217"/>
      <c r="GH129" s="217"/>
      <c r="GI129" s="217"/>
      <c r="GJ129" s="217"/>
      <c r="GK129" s="217"/>
      <c r="GL129" s="217"/>
      <c r="GM129" s="217"/>
      <c r="GN129" s="217"/>
      <c r="GO129" s="217"/>
      <c r="GP129" s="217"/>
      <c r="GQ129" s="217"/>
      <c r="GR129" s="217"/>
      <c r="GS129" s="217"/>
      <c r="GT129" s="217"/>
      <c r="GU129" s="217"/>
      <c r="GV129" s="217"/>
      <c r="GW129" s="217"/>
      <c r="GX129" s="217"/>
      <c r="GY129" s="217"/>
      <c r="GZ129" s="217"/>
      <c r="HA129" s="217"/>
      <c r="HB129" s="217"/>
      <c r="HC129" s="217"/>
      <c r="HD129" s="217"/>
      <c r="HE129" s="217"/>
      <c r="HF129" s="217"/>
      <c r="HG129" s="217"/>
      <c r="HH129" s="217"/>
      <c r="HI129" s="217"/>
      <c r="HJ129" s="217"/>
      <c r="HK129" s="217"/>
      <c r="HL129" s="217"/>
      <c r="HM129" s="217"/>
      <c r="HN129" s="217"/>
      <c r="HO129" s="217"/>
      <c r="HP129" s="217"/>
      <c r="HQ129" s="217"/>
      <c r="HR129" s="217"/>
      <c r="HS129" s="217"/>
      <c r="HT129" s="217"/>
      <c r="HU129" s="217"/>
      <c r="HV129" s="217"/>
      <c r="HW129" s="217"/>
      <c r="HX129" s="217"/>
      <c r="HY129" s="217"/>
      <c r="HZ129" s="217"/>
      <c r="IA129" s="217"/>
      <c r="IB129" s="217"/>
      <c r="IC129" s="217"/>
      <c r="ID129" s="217"/>
      <c r="IE129" s="217"/>
      <c r="IF129" s="217"/>
      <c r="IG129" s="217"/>
      <c r="IH129" s="217"/>
      <c r="II129" s="217"/>
      <c r="IJ129" s="217"/>
      <c r="IK129" s="217"/>
      <c r="IL129" s="217"/>
      <c r="IM129" s="217"/>
      <c r="IN129" s="217"/>
    </row>
    <row r="130" spans="1:248" s="240" customFormat="1" ht="15" customHeight="1" thickBot="1" x14ac:dyDescent="0.25">
      <c r="A130" s="270" t="s">
        <v>130</v>
      </c>
      <c r="B130" s="283">
        <f t="shared" ref="B130:E130" si="104">B117</f>
        <v>0</v>
      </c>
      <c r="C130" s="283">
        <f t="shared" si="104"/>
        <v>0</v>
      </c>
      <c r="D130" s="283">
        <f t="shared" si="104"/>
        <v>0</v>
      </c>
      <c r="E130" s="283">
        <f t="shared" si="104"/>
        <v>0</v>
      </c>
      <c r="F130" s="284">
        <f t="shared" si="86"/>
        <v>72182.952922222205</v>
      </c>
      <c r="G130" s="284">
        <f t="shared" ref="G130:I130" si="105">G117</f>
        <v>6015</v>
      </c>
      <c r="H130" s="284">
        <f t="shared" si="105"/>
        <v>699.36610999999994</v>
      </c>
      <c r="I130" s="284">
        <f t="shared" si="105"/>
        <v>11.627034247714047</v>
      </c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/>
      <c r="AF130" s="217"/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  <c r="BI130" s="217"/>
      <c r="BJ130" s="217"/>
      <c r="BK130" s="217"/>
      <c r="BL130" s="217"/>
      <c r="BM130" s="217"/>
      <c r="BN130" s="217"/>
      <c r="BO130" s="217"/>
      <c r="BP130" s="217"/>
      <c r="BQ130" s="217"/>
      <c r="BR130" s="217"/>
      <c r="BS130" s="217"/>
      <c r="BT130" s="217"/>
      <c r="BU130" s="217"/>
      <c r="BV130" s="217"/>
      <c r="BW130" s="217"/>
      <c r="BX130" s="217"/>
      <c r="BY130" s="217"/>
      <c r="BZ130" s="217"/>
      <c r="CA130" s="217"/>
      <c r="CB130" s="217"/>
      <c r="CC130" s="217"/>
      <c r="CD130" s="217"/>
      <c r="CE130" s="217"/>
      <c r="CF130" s="217"/>
      <c r="CG130" s="217"/>
      <c r="CH130" s="217"/>
      <c r="CI130" s="217"/>
      <c r="CJ130" s="217"/>
      <c r="CK130" s="217"/>
      <c r="CL130" s="217"/>
      <c r="CM130" s="217"/>
      <c r="CN130" s="217"/>
      <c r="CO130" s="217"/>
      <c r="CP130" s="217"/>
      <c r="CQ130" s="217"/>
      <c r="CR130" s="217"/>
      <c r="CS130" s="217"/>
      <c r="CT130" s="217"/>
      <c r="CU130" s="217"/>
      <c r="CV130" s="217"/>
      <c r="CW130" s="217"/>
      <c r="CX130" s="217"/>
      <c r="CY130" s="217"/>
      <c r="CZ130" s="217"/>
      <c r="DA130" s="217"/>
      <c r="DB130" s="217"/>
      <c r="DC130" s="217"/>
      <c r="DD130" s="217"/>
      <c r="DE130" s="217"/>
      <c r="DF130" s="217"/>
      <c r="DG130" s="217"/>
      <c r="DH130" s="217"/>
      <c r="DI130" s="217"/>
      <c r="DJ130" s="217"/>
      <c r="DK130" s="217"/>
      <c r="DL130" s="217"/>
      <c r="DM130" s="217"/>
      <c r="DN130" s="217"/>
      <c r="DO130" s="217"/>
      <c r="DP130" s="217"/>
      <c r="DQ130" s="217"/>
      <c r="DR130" s="217"/>
      <c r="DS130" s="217"/>
      <c r="DT130" s="217"/>
      <c r="DU130" s="217"/>
      <c r="DV130" s="217"/>
      <c r="DW130" s="217"/>
      <c r="DX130" s="217"/>
      <c r="DY130" s="217"/>
      <c r="DZ130" s="217"/>
      <c r="EA130" s="217"/>
      <c r="EB130" s="217"/>
      <c r="EC130" s="217"/>
      <c r="ED130" s="217"/>
      <c r="EE130" s="217"/>
      <c r="EF130" s="217"/>
      <c r="EG130" s="217"/>
      <c r="EH130" s="217"/>
      <c r="EI130" s="217"/>
      <c r="EJ130" s="217"/>
      <c r="EK130" s="217"/>
      <c r="EL130" s="217"/>
      <c r="EM130" s="217"/>
      <c r="EN130" s="217"/>
      <c r="EO130" s="217"/>
      <c r="EP130" s="217"/>
      <c r="EQ130" s="217"/>
      <c r="ER130" s="217"/>
      <c r="ES130" s="217"/>
      <c r="ET130" s="217"/>
      <c r="EU130" s="217"/>
      <c r="EV130" s="217"/>
      <c r="EW130" s="217"/>
      <c r="EX130" s="217"/>
      <c r="EY130" s="217"/>
      <c r="EZ130" s="217"/>
      <c r="FA130" s="217"/>
      <c r="FB130" s="217"/>
      <c r="FC130" s="217"/>
      <c r="FD130" s="217"/>
      <c r="FE130" s="217"/>
      <c r="FF130" s="217"/>
      <c r="FG130" s="217"/>
      <c r="FH130" s="217"/>
      <c r="FI130" s="217"/>
      <c r="FJ130" s="217"/>
      <c r="FK130" s="217"/>
      <c r="FL130" s="217"/>
      <c r="FM130" s="217"/>
      <c r="FN130" s="217"/>
      <c r="FO130" s="217"/>
      <c r="FP130" s="217"/>
      <c r="FQ130" s="217"/>
      <c r="FR130" s="217"/>
      <c r="FS130" s="217"/>
      <c r="FT130" s="217"/>
      <c r="FU130" s="217"/>
      <c r="FV130" s="217"/>
      <c r="FW130" s="217"/>
      <c r="FX130" s="217"/>
      <c r="FY130" s="217"/>
      <c r="FZ130" s="217"/>
      <c r="GA130" s="217"/>
      <c r="GB130" s="217"/>
      <c r="GC130" s="217"/>
      <c r="GD130" s="217"/>
      <c r="GE130" s="217"/>
      <c r="GF130" s="217"/>
      <c r="GG130" s="217"/>
      <c r="GH130" s="217"/>
      <c r="GI130" s="217"/>
      <c r="GJ130" s="217"/>
      <c r="GK130" s="217"/>
      <c r="GL130" s="217"/>
      <c r="GM130" s="217"/>
      <c r="GN130" s="217"/>
      <c r="GO130" s="217"/>
      <c r="GP130" s="217"/>
      <c r="GQ130" s="217"/>
      <c r="GR130" s="217"/>
      <c r="GS130" s="217"/>
      <c r="GT130" s="217"/>
      <c r="GU130" s="217"/>
      <c r="GV130" s="217"/>
      <c r="GW130" s="217"/>
      <c r="GX130" s="217"/>
      <c r="GY130" s="217"/>
      <c r="GZ130" s="217"/>
      <c r="HA130" s="217"/>
      <c r="HB130" s="217"/>
      <c r="HC130" s="217"/>
      <c r="HD130" s="217"/>
      <c r="HE130" s="217"/>
      <c r="HF130" s="217"/>
      <c r="HG130" s="217"/>
      <c r="HH130" s="217"/>
      <c r="HI130" s="217"/>
      <c r="HJ130" s="217"/>
      <c r="HK130" s="217"/>
      <c r="HL130" s="217"/>
      <c r="HM130" s="217"/>
      <c r="HN130" s="217"/>
      <c r="HO130" s="217"/>
      <c r="HP130" s="217"/>
      <c r="HQ130" s="217"/>
      <c r="HR130" s="217"/>
      <c r="HS130" s="217"/>
      <c r="HT130" s="217"/>
      <c r="HU130" s="217"/>
      <c r="HV130" s="217"/>
      <c r="HW130" s="217"/>
      <c r="HX130" s="217"/>
      <c r="HY130" s="217"/>
      <c r="HZ130" s="217"/>
      <c r="IA130" s="217"/>
      <c r="IB130" s="217"/>
      <c r="IC130" s="217"/>
      <c r="ID130" s="217"/>
      <c r="IE130" s="217"/>
      <c r="IF130" s="217"/>
      <c r="IG130" s="217"/>
      <c r="IH130" s="217"/>
      <c r="II130" s="217"/>
      <c r="IJ130" s="217"/>
      <c r="IK130" s="217"/>
      <c r="IL130" s="217"/>
      <c r="IM130" s="217"/>
      <c r="IN130" s="217"/>
    </row>
    <row r="131" spans="1:248" ht="15" customHeight="1" thickBot="1" x14ac:dyDescent="0.3">
      <c r="A131" s="285" t="s">
        <v>5</v>
      </c>
      <c r="B131" s="44"/>
      <c r="C131" s="44"/>
      <c r="D131" s="44"/>
      <c r="E131" s="44"/>
      <c r="F131" s="159"/>
      <c r="G131" s="159"/>
      <c r="H131" s="159"/>
      <c r="I131" s="159"/>
    </row>
    <row r="132" spans="1:248" ht="31.5" customHeight="1" x14ac:dyDescent="0.25">
      <c r="A132" s="286" t="s">
        <v>53</v>
      </c>
      <c r="B132" s="18"/>
      <c r="C132" s="18"/>
      <c r="D132" s="18"/>
      <c r="E132" s="18"/>
      <c r="F132" s="160"/>
      <c r="G132" s="160"/>
      <c r="H132" s="160"/>
      <c r="I132" s="160"/>
    </row>
    <row r="133" spans="1:248" s="3" customFormat="1" ht="27.95" customHeight="1" x14ac:dyDescent="0.25">
      <c r="A133" s="11" t="s">
        <v>134</v>
      </c>
      <c r="B133" s="8">
        <f>SUM(B134:B137)</f>
        <v>4126</v>
      </c>
      <c r="C133" s="8">
        <f t="shared" ref="C133:D133" si="106">SUM(C134:C137)</f>
        <v>345</v>
      </c>
      <c r="D133" s="8">
        <f t="shared" si="106"/>
        <v>212</v>
      </c>
      <c r="E133" s="8">
        <f>D133/C133*100</f>
        <v>61.449275362318843</v>
      </c>
      <c r="F133" s="149">
        <f>SUM(F134:F137)</f>
        <v>10686.013349333336</v>
      </c>
      <c r="G133" s="149">
        <f t="shared" ref="G133:H133" si="107">SUM(G134:G137)</f>
        <v>890</v>
      </c>
      <c r="H133" s="149">
        <f t="shared" si="107"/>
        <v>448.78620000000001</v>
      </c>
      <c r="I133" s="149">
        <f t="shared" ref="I133:I144" si="108">H133/G133*100</f>
        <v>50.425415730337079</v>
      </c>
    </row>
    <row r="134" spans="1:248" s="3" customFormat="1" ht="27.95" customHeight="1" x14ac:dyDescent="0.25">
      <c r="A134" s="11" t="s">
        <v>84</v>
      </c>
      <c r="B134" s="8">
        <v>2994</v>
      </c>
      <c r="C134" s="4">
        <f t="shared" ref="C134:C137" si="109">ROUND(B134/12*$A$3,0)</f>
        <v>250</v>
      </c>
      <c r="D134" s="8">
        <v>142</v>
      </c>
      <c r="E134" s="8">
        <f>D134/C134*100</f>
        <v>56.8</v>
      </c>
      <c r="F134" s="149">
        <v>7346.7197813333341</v>
      </c>
      <c r="G134" s="253">
        <f t="shared" ref="G134" si="110">ROUND(F134/12*$A$3,0)</f>
        <v>612</v>
      </c>
      <c r="H134" s="149">
        <v>338.33523000000002</v>
      </c>
      <c r="I134" s="149">
        <f t="shared" si="108"/>
        <v>55.28353431372549</v>
      </c>
    </row>
    <row r="135" spans="1:248" s="3" customFormat="1" ht="27.95" customHeight="1" x14ac:dyDescent="0.25">
      <c r="A135" s="11" t="s">
        <v>85</v>
      </c>
      <c r="B135" s="8">
        <v>913</v>
      </c>
      <c r="C135" s="4">
        <f t="shared" si="109"/>
        <v>76</v>
      </c>
      <c r="D135" s="8">
        <v>69</v>
      </c>
      <c r="E135" s="8">
        <f>D135/C135*100</f>
        <v>90.789473684210535</v>
      </c>
      <c r="F135" s="149">
        <v>1969.0123199999998</v>
      </c>
      <c r="G135" s="253">
        <f t="shared" ref="G135:G143" si="111">ROUND(F135/12*$A$3,0)</f>
        <v>164</v>
      </c>
      <c r="H135" s="149">
        <v>104.19398000000001</v>
      </c>
      <c r="I135" s="149">
        <f t="shared" si="108"/>
        <v>63.532914634146344</v>
      </c>
    </row>
    <row r="136" spans="1:248" s="3" customFormat="1" ht="27.95" customHeight="1" x14ac:dyDescent="0.25">
      <c r="A136" s="11" t="s">
        <v>127</v>
      </c>
      <c r="B136" s="8">
        <v>45</v>
      </c>
      <c r="C136" s="4">
        <f t="shared" si="109"/>
        <v>4</v>
      </c>
      <c r="D136" s="8"/>
      <c r="E136" s="8">
        <f>D136/C136*100</f>
        <v>0</v>
      </c>
      <c r="F136" s="149">
        <v>281.56464</v>
      </c>
      <c r="G136" s="253">
        <f t="shared" si="111"/>
        <v>23</v>
      </c>
      <c r="H136" s="149"/>
      <c r="I136" s="149">
        <f t="shared" si="108"/>
        <v>0</v>
      </c>
    </row>
    <row r="137" spans="1:248" s="3" customFormat="1" ht="27.95" customHeight="1" x14ac:dyDescent="0.25">
      <c r="A137" s="11" t="s">
        <v>128</v>
      </c>
      <c r="B137" s="8">
        <v>174</v>
      </c>
      <c r="C137" s="4">
        <f t="shared" si="109"/>
        <v>15</v>
      </c>
      <c r="D137" s="8">
        <v>1</v>
      </c>
      <c r="E137" s="8">
        <f t="shared" ref="E137:E143" si="112">D137/C137*100</f>
        <v>6.666666666666667</v>
      </c>
      <c r="F137" s="149">
        <v>1088.716608</v>
      </c>
      <c r="G137" s="253">
        <f t="shared" si="111"/>
        <v>91</v>
      </c>
      <c r="H137" s="149">
        <v>6.2569900000000001</v>
      </c>
      <c r="I137" s="149">
        <f t="shared" si="108"/>
        <v>6.8758131868131871</v>
      </c>
    </row>
    <row r="138" spans="1:248" s="3" customFormat="1" ht="27.95" customHeight="1" x14ac:dyDescent="0.25">
      <c r="A138" s="11" t="s">
        <v>125</v>
      </c>
      <c r="B138" s="8">
        <f>SUM(B139:B143)</f>
        <v>7299</v>
      </c>
      <c r="C138" s="8">
        <f>SUM(C139:C143)</f>
        <v>609</v>
      </c>
      <c r="D138" s="8">
        <f t="shared" ref="D138:H138" si="113">SUM(D139:D143)</f>
        <v>206</v>
      </c>
      <c r="E138" s="8">
        <f t="shared" si="112"/>
        <v>33.825944170771756</v>
      </c>
      <c r="F138" s="142">
        <f t="shared" si="113"/>
        <v>14860.93295</v>
      </c>
      <c r="G138" s="142">
        <f t="shared" si="113"/>
        <v>1240</v>
      </c>
      <c r="H138" s="142">
        <f t="shared" si="113"/>
        <v>308.16091</v>
      </c>
      <c r="I138" s="149">
        <f t="shared" si="108"/>
        <v>24.851686290322579</v>
      </c>
    </row>
    <row r="139" spans="1:248" s="3" customFormat="1" ht="27.95" customHeight="1" x14ac:dyDescent="0.25">
      <c r="A139" s="11" t="s">
        <v>121</v>
      </c>
      <c r="B139" s="8">
        <v>800</v>
      </c>
      <c r="C139" s="4">
        <f t="shared" ref="C139:C143" si="114">ROUND(B139/12*$A$3,0)</f>
        <v>67</v>
      </c>
      <c r="D139" s="8">
        <v>14</v>
      </c>
      <c r="E139" s="8">
        <f t="shared" si="112"/>
        <v>20.8955223880597</v>
      </c>
      <c r="F139" s="149">
        <v>1403.096</v>
      </c>
      <c r="G139" s="253">
        <f t="shared" si="111"/>
        <v>117</v>
      </c>
      <c r="H139" s="149">
        <v>25.213750000000001</v>
      </c>
      <c r="I139" s="149">
        <f t="shared" si="108"/>
        <v>21.550213675213676</v>
      </c>
    </row>
    <row r="140" spans="1:248" s="3" customFormat="1" ht="55.5" customHeight="1" x14ac:dyDescent="0.25">
      <c r="A140" s="11" t="s">
        <v>132</v>
      </c>
      <c r="B140" s="8">
        <v>5350</v>
      </c>
      <c r="C140" s="4">
        <f t="shared" si="114"/>
        <v>446</v>
      </c>
      <c r="D140" s="8">
        <v>57</v>
      </c>
      <c r="E140" s="8">
        <f t="shared" si="112"/>
        <v>12.780269058295964</v>
      </c>
      <c r="F140" s="149">
        <v>10494.025</v>
      </c>
      <c r="G140" s="253">
        <f t="shared" si="111"/>
        <v>875</v>
      </c>
      <c r="H140" s="149">
        <v>181.61523</v>
      </c>
      <c r="I140" s="149">
        <f t="shared" si="108"/>
        <v>20.756026285714285</v>
      </c>
    </row>
    <row r="141" spans="1:248" s="3" customFormat="1" ht="27.95" customHeight="1" x14ac:dyDescent="0.25">
      <c r="A141" s="11" t="s">
        <v>122</v>
      </c>
      <c r="B141" s="8">
        <v>634</v>
      </c>
      <c r="C141" s="4">
        <f t="shared" si="114"/>
        <v>53</v>
      </c>
      <c r="D141" s="8">
        <v>126</v>
      </c>
      <c r="E141" s="8">
        <f t="shared" si="112"/>
        <v>237.73584905660377</v>
      </c>
      <c r="F141" s="149">
        <v>1243.5909999999999</v>
      </c>
      <c r="G141" s="253">
        <f t="shared" si="111"/>
        <v>104</v>
      </c>
      <c r="H141" s="149">
        <v>78.777690000000007</v>
      </c>
      <c r="I141" s="149">
        <f t="shared" si="108"/>
        <v>75.747778846153864</v>
      </c>
    </row>
    <row r="142" spans="1:248" s="3" customFormat="1" ht="27.95" customHeight="1" x14ac:dyDescent="0.25">
      <c r="A142" s="11" t="s">
        <v>87</v>
      </c>
      <c r="B142" s="8">
        <v>410</v>
      </c>
      <c r="C142" s="4">
        <f t="shared" si="114"/>
        <v>34</v>
      </c>
      <c r="D142" s="8">
        <v>5</v>
      </c>
      <c r="E142" s="8">
        <f t="shared" si="112"/>
        <v>14.705882352941178</v>
      </c>
      <c r="F142" s="149">
        <v>1640.3485000000001</v>
      </c>
      <c r="G142" s="253">
        <f t="shared" si="111"/>
        <v>137</v>
      </c>
      <c r="H142" s="149">
        <v>19.511479999999999</v>
      </c>
      <c r="I142" s="149">
        <f t="shared" si="108"/>
        <v>14.24195620437956</v>
      </c>
    </row>
    <row r="143" spans="1:248" s="3" customFormat="1" ht="27.95" customHeight="1" thickBot="1" x14ac:dyDescent="0.3">
      <c r="A143" s="11" t="s">
        <v>88</v>
      </c>
      <c r="B143" s="8">
        <v>105</v>
      </c>
      <c r="C143" s="4">
        <f t="shared" si="114"/>
        <v>9</v>
      </c>
      <c r="D143" s="8">
        <v>4</v>
      </c>
      <c r="E143" s="8">
        <f t="shared" si="112"/>
        <v>44.444444444444443</v>
      </c>
      <c r="F143" s="149">
        <v>79.872450000000015</v>
      </c>
      <c r="G143" s="253">
        <f t="shared" si="111"/>
        <v>7</v>
      </c>
      <c r="H143" s="149">
        <v>3.0427600000000004</v>
      </c>
      <c r="I143" s="149">
        <f t="shared" si="108"/>
        <v>43.468000000000004</v>
      </c>
    </row>
    <row r="144" spans="1:248" s="3" customFormat="1" ht="15" customHeight="1" thickBot="1" x14ac:dyDescent="0.3">
      <c r="A144" s="287" t="s">
        <v>3</v>
      </c>
      <c r="B144" s="10"/>
      <c r="C144" s="10"/>
      <c r="D144" s="10"/>
      <c r="E144" s="8"/>
      <c r="F144" s="153">
        <f>F138+F133</f>
        <v>25546.946299333336</v>
      </c>
      <c r="G144" s="153">
        <f t="shared" ref="G144:H144" si="115">G138+G133</f>
        <v>2130</v>
      </c>
      <c r="H144" s="153">
        <f t="shared" si="115"/>
        <v>756.94711000000007</v>
      </c>
      <c r="I144" s="153">
        <f t="shared" si="108"/>
        <v>35.537423004694837</v>
      </c>
    </row>
    <row r="145" spans="1:9" s="3" customFormat="1" ht="15" customHeight="1" thickBot="1" x14ac:dyDescent="0.3">
      <c r="B145" s="77"/>
      <c r="C145" s="77"/>
      <c r="D145" s="77"/>
      <c r="E145" s="288"/>
      <c r="F145" s="161"/>
      <c r="G145" s="161"/>
      <c r="H145" s="161"/>
      <c r="I145" s="161"/>
    </row>
    <row r="146" spans="1:9" ht="43.5" x14ac:dyDescent="0.25">
      <c r="A146" s="289" t="s">
        <v>62</v>
      </c>
      <c r="B146" s="76"/>
      <c r="C146" s="76"/>
      <c r="D146" s="76"/>
      <c r="E146" s="76"/>
      <c r="F146" s="162"/>
      <c r="G146" s="162"/>
      <c r="H146" s="162"/>
      <c r="I146" s="162"/>
    </row>
    <row r="147" spans="1:9" s="3" customFormat="1" ht="30" customHeight="1" x14ac:dyDescent="0.25">
      <c r="A147" s="11" t="s">
        <v>134</v>
      </c>
      <c r="B147" s="8">
        <f>SUM(B148:B149)</f>
        <v>1336</v>
      </c>
      <c r="C147" s="8">
        <f>SUM(C148:C149)</f>
        <v>112</v>
      </c>
      <c r="D147" s="8">
        <f>SUM(D148:D149)</f>
        <v>11</v>
      </c>
      <c r="E147" s="8">
        <f>D147/C147*100</f>
        <v>9.8214285714285712</v>
      </c>
      <c r="F147" s="149">
        <f>SUM(F148:F149)</f>
        <v>3186.7661404444443</v>
      </c>
      <c r="G147" s="149">
        <f t="shared" ref="G147:H147" si="116">SUM(G148:G149)</f>
        <v>265</v>
      </c>
      <c r="H147" s="149">
        <f t="shared" si="116"/>
        <v>19.642489999999999</v>
      </c>
      <c r="I147" s="149">
        <f t="shared" ref="I147:I152" si="117">H147/G147*100</f>
        <v>7.4122603773584901</v>
      </c>
    </row>
    <row r="148" spans="1:9" s="3" customFormat="1" ht="30" customHeight="1" x14ac:dyDescent="0.25">
      <c r="A148" s="11" t="s">
        <v>84</v>
      </c>
      <c r="B148" s="8">
        <v>1028</v>
      </c>
      <c r="C148" s="4">
        <f t="shared" ref="C148:C151" si="118">ROUND(B148/12*$A$3,0)</f>
        <v>86</v>
      </c>
      <c r="D148" s="8">
        <v>10</v>
      </c>
      <c r="E148" s="8">
        <f>D148/C148*100</f>
        <v>11.627906976744185</v>
      </c>
      <c r="F148" s="149">
        <v>2522.5210204444443</v>
      </c>
      <c r="G148" s="253">
        <f t="shared" ref="G148" si="119">ROUND(F148/12*$A$3,0)</f>
        <v>210</v>
      </c>
      <c r="H148" s="149">
        <v>16.94952</v>
      </c>
      <c r="I148" s="149">
        <f t="shared" si="117"/>
        <v>8.0711999999999993</v>
      </c>
    </row>
    <row r="149" spans="1:9" s="3" customFormat="1" ht="30" customHeight="1" x14ac:dyDescent="0.25">
      <c r="A149" s="11" t="s">
        <v>85</v>
      </c>
      <c r="B149" s="8">
        <v>308</v>
      </c>
      <c r="C149" s="4">
        <f t="shared" si="118"/>
        <v>26</v>
      </c>
      <c r="D149" s="8">
        <v>1</v>
      </c>
      <c r="E149" s="8">
        <f>D149/C149*100</f>
        <v>3.8461538461538463</v>
      </c>
      <c r="F149" s="149">
        <v>664.24512000000004</v>
      </c>
      <c r="G149" s="253">
        <f t="shared" ref="G149:G151" si="120">ROUND(F149/12*$A$3,0)</f>
        <v>55</v>
      </c>
      <c r="H149" s="149">
        <v>2.6929699999999999</v>
      </c>
      <c r="I149" s="149">
        <f t="shared" si="117"/>
        <v>4.8963090909090905</v>
      </c>
    </row>
    <row r="150" spans="1:9" s="3" customFormat="1" ht="30" customHeight="1" x14ac:dyDescent="0.25">
      <c r="A150" s="11" t="s">
        <v>125</v>
      </c>
      <c r="B150" s="8">
        <f>SUM(B151)</f>
        <v>200</v>
      </c>
      <c r="C150" s="8">
        <f t="shared" ref="C150:H150" si="121">SUM(C151)</f>
        <v>17</v>
      </c>
      <c r="D150" s="8">
        <f t="shared" si="121"/>
        <v>0</v>
      </c>
      <c r="E150" s="8">
        <f t="shared" ref="E150:E151" si="122">D150/C150*100</f>
        <v>0</v>
      </c>
      <c r="F150" s="142">
        <f t="shared" si="121"/>
        <v>350.774</v>
      </c>
      <c r="G150" s="142">
        <f t="shared" si="121"/>
        <v>29</v>
      </c>
      <c r="H150" s="142">
        <f t="shared" si="121"/>
        <v>0</v>
      </c>
      <c r="I150" s="149">
        <f t="shared" si="117"/>
        <v>0</v>
      </c>
    </row>
    <row r="151" spans="1:9" s="3" customFormat="1" ht="30" customHeight="1" x14ac:dyDescent="0.25">
      <c r="A151" s="11" t="s">
        <v>121</v>
      </c>
      <c r="B151" s="8">
        <v>200</v>
      </c>
      <c r="C151" s="4">
        <f t="shared" si="118"/>
        <v>17</v>
      </c>
      <c r="D151" s="8"/>
      <c r="E151" s="8">
        <f t="shared" si="122"/>
        <v>0</v>
      </c>
      <c r="F151" s="149">
        <v>350.774</v>
      </c>
      <c r="G151" s="253">
        <f t="shared" si="120"/>
        <v>29</v>
      </c>
      <c r="H151" s="149"/>
      <c r="I151" s="149">
        <f t="shared" si="117"/>
        <v>0</v>
      </c>
    </row>
    <row r="152" spans="1:9" s="3" customFormat="1" ht="17.25" customHeight="1" thickBot="1" x14ac:dyDescent="0.3">
      <c r="A152" s="235" t="s">
        <v>3</v>
      </c>
      <c r="B152" s="10"/>
      <c r="C152" s="10"/>
      <c r="D152" s="10"/>
      <c r="E152" s="8"/>
      <c r="F152" s="155">
        <f t="shared" ref="F152:H152" si="123">F147+F150</f>
        <v>3537.5401404444442</v>
      </c>
      <c r="G152" s="155">
        <f t="shared" si="123"/>
        <v>294</v>
      </c>
      <c r="H152" s="155">
        <f t="shared" si="123"/>
        <v>19.642489999999999</v>
      </c>
      <c r="I152" s="153">
        <f t="shared" si="117"/>
        <v>6.6811190476190472</v>
      </c>
    </row>
    <row r="153" spans="1:9" x14ac:dyDescent="0.25">
      <c r="A153" s="290" t="s">
        <v>104</v>
      </c>
      <c r="B153" s="291"/>
      <c r="C153" s="291"/>
      <c r="D153" s="291"/>
      <c r="E153" s="291"/>
      <c r="F153" s="292"/>
      <c r="G153" s="292"/>
      <c r="H153" s="292"/>
      <c r="I153" s="292"/>
    </row>
    <row r="154" spans="1:9" ht="27.95" customHeight="1" x14ac:dyDescent="0.25">
      <c r="A154" s="72" t="s">
        <v>134</v>
      </c>
      <c r="B154" s="236">
        <f t="shared" ref="B154:D156" si="124">B147+B133</f>
        <v>5462</v>
      </c>
      <c r="C154" s="236">
        <f t="shared" si="124"/>
        <v>457</v>
      </c>
      <c r="D154" s="236">
        <f t="shared" si="124"/>
        <v>223</v>
      </c>
      <c r="E154" s="236">
        <f t="shared" ref="E154:E158" si="125">D154/C154*100</f>
        <v>48.796498905908095</v>
      </c>
      <c r="F154" s="153">
        <f>SUM(F147,F133)</f>
        <v>13872.77948977778</v>
      </c>
      <c r="G154" s="153">
        <f t="shared" ref="G154:H154" si="126">SUM(G147,G133)</f>
        <v>1155</v>
      </c>
      <c r="H154" s="153">
        <f t="shared" si="126"/>
        <v>468.42869000000002</v>
      </c>
      <c r="I154" s="153">
        <f>H154/G154*100</f>
        <v>40.55659653679654</v>
      </c>
    </row>
    <row r="155" spans="1:9" ht="27.95" customHeight="1" x14ac:dyDescent="0.25">
      <c r="A155" s="11" t="s">
        <v>84</v>
      </c>
      <c r="B155" s="236">
        <f t="shared" si="124"/>
        <v>4022</v>
      </c>
      <c r="C155" s="236">
        <f t="shared" si="124"/>
        <v>336</v>
      </c>
      <c r="D155" s="236">
        <f t="shared" si="124"/>
        <v>152</v>
      </c>
      <c r="E155" s="236">
        <f t="shared" si="125"/>
        <v>45.238095238095241</v>
      </c>
      <c r="F155" s="153">
        <f>SUM(F148,F134)</f>
        <v>9869.240801777778</v>
      </c>
      <c r="G155" s="153">
        <f t="shared" ref="G155:H155" si="127">SUM(G148,G134)</f>
        <v>822</v>
      </c>
      <c r="H155" s="153">
        <f t="shared" si="127"/>
        <v>355.28475000000003</v>
      </c>
      <c r="I155" s="153">
        <f t="shared" ref="I155:I165" si="128">H155/G155*100</f>
        <v>43.221989051094894</v>
      </c>
    </row>
    <row r="156" spans="1:9" ht="27.95" customHeight="1" x14ac:dyDescent="0.25">
      <c r="A156" s="11" t="s">
        <v>85</v>
      </c>
      <c r="B156" s="236">
        <f t="shared" si="124"/>
        <v>1221</v>
      </c>
      <c r="C156" s="236">
        <f t="shared" si="124"/>
        <v>102</v>
      </c>
      <c r="D156" s="236">
        <f t="shared" si="124"/>
        <v>70</v>
      </c>
      <c r="E156" s="236">
        <f t="shared" si="125"/>
        <v>68.627450980392155</v>
      </c>
      <c r="F156" s="153">
        <f>SUM(F149,F135)</f>
        <v>2633.2574399999999</v>
      </c>
      <c r="G156" s="153">
        <f t="shared" ref="G156:H156" si="129">SUM(G149,G135)</f>
        <v>219</v>
      </c>
      <c r="H156" s="153">
        <f t="shared" si="129"/>
        <v>106.88695000000001</v>
      </c>
      <c r="I156" s="153">
        <f t="shared" si="128"/>
        <v>48.806826484018274</v>
      </c>
    </row>
    <row r="157" spans="1:9" ht="27.95" customHeight="1" x14ac:dyDescent="0.25">
      <c r="A157" s="11" t="s">
        <v>127</v>
      </c>
      <c r="B157" s="236">
        <f t="shared" ref="B157:D158" si="130">B136</f>
        <v>45</v>
      </c>
      <c r="C157" s="236">
        <f t="shared" si="130"/>
        <v>4</v>
      </c>
      <c r="D157" s="236">
        <f t="shared" si="130"/>
        <v>0</v>
      </c>
      <c r="E157" s="236">
        <f t="shared" si="125"/>
        <v>0</v>
      </c>
      <c r="F157" s="153">
        <f>F136</f>
        <v>281.56464</v>
      </c>
      <c r="G157" s="153">
        <f t="shared" ref="G157:H157" si="131">G136</f>
        <v>23</v>
      </c>
      <c r="H157" s="153">
        <f t="shared" si="131"/>
        <v>0</v>
      </c>
      <c r="I157" s="153">
        <f t="shared" si="128"/>
        <v>0</v>
      </c>
    </row>
    <row r="158" spans="1:9" ht="27.95" customHeight="1" x14ac:dyDescent="0.25">
      <c r="A158" s="11" t="s">
        <v>128</v>
      </c>
      <c r="B158" s="236">
        <f t="shared" si="130"/>
        <v>174</v>
      </c>
      <c r="C158" s="236">
        <f t="shared" si="130"/>
        <v>15</v>
      </c>
      <c r="D158" s="236">
        <f t="shared" si="130"/>
        <v>1</v>
      </c>
      <c r="E158" s="236">
        <f t="shared" si="125"/>
        <v>6.666666666666667</v>
      </c>
      <c r="F158" s="153">
        <f>F137</f>
        <v>1088.716608</v>
      </c>
      <c r="G158" s="153">
        <f t="shared" ref="G158:H158" si="132">G137</f>
        <v>91</v>
      </c>
      <c r="H158" s="153">
        <f t="shared" si="132"/>
        <v>6.2569900000000001</v>
      </c>
      <c r="I158" s="153">
        <f t="shared" si="128"/>
        <v>6.8758131868131871</v>
      </c>
    </row>
    <row r="159" spans="1:9" ht="27.95" customHeight="1" x14ac:dyDescent="0.25">
      <c r="A159" s="72" t="s">
        <v>125</v>
      </c>
      <c r="B159" s="236">
        <f t="shared" ref="B159:E159" si="133">SUM(B150,B138)</f>
        <v>7499</v>
      </c>
      <c r="C159" s="236">
        <f t="shared" si="133"/>
        <v>626</v>
      </c>
      <c r="D159" s="236">
        <f t="shared" si="133"/>
        <v>206</v>
      </c>
      <c r="E159" s="236">
        <f t="shared" si="133"/>
        <v>33.825944170771756</v>
      </c>
      <c r="F159" s="153">
        <f>SUM(F150,F138)</f>
        <v>15211.70695</v>
      </c>
      <c r="G159" s="153">
        <f t="shared" ref="G159:H159" si="134">SUM(G150,G138)</f>
        <v>1269</v>
      </c>
      <c r="H159" s="153">
        <f t="shared" si="134"/>
        <v>308.16091</v>
      </c>
      <c r="I159" s="153">
        <f t="shared" si="128"/>
        <v>24.283759653270291</v>
      </c>
    </row>
    <row r="160" spans="1:9" ht="27.95" customHeight="1" x14ac:dyDescent="0.25">
      <c r="A160" s="11" t="s">
        <v>121</v>
      </c>
      <c r="B160" s="236">
        <f t="shared" ref="B160:E160" si="135">SUM(B151,B139)</f>
        <v>1000</v>
      </c>
      <c r="C160" s="236">
        <f t="shared" si="135"/>
        <v>84</v>
      </c>
      <c r="D160" s="236">
        <f t="shared" si="135"/>
        <v>14</v>
      </c>
      <c r="E160" s="236">
        <f t="shared" si="135"/>
        <v>20.8955223880597</v>
      </c>
      <c r="F160" s="153">
        <f>SUM(F151,F139)</f>
        <v>1753.87</v>
      </c>
      <c r="G160" s="153">
        <f t="shared" ref="G160:H160" si="136">SUM(G151,G139)</f>
        <v>146</v>
      </c>
      <c r="H160" s="153">
        <f t="shared" si="136"/>
        <v>25.213750000000001</v>
      </c>
      <c r="I160" s="153">
        <f t="shared" si="128"/>
        <v>17.269691780821919</v>
      </c>
    </row>
    <row r="161" spans="1:9" ht="60" x14ac:dyDescent="0.25">
      <c r="A161" s="11" t="s">
        <v>86</v>
      </c>
      <c r="B161" s="236">
        <f t="shared" ref="B161:E161" si="137">B140</f>
        <v>5350</v>
      </c>
      <c r="C161" s="236">
        <f t="shared" si="137"/>
        <v>446</v>
      </c>
      <c r="D161" s="236">
        <f t="shared" si="137"/>
        <v>57</v>
      </c>
      <c r="E161" s="236">
        <f t="shared" si="137"/>
        <v>12.780269058295964</v>
      </c>
      <c r="F161" s="153">
        <f>F140</f>
        <v>10494.025</v>
      </c>
      <c r="G161" s="153">
        <f t="shared" ref="G161:H161" si="138">G140</f>
        <v>875</v>
      </c>
      <c r="H161" s="153">
        <f t="shared" si="138"/>
        <v>181.61523</v>
      </c>
      <c r="I161" s="153">
        <f t="shared" si="128"/>
        <v>20.756026285714285</v>
      </c>
    </row>
    <row r="162" spans="1:9" ht="45" x14ac:dyDescent="0.25">
      <c r="A162" s="11" t="s">
        <v>122</v>
      </c>
      <c r="B162" s="236">
        <f t="shared" ref="B162:E162" si="139">B141</f>
        <v>634</v>
      </c>
      <c r="C162" s="236">
        <f t="shared" si="139"/>
        <v>53</v>
      </c>
      <c r="D162" s="236">
        <f t="shared" si="139"/>
        <v>126</v>
      </c>
      <c r="E162" s="236">
        <f t="shared" si="139"/>
        <v>237.73584905660377</v>
      </c>
      <c r="F162" s="153">
        <f>F141</f>
        <v>1243.5909999999999</v>
      </c>
      <c r="G162" s="153">
        <f t="shared" ref="G162:H162" si="140">G141</f>
        <v>104</v>
      </c>
      <c r="H162" s="153">
        <f t="shared" si="140"/>
        <v>78.777690000000007</v>
      </c>
      <c r="I162" s="153">
        <f t="shared" si="128"/>
        <v>75.747778846153864</v>
      </c>
    </row>
    <row r="163" spans="1:9" ht="35.25" customHeight="1" x14ac:dyDescent="0.25">
      <c r="A163" s="11" t="s">
        <v>87</v>
      </c>
      <c r="B163" s="236">
        <f t="shared" ref="B163:E163" si="141">B142</f>
        <v>410</v>
      </c>
      <c r="C163" s="236">
        <f t="shared" si="141"/>
        <v>34</v>
      </c>
      <c r="D163" s="236">
        <f t="shared" si="141"/>
        <v>5</v>
      </c>
      <c r="E163" s="236">
        <f t="shared" si="141"/>
        <v>14.705882352941178</v>
      </c>
      <c r="F163" s="153">
        <f>F142</f>
        <v>1640.3485000000001</v>
      </c>
      <c r="G163" s="153">
        <f t="shared" ref="G163:H163" si="142">G142</f>
        <v>137</v>
      </c>
      <c r="H163" s="153">
        <f t="shared" si="142"/>
        <v>19.511479999999999</v>
      </c>
      <c r="I163" s="153">
        <f t="shared" si="128"/>
        <v>14.24195620437956</v>
      </c>
    </row>
    <row r="164" spans="1:9" ht="35.25" customHeight="1" x14ac:dyDescent="0.25">
      <c r="A164" s="95" t="s">
        <v>88</v>
      </c>
      <c r="B164" s="293">
        <f t="shared" ref="B164:E164" si="143">B143</f>
        <v>105</v>
      </c>
      <c r="C164" s="293">
        <f t="shared" si="143"/>
        <v>9</v>
      </c>
      <c r="D164" s="293">
        <f t="shared" si="143"/>
        <v>4</v>
      </c>
      <c r="E164" s="293">
        <f t="shared" si="143"/>
        <v>44.444444444444443</v>
      </c>
      <c r="F164" s="276">
        <f>F143</f>
        <v>79.872450000000015</v>
      </c>
      <c r="G164" s="276">
        <f t="shared" ref="G164:H164" si="144">G143</f>
        <v>7</v>
      </c>
      <c r="H164" s="276">
        <f t="shared" si="144"/>
        <v>3.0427600000000004</v>
      </c>
      <c r="I164" s="276">
        <f t="shared" si="128"/>
        <v>43.468000000000004</v>
      </c>
    </row>
    <row r="165" spans="1:9" x14ac:dyDescent="0.25">
      <c r="A165" s="294" t="s">
        <v>119</v>
      </c>
      <c r="B165" s="295">
        <f t="shared" ref="B165:E165" si="145">SUM(B152,B144)</f>
        <v>0</v>
      </c>
      <c r="C165" s="295">
        <f t="shared" si="145"/>
        <v>0</v>
      </c>
      <c r="D165" s="295">
        <f t="shared" si="145"/>
        <v>0</v>
      </c>
      <c r="E165" s="295">
        <f t="shared" si="145"/>
        <v>0</v>
      </c>
      <c r="F165" s="296">
        <f>SUM(F152,F144)</f>
        <v>29084.486439777782</v>
      </c>
      <c r="G165" s="296">
        <f t="shared" ref="G165:H165" si="146">SUM(G152,G144)</f>
        <v>2424</v>
      </c>
      <c r="H165" s="296">
        <f t="shared" si="146"/>
        <v>776.58960000000002</v>
      </c>
      <c r="I165" s="296">
        <f t="shared" si="128"/>
        <v>32.03752475247525</v>
      </c>
    </row>
    <row r="166" spans="1:9" ht="15.75" thickBot="1" x14ac:dyDescent="0.3">
      <c r="A166" s="285" t="s">
        <v>6</v>
      </c>
      <c r="B166" s="45"/>
      <c r="C166" s="45"/>
      <c r="D166" s="45"/>
      <c r="E166" s="45"/>
      <c r="F166" s="163"/>
      <c r="G166" s="163"/>
      <c r="H166" s="163"/>
      <c r="I166" s="163"/>
    </row>
    <row r="167" spans="1:9" ht="43.5" x14ac:dyDescent="0.25">
      <c r="A167" s="245" t="s">
        <v>56</v>
      </c>
      <c r="B167" s="46"/>
      <c r="C167" s="46"/>
      <c r="D167" s="46"/>
      <c r="E167" s="46"/>
      <c r="F167" s="141"/>
      <c r="G167" s="141"/>
      <c r="H167" s="141"/>
      <c r="I167" s="141"/>
    </row>
    <row r="168" spans="1:9" s="3" customFormat="1" ht="30" x14ac:dyDescent="0.25">
      <c r="A168" s="11" t="s">
        <v>134</v>
      </c>
      <c r="B168" s="8">
        <f>SUM(B169:B172)</f>
        <v>3955</v>
      </c>
      <c r="C168" s="8">
        <f t="shared" ref="C168:D168" si="147">SUM(C169:C172)</f>
        <v>330</v>
      </c>
      <c r="D168" s="8">
        <f t="shared" si="147"/>
        <v>-1</v>
      </c>
      <c r="E168" s="10">
        <f>D168/C168*100</f>
        <v>-0.30303030303030304</v>
      </c>
      <c r="F168" s="149">
        <f>SUM(F169:F172)</f>
        <v>9534.1808515555549</v>
      </c>
      <c r="G168" s="149">
        <f t="shared" ref="G168:H168" si="148">SUM(G169:G172)</f>
        <v>795</v>
      </c>
      <c r="H168" s="149">
        <f t="shared" si="148"/>
        <v>-3.7704400000000002</v>
      </c>
      <c r="I168" s="149">
        <f t="shared" ref="I168:I179" si="149">H168/G168*100</f>
        <v>-0.47426918238993715</v>
      </c>
    </row>
    <row r="169" spans="1:9" s="3" customFormat="1" ht="30" x14ac:dyDescent="0.25">
      <c r="A169" s="11" t="s">
        <v>84</v>
      </c>
      <c r="B169" s="8">
        <v>3022</v>
      </c>
      <c r="C169" s="4">
        <f t="shared" ref="C169:C176" si="150">ROUND(B169/12*$A$3,0)</f>
        <v>252</v>
      </c>
      <c r="D169" s="8">
        <v>-1</v>
      </c>
      <c r="E169" s="10">
        <f>D169/C169*100</f>
        <v>-0.3968253968253968</v>
      </c>
      <c r="F169" s="149">
        <v>7415.4265795555557</v>
      </c>
      <c r="G169" s="253">
        <f t="shared" ref="G169:G178" si="151">ROUND(F169/12*$A$3,0)</f>
        <v>618</v>
      </c>
      <c r="H169" s="149">
        <v>-3.7704400000000002</v>
      </c>
      <c r="I169" s="149">
        <f t="shared" si="149"/>
        <v>-0.6101035598705502</v>
      </c>
    </row>
    <row r="170" spans="1:9" s="3" customFormat="1" ht="35.1" customHeight="1" x14ac:dyDescent="0.25">
      <c r="A170" s="11" t="s">
        <v>85</v>
      </c>
      <c r="B170" s="8">
        <v>907</v>
      </c>
      <c r="C170" s="4">
        <f t="shared" si="150"/>
        <v>76</v>
      </c>
      <c r="D170" s="8"/>
      <c r="E170" s="10">
        <f>D170/C170*100</f>
        <v>0</v>
      </c>
      <c r="F170" s="149">
        <v>1956.07248</v>
      </c>
      <c r="G170" s="253">
        <f t="shared" si="151"/>
        <v>163</v>
      </c>
      <c r="H170" s="149"/>
      <c r="I170" s="149">
        <f t="shared" si="149"/>
        <v>0</v>
      </c>
    </row>
    <row r="171" spans="1:9" s="3" customFormat="1" ht="51.75" customHeight="1" x14ac:dyDescent="0.25">
      <c r="A171" s="11" t="s">
        <v>127</v>
      </c>
      <c r="B171" s="8">
        <v>26</v>
      </c>
      <c r="C171" s="4">
        <f t="shared" si="150"/>
        <v>2</v>
      </c>
      <c r="D171" s="8"/>
      <c r="E171" s="10">
        <f>D171/C171*100</f>
        <v>0</v>
      </c>
      <c r="F171" s="149">
        <v>162.68179200000003</v>
      </c>
      <c r="G171" s="253">
        <f t="shared" si="151"/>
        <v>14</v>
      </c>
      <c r="H171" s="149"/>
      <c r="I171" s="149">
        <f t="shared" si="149"/>
        <v>0</v>
      </c>
    </row>
    <row r="172" spans="1:9" s="3" customFormat="1" ht="30" x14ac:dyDescent="0.25">
      <c r="A172" s="11" t="s">
        <v>128</v>
      </c>
      <c r="B172" s="8"/>
      <c r="C172" s="4">
        <f t="shared" si="150"/>
        <v>0</v>
      </c>
      <c r="D172" s="8"/>
      <c r="E172" s="10"/>
      <c r="F172" s="153"/>
      <c r="G172" s="253">
        <f t="shared" si="151"/>
        <v>0</v>
      </c>
      <c r="H172" s="149"/>
      <c r="I172" s="149"/>
    </row>
    <row r="173" spans="1:9" s="3" customFormat="1" ht="49.5" customHeight="1" x14ac:dyDescent="0.25">
      <c r="A173" s="11" t="s">
        <v>125</v>
      </c>
      <c r="B173" s="8">
        <f>SUM(B174:B178)</f>
        <v>4955</v>
      </c>
      <c r="C173" s="8">
        <f t="shared" ref="C173:H173" si="152">SUM(C174:C178)</f>
        <v>413</v>
      </c>
      <c r="D173" s="8">
        <f t="shared" si="152"/>
        <v>4</v>
      </c>
      <c r="E173" s="10">
        <f t="shared" ref="E173:E178" si="153">D173/C173*100</f>
        <v>0.96852300242130751</v>
      </c>
      <c r="F173" s="142">
        <f t="shared" si="152"/>
        <v>9697.1268</v>
      </c>
      <c r="G173" s="142">
        <f t="shared" si="152"/>
        <v>808</v>
      </c>
      <c r="H173" s="142">
        <f t="shared" si="152"/>
        <v>3.0427600000000004</v>
      </c>
      <c r="I173" s="149">
        <f t="shared" si="149"/>
        <v>0.37657920792079208</v>
      </c>
    </row>
    <row r="174" spans="1:9" s="3" customFormat="1" ht="30" x14ac:dyDescent="0.25">
      <c r="A174" s="11" t="s">
        <v>121</v>
      </c>
      <c r="B174" s="8">
        <v>100</v>
      </c>
      <c r="C174" s="4">
        <f t="shared" si="150"/>
        <v>8</v>
      </c>
      <c r="D174" s="8"/>
      <c r="E174" s="10">
        <f t="shared" si="153"/>
        <v>0</v>
      </c>
      <c r="F174" s="149">
        <v>175.387</v>
      </c>
      <c r="G174" s="253">
        <f t="shared" si="151"/>
        <v>15</v>
      </c>
      <c r="H174" s="149"/>
      <c r="I174" s="149">
        <f t="shared" si="149"/>
        <v>0</v>
      </c>
    </row>
    <row r="175" spans="1:9" s="3" customFormat="1" ht="64.5" customHeight="1" x14ac:dyDescent="0.25">
      <c r="A175" s="11" t="s">
        <v>132</v>
      </c>
      <c r="B175" s="8">
        <v>4350</v>
      </c>
      <c r="C175" s="4">
        <f t="shared" si="150"/>
        <v>363</v>
      </c>
      <c r="D175" s="8"/>
      <c r="E175" s="10">
        <f t="shared" si="153"/>
        <v>0</v>
      </c>
      <c r="F175" s="149">
        <v>8532.5249999999996</v>
      </c>
      <c r="G175" s="253">
        <f t="shared" si="151"/>
        <v>711</v>
      </c>
      <c r="H175" s="149"/>
      <c r="I175" s="149">
        <f t="shared" si="149"/>
        <v>0</v>
      </c>
    </row>
    <row r="176" spans="1:9" s="3" customFormat="1" ht="45" x14ac:dyDescent="0.25">
      <c r="A176" s="11" t="s">
        <v>122</v>
      </c>
      <c r="B176" s="8">
        <v>315</v>
      </c>
      <c r="C176" s="4">
        <f t="shared" si="150"/>
        <v>26</v>
      </c>
      <c r="D176" s="8">
        <v>4</v>
      </c>
      <c r="E176" s="10">
        <f t="shared" si="153"/>
        <v>15.384615384615385</v>
      </c>
      <c r="F176" s="149">
        <v>617.87249999999995</v>
      </c>
      <c r="G176" s="253">
        <f t="shared" si="151"/>
        <v>51</v>
      </c>
      <c r="H176" s="149">
        <v>3.0427600000000004</v>
      </c>
      <c r="I176" s="149">
        <f t="shared" si="149"/>
        <v>5.9661960784313735</v>
      </c>
    </row>
    <row r="177" spans="1:248" s="3" customFormat="1" ht="35.1" customHeight="1" x14ac:dyDescent="0.25">
      <c r="A177" s="11" t="s">
        <v>87</v>
      </c>
      <c r="B177" s="8">
        <v>70</v>
      </c>
      <c r="C177" s="4">
        <f t="shared" ref="C177:C178" si="154">ROUND(B177/12*$A$3,0)</f>
        <v>6</v>
      </c>
      <c r="D177" s="8"/>
      <c r="E177" s="10">
        <f t="shared" si="153"/>
        <v>0</v>
      </c>
      <c r="F177" s="149">
        <v>280.05950000000001</v>
      </c>
      <c r="G177" s="253">
        <f t="shared" si="151"/>
        <v>23</v>
      </c>
      <c r="H177" s="149"/>
      <c r="I177" s="149">
        <f t="shared" si="149"/>
        <v>0</v>
      </c>
    </row>
    <row r="178" spans="1:248" s="3" customFormat="1" ht="35.1" customHeight="1" x14ac:dyDescent="0.25">
      <c r="A178" s="11" t="s">
        <v>88</v>
      </c>
      <c r="B178" s="8">
        <v>120</v>
      </c>
      <c r="C178" s="4">
        <f t="shared" si="154"/>
        <v>10</v>
      </c>
      <c r="D178" s="8"/>
      <c r="E178" s="10">
        <f t="shared" si="153"/>
        <v>0</v>
      </c>
      <c r="F178" s="149">
        <v>91.282800000000009</v>
      </c>
      <c r="G178" s="253">
        <f t="shared" si="151"/>
        <v>8</v>
      </c>
      <c r="H178" s="149"/>
      <c r="I178" s="149">
        <f t="shared" si="149"/>
        <v>0</v>
      </c>
    </row>
    <row r="179" spans="1:248" s="217" customFormat="1" thickBot="1" x14ac:dyDescent="0.25">
      <c r="A179" s="263" t="s">
        <v>3</v>
      </c>
      <c r="B179" s="10"/>
      <c r="C179" s="10"/>
      <c r="D179" s="10"/>
      <c r="E179" s="10"/>
      <c r="F179" s="153">
        <f>F173+F168</f>
        <v>19231.307651555555</v>
      </c>
      <c r="G179" s="153">
        <f t="shared" ref="G179:H179" si="155">G173+G168</f>
        <v>1603</v>
      </c>
      <c r="H179" s="153">
        <f t="shared" si="155"/>
        <v>-0.72767999999999988</v>
      </c>
      <c r="I179" s="153">
        <f t="shared" si="149"/>
        <v>-4.5394884591391134E-2</v>
      </c>
    </row>
    <row r="180" spans="1:248" ht="15" customHeight="1" x14ac:dyDescent="0.25">
      <c r="A180" s="238" t="s">
        <v>105</v>
      </c>
      <c r="B180" s="246"/>
      <c r="C180" s="246"/>
      <c r="D180" s="246"/>
      <c r="E180" s="246"/>
      <c r="F180" s="297"/>
      <c r="G180" s="297"/>
      <c r="H180" s="297"/>
      <c r="I180" s="297"/>
    </row>
    <row r="181" spans="1:248" s="240" customFormat="1" ht="30" x14ac:dyDescent="0.25">
      <c r="A181" s="72" t="s">
        <v>134</v>
      </c>
      <c r="B181" s="298">
        <f t="shared" ref="B181:E181" si="156">B168</f>
        <v>3955</v>
      </c>
      <c r="C181" s="298">
        <f t="shared" si="156"/>
        <v>330</v>
      </c>
      <c r="D181" s="298">
        <f t="shared" si="156"/>
        <v>-1</v>
      </c>
      <c r="E181" s="298">
        <f t="shared" si="156"/>
        <v>-0.30303030303030304</v>
      </c>
      <c r="F181" s="299">
        <f t="shared" ref="F181:F186" si="157">F168</f>
        <v>9534.1808515555549</v>
      </c>
      <c r="G181" s="299">
        <f t="shared" ref="G181:I181" si="158">G168</f>
        <v>795</v>
      </c>
      <c r="H181" s="299">
        <f t="shared" si="158"/>
        <v>-3.7704400000000002</v>
      </c>
      <c r="I181" s="299">
        <f t="shared" si="158"/>
        <v>-0.47426918238993715</v>
      </c>
      <c r="J181" s="217"/>
      <c r="K181" s="217"/>
      <c r="L181" s="217"/>
      <c r="M181" s="217"/>
      <c r="N181" s="217"/>
      <c r="O181" s="217"/>
      <c r="P181" s="217"/>
      <c r="Q181" s="217"/>
      <c r="R181" s="217"/>
      <c r="S181" s="217"/>
      <c r="T181" s="217"/>
      <c r="U181" s="217"/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/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  <c r="BI181" s="217"/>
      <c r="BJ181" s="217"/>
      <c r="BK181" s="217"/>
      <c r="BL181" s="217"/>
      <c r="BM181" s="217"/>
      <c r="BN181" s="217"/>
      <c r="BO181" s="217"/>
      <c r="BP181" s="217"/>
      <c r="BQ181" s="217"/>
      <c r="BR181" s="217"/>
      <c r="BS181" s="217"/>
      <c r="BT181" s="217"/>
      <c r="BU181" s="217"/>
      <c r="BV181" s="217"/>
      <c r="BW181" s="217"/>
      <c r="BX181" s="217"/>
      <c r="BY181" s="217"/>
      <c r="BZ181" s="217"/>
      <c r="CA181" s="217"/>
      <c r="CB181" s="217"/>
      <c r="CC181" s="217"/>
      <c r="CD181" s="217"/>
      <c r="CE181" s="217"/>
      <c r="CF181" s="217"/>
      <c r="CG181" s="217"/>
      <c r="CH181" s="217"/>
      <c r="CI181" s="217"/>
      <c r="CJ181" s="217"/>
      <c r="CK181" s="217"/>
      <c r="CL181" s="217"/>
      <c r="CM181" s="217"/>
      <c r="CN181" s="217"/>
      <c r="CO181" s="217"/>
      <c r="CP181" s="217"/>
      <c r="CQ181" s="217"/>
      <c r="CR181" s="217"/>
      <c r="CS181" s="217"/>
      <c r="CT181" s="217"/>
      <c r="CU181" s="217"/>
      <c r="CV181" s="217"/>
      <c r="CW181" s="217"/>
      <c r="CX181" s="217"/>
      <c r="CY181" s="217"/>
      <c r="CZ181" s="217"/>
      <c r="DA181" s="217"/>
      <c r="DB181" s="217"/>
      <c r="DC181" s="217"/>
      <c r="DD181" s="217"/>
      <c r="DE181" s="217"/>
      <c r="DF181" s="217"/>
      <c r="DG181" s="217"/>
      <c r="DH181" s="217"/>
      <c r="DI181" s="217"/>
      <c r="DJ181" s="217"/>
      <c r="DK181" s="217"/>
      <c r="DL181" s="217"/>
      <c r="DM181" s="217"/>
      <c r="DN181" s="217"/>
      <c r="DO181" s="217"/>
      <c r="DP181" s="217"/>
      <c r="DQ181" s="217"/>
      <c r="DR181" s="217"/>
      <c r="DS181" s="217"/>
      <c r="DT181" s="217"/>
      <c r="DU181" s="217"/>
      <c r="DV181" s="217"/>
      <c r="DW181" s="217"/>
      <c r="DX181" s="217"/>
      <c r="DY181" s="217"/>
      <c r="DZ181" s="217"/>
      <c r="EA181" s="217"/>
      <c r="EB181" s="217"/>
      <c r="EC181" s="217"/>
      <c r="ED181" s="217"/>
      <c r="EE181" s="217"/>
      <c r="EF181" s="217"/>
      <c r="EG181" s="217"/>
      <c r="EH181" s="217"/>
      <c r="EI181" s="217"/>
      <c r="EJ181" s="217"/>
      <c r="EK181" s="217"/>
      <c r="EL181" s="217"/>
      <c r="EM181" s="217"/>
      <c r="EN181" s="217"/>
      <c r="EO181" s="217"/>
      <c r="EP181" s="217"/>
      <c r="EQ181" s="217"/>
      <c r="ER181" s="217"/>
      <c r="ES181" s="217"/>
      <c r="ET181" s="217"/>
      <c r="EU181" s="217"/>
      <c r="EV181" s="217"/>
      <c r="EW181" s="217"/>
      <c r="EX181" s="217"/>
      <c r="EY181" s="217"/>
      <c r="EZ181" s="217"/>
      <c r="FA181" s="217"/>
      <c r="FB181" s="217"/>
      <c r="FC181" s="217"/>
      <c r="FD181" s="217"/>
      <c r="FE181" s="217"/>
      <c r="FF181" s="217"/>
      <c r="FG181" s="217"/>
      <c r="FH181" s="217"/>
      <c r="FI181" s="217"/>
      <c r="FJ181" s="217"/>
      <c r="FK181" s="217"/>
      <c r="FL181" s="217"/>
      <c r="FM181" s="217"/>
      <c r="FN181" s="217"/>
      <c r="FO181" s="217"/>
      <c r="FP181" s="217"/>
      <c r="FQ181" s="217"/>
      <c r="FR181" s="217"/>
      <c r="FS181" s="217"/>
      <c r="FT181" s="217"/>
      <c r="FU181" s="217"/>
      <c r="FV181" s="217"/>
      <c r="FW181" s="217"/>
      <c r="FX181" s="217"/>
      <c r="FY181" s="217"/>
      <c r="FZ181" s="217"/>
      <c r="GA181" s="217"/>
      <c r="GB181" s="217"/>
      <c r="GC181" s="217"/>
      <c r="GD181" s="217"/>
      <c r="GE181" s="217"/>
      <c r="GF181" s="217"/>
      <c r="GG181" s="217"/>
      <c r="GH181" s="217"/>
      <c r="GI181" s="217"/>
      <c r="GJ181" s="217"/>
      <c r="GK181" s="217"/>
      <c r="GL181" s="217"/>
      <c r="GM181" s="217"/>
      <c r="GN181" s="217"/>
      <c r="GO181" s="217"/>
      <c r="GP181" s="217"/>
      <c r="GQ181" s="217"/>
      <c r="GR181" s="217"/>
      <c r="GS181" s="217"/>
      <c r="GT181" s="217"/>
      <c r="GU181" s="217"/>
      <c r="GV181" s="217"/>
      <c r="GW181" s="217"/>
      <c r="GX181" s="217"/>
      <c r="GY181" s="217"/>
      <c r="GZ181" s="217"/>
      <c r="HA181" s="217"/>
      <c r="HB181" s="217"/>
      <c r="HC181" s="217"/>
      <c r="HD181" s="217"/>
      <c r="HE181" s="217"/>
      <c r="HF181" s="217"/>
      <c r="HG181" s="217"/>
      <c r="HH181" s="217"/>
      <c r="HI181" s="217"/>
      <c r="HJ181" s="217"/>
      <c r="HK181" s="217"/>
      <c r="HL181" s="217"/>
      <c r="HM181" s="217"/>
      <c r="HN181" s="217"/>
      <c r="HO181" s="217"/>
      <c r="HP181" s="217"/>
      <c r="HQ181" s="217"/>
      <c r="HR181" s="217"/>
      <c r="HS181" s="217"/>
      <c r="HT181" s="217"/>
      <c r="HU181" s="217"/>
      <c r="HV181" s="217"/>
      <c r="HW181" s="217"/>
      <c r="HX181" s="217"/>
      <c r="HY181" s="217"/>
      <c r="HZ181" s="217"/>
      <c r="IA181" s="217"/>
      <c r="IB181" s="217"/>
      <c r="IC181" s="217"/>
      <c r="ID181" s="217"/>
      <c r="IE181" s="217"/>
      <c r="IF181" s="217"/>
      <c r="IG181" s="217"/>
      <c r="IH181" s="217"/>
      <c r="II181" s="217"/>
      <c r="IJ181" s="217"/>
      <c r="IK181" s="217"/>
      <c r="IL181" s="217"/>
      <c r="IM181" s="217"/>
      <c r="IN181" s="217"/>
    </row>
    <row r="182" spans="1:248" s="240" customFormat="1" ht="30" x14ac:dyDescent="0.25">
      <c r="A182" s="11" t="s">
        <v>84</v>
      </c>
      <c r="B182" s="298">
        <f t="shared" ref="B182:E182" si="159">B169</f>
        <v>3022</v>
      </c>
      <c r="C182" s="298">
        <f t="shared" si="159"/>
        <v>252</v>
      </c>
      <c r="D182" s="298">
        <f t="shared" si="159"/>
        <v>-1</v>
      </c>
      <c r="E182" s="298">
        <f t="shared" si="159"/>
        <v>-0.3968253968253968</v>
      </c>
      <c r="F182" s="299">
        <f t="shared" si="157"/>
        <v>7415.4265795555557</v>
      </c>
      <c r="G182" s="299">
        <f t="shared" ref="G182:I182" si="160">G169</f>
        <v>618</v>
      </c>
      <c r="H182" s="299">
        <f t="shared" si="160"/>
        <v>-3.7704400000000002</v>
      </c>
      <c r="I182" s="299">
        <f t="shared" si="160"/>
        <v>-0.6101035598705502</v>
      </c>
      <c r="J182" s="217"/>
      <c r="K182" s="217"/>
      <c r="L182" s="217"/>
      <c r="M182" s="217"/>
      <c r="N182" s="217"/>
      <c r="O182" s="217"/>
      <c r="P182" s="217"/>
      <c r="Q182" s="217"/>
      <c r="R182" s="217"/>
      <c r="S182" s="217"/>
      <c r="T182" s="217"/>
      <c r="U182" s="217"/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/>
      <c r="AF182" s="217"/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  <c r="BI182" s="217"/>
      <c r="BJ182" s="217"/>
      <c r="BK182" s="217"/>
      <c r="BL182" s="217"/>
      <c r="BM182" s="217"/>
      <c r="BN182" s="217"/>
      <c r="BO182" s="217"/>
      <c r="BP182" s="217"/>
      <c r="BQ182" s="217"/>
      <c r="BR182" s="217"/>
      <c r="BS182" s="217"/>
      <c r="BT182" s="217"/>
      <c r="BU182" s="217"/>
      <c r="BV182" s="217"/>
      <c r="BW182" s="217"/>
      <c r="BX182" s="217"/>
      <c r="BY182" s="217"/>
      <c r="BZ182" s="217"/>
      <c r="CA182" s="217"/>
      <c r="CB182" s="217"/>
      <c r="CC182" s="217"/>
      <c r="CD182" s="217"/>
      <c r="CE182" s="217"/>
      <c r="CF182" s="217"/>
      <c r="CG182" s="217"/>
      <c r="CH182" s="217"/>
      <c r="CI182" s="217"/>
      <c r="CJ182" s="217"/>
      <c r="CK182" s="217"/>
      <c r="CL182" s="217"/>
      <c r="CM182" s="217"/>
      <c r="CN182" s="217"/>
      <c r="CO182" s="217"/>
      <c r="CP182" s="217"/>
      <c r="CQ182" s="217"/>
      <c r="CR182" s="217"/>
      <c r="CS182" s="217"/>
      <c r="CT182" s="217"/>
      <c r="CU182" s="217"/>
      <c r="CV182" s="217"/>
      <c r="CW182" s="217"/>
      <c r="CX182" s="217"/>
      <c r="CY182" s="217"/>
      <c r="CZ182" s="217"/>
      <c r="DA182" s="217"/>
      <c r="DB182" s="217"/>
      <c r="DC182" s="217"/>
      <c r="DD182" s="217"/>
      <c r="DE182" s="217"/>
      <c r="DF182" s="217"/>
      <c r="DG182" s="217"/>
      <c r="DH182" s="217"/>
      <c r="DI182" s="217"/>
      <c r="DJ182" s="217"/>
      <c r="DK182" s="217"/>
      <c r="DL182" s="217"/>
      <c r="DM182" s="217"/>
      <c r="DN182" s="217"/>
      <c r="DO182" s="217"/>
      <c r="DP182" s="217"/>
      <c r="DQ182" s="217"/>
      <c r="DR182" s="217"/>
      <c r="DS182" s="217"/>
      <c r="DT182" s="217"/>
      <c r="DU182" s="217"/>
      <c r="DV182" s="217"/>
      <c r="DW182" s="217"/>
      <c r="DX182" s="217"/>
      <c r="DY182" s="217"/>
      <c r="DZ182" s="217"/>
      <c r="EA182" s="217"/>
      <c r="EB182" s="217"/>
      <c r="EC182" s="217"/>
      <c r="ED182" s="217"/>
      <c r="EE182" s="217"/>
      <c r="EF182" s="217"/>
      <c r="EG182" s="217"/>
      <c r="EH182" s="217"/>
      <c r="EI182" s="217"/>
      <c r="EJ182" s="217"/>
      <c r="EK182" s="217"/>
      <c r="EL182" s="217"/>
      <c r="EM182" s="217"/>
      <c r="EN182" s="217"/>
      <c r="EO182" s="217"/>
      <c r="EP182" s="217"/>
      <c r="EQ182" s="217"/>
      <c r="ER182" s="217"/>
      <c r="ES182" s="217"/>
      <c r="ET182" s="217"/>
      <c r="EU182" s="217"/>
      <c r="EV182" s="217"/>
      <c r="EW182" s="217"/>
      <c r="EX182" s="217"/>
      <c r="EY182" s="217"/>
      <c r="EZ182" s="217"/>
      <c r="FA182" s="217"/>
      <c r="FB182" s="217"/>
      <c r="FC182" s="217"/>
      <c r="FD182" s="217"/>
      <c r="FE182" s="217"/>
      <c r="FF182" s="217"/>
      <c r="FG182" s="217"/>
      <c r="FH182" s="217"/>
      <c r="FI182" s="217"/>
      <c r="FJ182" s="217"/>
      <c r="FK182" s="217"/>
      <c r="FL182" s="217"/>
      <c r="FM182" s="217"/>
      <c r="FN182" s="217"/>
      <c r="FO182" s="217"/>
      <c r="FP182" s="217"/>
      <c r="FQ182" s="217"/>
      <c r="FR182" s="217"/>
      <c r="FS182" s="217"/>
      <c r="FT182" s="217"/>
      <c r="FU182" s="217"/>
      <c r="FV182" s="217"/>
      <c r="FW182" s="217"/>
      <c r="FX182" s="217"/>
      <c r="FY182" s="217"/>
      <c r="FZ182" s="217"/>
      <c r="GA182" s="217"/>
      <c r="GB182" s="217"/>
      <c r="GC182" s="217"/>
      <c r="GD182" s="217"/>
      <c r="GE182" s="217"/>
      <c r="GF182" s="217"/>
      <c r="GG182" s="217"/>
      <c r="GH182" s="217"/>
      <c r="GI182" s="217"/>
      <c r="GJ182" s="217"/>
      <c r="GK182" s="217"/>
      <c r="GL182" s="217"/>
      <c r="GM182" s="217"/>
      <c r="GN182" s="217"/>
      <c r="GO182" s="217"/>
      <c r="GP182" s="217"/>
      <c r="GQ182" s="217"/>
      <c r="GR182" s="217"/>
      <c r="GS182" s="217"/>
      <c r="GT182" s="217"/>
      <c r="GU182" s="217"/>
      <c r="GV182" s="217"/>
      <c r="GW182" s="217"/>
      <c r="GX182" s="217"/>
      <c r="GY182" s="217"/>
      <c r="GZ182" s="217"/>
      <c r="HA182" s="217"/>
      <c r="HB182" s="217"/>
      <c r="HC182" s="217"/>
      <c r="HD182" s="217"/>
      <c r="HE182" s="217"/>
      <c r="HF182" s="217"/>
      <c r="HG182" s="217"/>
      <c r="HH182" s="217"/>
      <c r="HI182" s="217"/>
      <c r="HJ182" s="217"/>
      <c r="HK182" s="217"/>
      <c r="HL182" s="217"/>
      <c r="HM182" s="217"/>
      <c r="HN182" s="217"/>
      <c r="HO182" s="217"/>
      <c r="HP182" s="217"/>
      <c r="HQ182" s="217"/>
      <c r="HR182" s="217"/>
      <c r="HS182" s="217"/>
      <c r="HT182" s="217"/>
      <c r="HU182" s="217"/>
      <c r="HV182" s="217"/>
      <c r="HW182" s="217"/>
      <c r="HX182" s="217"/>
      <c r="HY182" s="217"/>
      <c r="HZ182" s="217"/>
      <c r="IA182" s="217"/>
      <c r="IB182" s="217"/>
      <c r="IC182" s="217"/>
      <c r="ID182" s="217"/>
      <c r="IE182" s="217"/>
      <c r="IF182" s="217"/>
      <c r="IG182" s="217"/>
      <c r="IH182" s="217"/>
      <c r="II182" s="217"/>
      <c r="IJ182" s="217"/>
      <c r="IK182" s="217"/>
      <c r="IL182" s="217"/>
      <c r="IM182" s="217"/>
      <c r="IN182" s="217"/>
    </row>
    <row r="183" spans="1:248" s="240" customFormat="1" ht="30" x14ac:dyDescent="0.25">
      <c r="A183" s="11" t="s">
        <v>85</v>
      </c>
      <c r="B183" s="298">
        <f t="shared" ref="B183:E183" si="161">B170</f>
        <v>907</v>
      </c>
      <c r="C183" s="298">
        <f t="shared" si="161"/>
        <v>76</v>
      </c>
      <c r="D183" s="298">
        <f t="shared" si="161"/>
        <v>0</v>
      </c>
      <c r="E183" s="298">
        <f t="shared" si="161"/>
        <v>0</v>
      </c>
      <c r="F183" s="299">
        <f t="shared" si="157"/>
        <v>1956.07248</v>
      </c>
      <c r="G183" s="299">
        <f t="shared" ref="G183:I183" si="162">G170</f>
        <v>163</v>
      </c>
      <c r="H183" s="299">
        <f t="shared" si="162"/>
        <v>0</v>
      </c>
      <c r="I183" s="299">
        <f t="shared" si="162"/>
        <v>0</v>
      </c>
      <c r="J183" s="217"/>
      <c r="K183" s="217"/>
      <c r="L183" s="217"/>
      <c r="M183" s="217"/>
      <c r="N183" s="217"/>
      <c r="O183" s="217"/>
      <c r="P183" s="217"/>
      <c r="Q183" s="217"/>
      <c r="R183" s="217"/>
      <c r="S183" s="217"/>
      <c r="T183" s="217"/>
      <c r="U183" s="217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/>
      <c r="AF183" s="217"/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  <c r="BI183" s="217"/>
      <c r="BJ183" s="217"/>
      <c r="BK183" s="217"/>
      <c r="BL183" s="217"/>
      <c r="BM183" s="217"/>
      <c r="BN183" s="217"/>
      <c r="BO183" s="217"/>
      <c r="BP183" s="217"/>
      <c r="BQ183" s="217"/>
      <c r="BR183" s="217"/>
      <c r="BS183" s="217"/>
      <c r="BT183" s="217"/>
      <c r="BU183" s="217"/>
      <c r="BV183" s="217"/>
      <c r="BW183" s="217"/>
      <c r="BX183" s="217"/>
      <c r="BY183" s="217"/>
      <c r="BZ183" s="217"/>
      <c r="CA183" s="217"/>
      <c r="CB183" s="217"/>
      <c r="CC183" s="217"/>
      <c r="CD183" s="217"/>
      <c r="CE183" s="217"/>
      <c r="CF183" s="217"/>
      <c r="CG183" s="217"/>
      <c r="CH183" s="217"/>
      <c r="CI183" s="217"/>
      <c r="CJ183" s="217"/>
      <c r="CK183" s="217"/>
      <c r="CL183" s="217"/>
      <c r="CM183" s="217"/>
      <c r="CN183" s="217"/>
      <c r="CO183" s="217"/>
      <c r="CP183" s="217"/>
      <c r="CQ183" s="217"/>
      <c r="CR183" s="217"/>
      <c r="CS183" s="217"/>
      <c r="CT183" s="217"/>
      <c r="CU183" s="217"/>
      <c r="CV183" s="217"/>
      <c r="CW183" s="217"/>
      <c r="CX183" s="217"/>
      <c r="CY183" s="217"/>
      <c r="CZ183" s="217"/>
      <c r="DA183" s="217"/>
      <c r="DB183" s="217"/>
      <c r="DC183" s="217"/>
      <c r="DD183" s="217"/>
      <c r="DE183" s="217"/>
      <c r="DF183" s="217"/>
      <c r="DG183" s="217"/>
      <c r="DH183" s="217"/>
      <c r="DI183" s="217"/>
      <c r="DJ183" s="217"/>
      <c r="DK183" s="217"/>
      <c r="DL183" s="217"/>
      <c r="DM183" s="217"/>
      <c r="DN183" s="217"/>
      <c r="DO183" s="217"/>
      <c r="DP183" s="217"/>
      <c r="DQ183" s="217"/>
      <c r="DR183" s="217"/>
      <c r="DS183" s="217"/>
      <c r="DT183" s="217"/>
      <c r="DU183" s="217"/>
      <c r="DV183" s="217"/>
      <c r="DW183" s="217"/>
      <c r="DX183" s="217"/>
      <c r="DY183" s="217"/>
      <c r="DZ183" s="217"/>
      <c r="EA183" s="217"/>
      <c r="EB183" s="217"/>
      <c r="EC183" s="217"/>
      <c r="ED183" s="217"/>
      <c r="EE183" s="217"/>
      <c r="EF183" s="217"/>
      <c r="EG183" s="217"/>
      <c r="EH183" s="217"/>
      <c r="EI183" s="217"/>
      <c r="EJ183" s="217"/>
      <c r="EK183" s="217"/>
      <c r="EL183" s="217"/>
      <c r="EM183" s="217"/>
      <c r="EN183" s="217"/>
      <c r="EO183" s="217"/>
      <c r="EP183" s="217"/>
      <c r="EQ183" s="217"/>
      <c r="ER183" s="217"/>
      <c r="ES183" s="217"/>
      <c r="ET183" s="217"/>
      <c r="EU183" s="217"/>
      <c r="EV183" s="217"/>
      <c r="EW183" s="217"/>
      <c r="EX183" s="217"/>
      <c r="EY183" s="217"/>
      <c r="EZ183" s="217"/>
      <c r="FA183" s="217"/>
      <c r="FB183" s="217"/>
      <c r="FC183" s="217"/>
      <c r="FD183" s="217"/>
      <c r="FE183" s="217"/>
      <c r="FF183" s="217"/>
      <c r="FG183" s="217"/>
      <c r="FH183" s="217"/>
      <c r="FI183" s="217"/>
      <c r="FJ183" s="217"/>
      <c r="FK183" s="217"/>
      <c r="FL183" s="217"/>
      <c r="FM183" s="217"/>
      <c r="FN183" s="217"/>
      <c r="FO183" s="217"/>
      <c r="FP183" s="217"/>
      <c r="FQ183" s="217"/>
      <c r="FR183" s="217"/>
      <c r="FS183" s="217"/>
      <c r="FT183" s="217"/>
      <c r="FU183" s="217"/>
      <c r="FV183" s="217"/>
      <c r="FW183" s="217"/>
      <c r="FX183" s="217"/>
      <c r="FY183" s="217"/>
      <c r="FZ183" s="217"/>
      <c r="GA183" s="217"/>
      <c r="GB183" s="217"/>
      <c r="GC183" s="217"/>
      <c r="GD183" s="217"/>
      <c r="GE183" s="217"/>
      <c r="GF183" s="217"/>
      <c r="GG183" s="217"/>
      <c r="GH183" s="217"/>
      <c r="GI183" s="217"/>
      <c r="GJ183" s="217"/>
      <c r="GK183" s="217"/>
      <c r="GL183" s="217"/>
      <c r="GM183" s="217"/>
      <c r="GN183" s="217"/>
      <c r="GO183" s="217"/>
      <c r="GP183" s="217"/>
      <c r="GQ183" s="217"/>
      <c r="GR183" s="217"/>
      <c r="GS183" s="217"/>
      <c r="GT183" s="217"/>
      <c r="GU183" s="217"/>
      <c r="GV183" s="217"/>
      <c r="GW183" s="217"/>
      <c r="GX183" s="217"/>
      <c r="GY183" s="217"/>
      <c r="GZ183" s="217"/>
      <c r="HA183" s="217"/>
      <c r="HB183" s="217"/>
      <c r="HC183" s="217"/>
      <c r="HD183" s="217"/>
      <c r="HE183" s="217"/>
      <c r="HF183" s="217"/>
      <c r="HG183" s="217"/>
      <c r="HH183" s="217"/>
      <c r="HI183" s="217"/>
      <c r="HJ183" s="217"/>
      <c r="HK183" s="217"/>
      <c r="HL183" s="217"/>
      <c r="HM183" s="217"/>
      <c r="HN183" s="217"/>
      <c r="HO183" s="217"/>
      <c r="HP183" s="217"/>
      <c r="HQ183" s="217"/>
      <c r="HR183" s="217"/>
      <c r="HS183" s="217"/>
      <c r="HT183" s="217"/>
      <c r="HU183" s="217"/>
      <c r="HV183" s="217"/>
      <c r="HW183" s="217"/>
      <c r="HX183" s="217"/>
      <c r="HY183" s="217"/>
      <c r="HZ183" s="217"/>
      <c r="IA183" s="217"/>
      <c r="IB183" s="217"/>
      <c r="IC183" s="217"/>
      <c r="ID183" s="217"/>
      <c r="IE183" s="217"/>
      <c r="IF183" s="217"/>
      <c r="IG183" s="217"/>
      <c r="IH183" s="217"/>
      <c r="II183" s="217"/>
      <c r="IJ183" s="217"/>
      <c r="IK183" s="217"/>
      <c r="IL183" s="217"/>
      <c r="IM183" s="217"/>
      <c r="IN183" s="217"/>
    </row>
    <row r="184" spans="1:248" s="240" customFormat="1" ht="45" x14ac:dyDescent="0.25">
      <c r="A184" s="11" t="s">
        <v>127</v>
      </c>
      <c r="B184" s="298">
        <f t="shared" ref="B184:E184" si="163">B171</f>
        <v>26</v>
      </c>
      <c r="C184" s="298">
        <f t="shared" si="163"/>
        <v>2</v>
      </c>
      <c r="D184" s="298">
        <f t="shared" si="163"/>
        <v>0</v>
      </c>
      <c r="E184" s="298">
        <f t="shared" si="163"/>
        <v>0</v>
      </c>
      <c r="F184" s="299">
        <f t="shared" si="157"/>
        <v>162.68179200000003</v>
      </c>
      <c r="G184" s="299">
        <f t="shared" ref="G184:I184" si="164">G171</f>
        <v>14</v>
      </c>
      <c r="H184" s="299">
        <f t="shared" si="164"/>
        <v>0</v>
      </c>
      <c r="I184" s="299">
        <f t="shared" si="164"/>
        <v>0</v>
      </c>
      <c r="J184" s="217"/>
      <c r="K184" s="217"/>
      <c r="L184" s="217"/>
      <c r="M184" s="217"/>
      <c r="N184" s="217"/>
      <c r="O184" s="217"/>
      <c r="P184" s="217"/>
      <c r="Q184" s="217"/>
      <c r="R184" s="217"/>
      <c r="S184" s="217"/>
      <c r="T184" s="217"/>
      <c r="U184" s="217"/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/>
      <c r="AF184" s="217"/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  <c r="BI184" s="217"/>
      <c r="BJ184" s="217"/>
      <c r="BK184" s="217"/>
      <c r="BL184" s="217"/>
      <c r="BM184" s="217"/>
      <c r="BN184" s="217"/>
      <c r="BO184" s="217"/>
      <c r="BP184" s="217"/>
      <c r="BQ184" s="217"/>
      <c r="BR184" s="217"/>
      <c r="BS184" s="217"/>
      <c r="BT184" s="217"/>
      <c r="BU184" s="217"/>
      <c r="BV184" s="217"/>
      <c r="BW184" s="217"/>
      <c r="BX184" s="217"/>
      <c r="BY184" s="217"/>
      <c r="BZ184" s="217"/>
      <c r="CA184" s="217"/>
      <c r="CB184" s="217"/>
      <c r="CC184" s="217"/>
      <c r="CD184" s="217"/>
      <c r="CE184" s="217"/>
      <c r="CF184" s="217"/>
      <c r="CG184" s="217"/>
      <c r="CH184" s="217"/>
      <c r="CI184" s="217"/>
      <c r="CJ184" s="217"/>
      <c r="CK184" s="217"/>
      <c r="CL184" s="217"/>
      <c r="CM184" s="217"/>
      <c r="CN184" s="217"/>
      <c r="CO184" s="217"/>
      <c r="CP184" s="217"/>
      <c r="CQ184" s="217"/>
      <c r="CR184" s="217"/>
      <c r="CS184" s="217"/>
      <c r="CT184" s="217"/>
      <c r="CU184" s="217"/>
      <c r="CV184" s="217"/>
      <c r="CW184" s="217"/>
      <c r="CX184" s="217"/>
      <c r="CY184" s="217"/>
      <c r="CZ184" s="217"/>
      <c r="DA184" s="217"/>
      <c r="DB184" s="217"/>
      <c r="DC184" s="217"/>
      <c r="DD184" s="217"/>
      <c r="DE184" s="217"/>
      <c r="DF184" s="217"/>
      <c r="DG184" s="217"/>
      <c r="DH184" s="217"/>
      <c r="DI184" s="217"/>
      <c r="DJ184" s="217"/>
      <c r="DK184" s="217"/>
      <c r="DL184" s="217"/>
      <c r="DM184" s="217"/>
      <c r="DN184" s="217"/>
      <c r="DO184" s="217"/>
      <c r="DP184" s="217"/>
      <c r="DQ184" s="217"/>
      <c r="DR184" s="217"/>
      <c r="DS184" s="217"/>
      <c r="DT184" s="217"/>
      <c r="DU184" s="217"/>
      <c r="DV184" s="217"/>
      <c r="DW184" s="217"/>
      <c r="DX184" s="217"/>
      <c r="DY184" s="217"/>
      <c r="DZ184" s="217"/>
      <c r="EA184" s="217"/>
      <c r="EB184" s="217"/>
      <c r="EC184" s="217"/>
      <c r="ED184" s="217"/>
      <c r="EE184" s="217"/>
      <c r="EF184" s="217"/>
      <c r="EG184" s="217"/>
      <c r="EH184" s="217"/>
      <c r="EI184" s="217"/>
      <c r="EJ184" s="217"/>
      <c r="EK184" s="217"/>
      <c r="EL184" s="217"/>
      <c r="EM184" s="217"/>
      <c r="EN184" s="217"/>
      <c r="EO184" s="217"/>
      <c r="EP184" s="217"/>
      <c r="EQ184" s="217"/>
      <c r="ER184" s="217"/>
      <c r="ES184" s="217"/>
      <c r="ET184" s="217"/>
      <c r="EU184" s="217"/>
      <c r="EV184" s="217"/>
      <c r="EW184" s="217"/>
      <c r="EX184" s="217"/>
      <c r="EY184" s="217"/>
      <c r="EZ184" s="217"/>
      <c r="FA184" s="217"/>
      <c r="FB184" s="217"/>
      <c r="FC184" s="217"/>
      <c r="FD184" s="217"/>
      <c r="FE184" s="217"/>
      <c r="FF184" s="217"/>
      <c r="FG184" s="217"/>
      <c r="FH184" s="217"/>
      <c r="FI184" s="217"/>
      <c r="FJ184" s="217"/>
      <c r="FK184" s="217"/>
      <c r="FL184" s="217"/>
      <c r="FM184" s="217"/>
      <c r="FN184" s="217"/>
      <c r="FO184" s="217"/>
      <c r="FP184" s="217"/>
      <c r="FQ184" s="217"/>
      <c r="FR184" s="217"/>
      <c r="FS184" s="217"/>
      <c r="FT184" s="217"/>
      <c r="FU184" s="217"/>
      <c r="FV184" s="217"/>
      <c r="FW184" s="217"/>
      <c r="FX184" s="217"/>
      <c r="FY184" s="217"/>
      <c r="FZ184" s="217"/>
      <c r="GA184" s="217"/>
      <c r="GB184" s="217"/>
      <c r="GC184" s="217"/>
      <c r="GD184" s="217"/>
      <c r="GE184" s="217"/>
      <c r="GF184" s="217"/>
      <c r="GG184" s="217"/>
      <c r="GH184" s="217"/>
      <c r="GI184" s="217"/>
      <c r="GJ184" s="217"/>
      <c r="GK184" s="217"/>
      <c r="GL184" s="217"/>
      <c r="GM184" s="217"/>
      <c r="GN184" s="217"/>
      <c r="GO184" s="217"/>
      <c r="GP184" s="217"/>
      <c r="GQ184" s="217"/>
      <c r="GR184" s="217"/>
      <c r="GS184" s="217"/>
      <c r="GT184" s="217"/>
      <c r="GU184" s="217"/>
      <c r="GV184" s="217"/>
      <c r="GW184" s="217"/>
      <c r="GX184" s="217"/>
      <c r="GY184" s="217"/>
      <c r="GZ184" s="217"/>
      <c r="HA184" s="217"/>
      <c r="HB184" s="217"/>
      <c r="HC184" s="217"/>
      <c r="HD184" s="217"/>
      <c r="HE184" s="217"/>
      <c r="HF184" s="217"/>
      <c r="HG184" s="217"/>
      <c r="HH184" s="217"/>
      <c r="HI184" s="217"/>
      <c r="HJ184" s="217"/>
      <c r="HK184" s="217"/>
      <c r="HL184" s="217"/>
      <c r="HM184" s="217"/>
      <c r="HN184" s="217"/>
      <c r="HO184" s="217"/>
      <c r="HP184" s="217"/>
      <c r="HQ184" s="217"/>
      <c r="HR184" s="217"/>
      <c r="HS184" s="217"/>
      <c r="HT184" s="217"/>
      <c r="HU184" s="217"/>
      <c r="HV184" s="217"/>
      <c r="HW184" s="217"/>
      <c r="HX184" s="217"/>
      <c r="HY184" s="217"/>
      <c r="HZ184" s="217"/>
      <c r="IA184" s="217"/>
      <c r="IB184" s="217"/>
      <c r="IC184" s="217"/>
      <c r="ID184" s="217"/>
      <c r="IE184" s="217"/>
      <c r="IF184" s="217"/>
      <c r="IG184" s="217"/>
      <c r="IH184" s="217"/>
      <c r="II184" s="217"/>
      <c r="IJ184" s="217"/>
      <c r="IK184" s="217"/>
      <c r="IL184" s="217"/>
      <c r="IM184" s="217"/>
      <c r="IN184" s="217"/>
    </row>
    <row r="185" spans="1:248" s="240" customFormat="1" ht="30" x14ac:dyDescent="0.25">
      <c r="A185" s="11" t="s">
        <v>128</v>
      </c>
      <c r="B185" s="298">
        <f t="shared" ref="B185:E185" si="165">B172</f>
        <v>0</v>
      </c>
      <c r="C185" s="298">
        <f t="shared" si="165"/>
        <v>0</v>
      </c>
      <c r="D185" s="298">
        <f t="shared" si="165"/>
        <v>0</v>
      </c>
      <c r="E185" s="298">
        <f t="shared" si="165"/>
        <v>0</v>
      </c>
      <c r="F185" s="299">
        <f t="shared" si="157"/>
        <v>0</v>
      </c>
      <c r="G185" s="299">
        <f t="shared" ref="G185:I185" si="166">G172</f>
        <v>0</v>
      </c>
      <c r="H185" s="299">
        <f t="shared" si="166"/>
        <v>0</v>
      </c>
      <c r="I185" s="299">
        <f t="shared" si="166"/>
        <v>0</v>
      </c>
      <c r="J185" s="217"/>
      <c r="K185" s="217"/>
      <c r="L185" s="217"/>
      <c r="M185" s="217"/>
      <c r="N185" s="217"/>
      <c r="O185" s="217"/>
      <c r="P185" s="217"/>
      <c r="Q185" s="217"/>
      <c r="R185" s="217"/>
      <c r="S185" s="217"/>
      <c r="T185" s="217"/>
      <c r="U185" s="217"/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/>
      <c r="AF185" s="217"/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  <c r="BI185" s="217"/>
      <c r="BJ185" s="217"/>
      <c r="BK185" s="217"/>
      <c r="BL185" s="217"/>
      <c r="BM185" s="217"/>
      <c r="BN185" s="217"/>
      <c r="BO185" s="217"/>
      <c r="BP185" s="217"/>
      <c r="BQ185" s="217"/>
      <c r="BR185" s="217"/>
      <c r="BS185" s="217"/>
      <c r="BT185" s="217"/>
      <c r="BU185" s="217"/>
      <c r="BV185" s="217"/>
      <c r="BW185" s="217"/>
      <c r="BX185" s="217"/>
      <c r="BY185" s="217"/>
      <c r="BZ185" s="217"/>
      <c r="CA185" s="217"/>
      <c r="CB185" s="217"/>
      <c r="CC185" s="217"/>
      <c r="CD185" s="217"/>
      <c r="CE185" s="217"/>
      <c r="CF185" s="217"/>
      <c r="CG185" s="217"/>
      <c r="CH185" s="217"/>
      <c r="CI185" s="217"/>
      <c r="CJ185" s="217"/>
      <c r="CK185" s="217"/>
      <c r="CL185" s="217"/>
      <c r="CM185" s="217"/>
      <c r="CN185" s="217"/>
      <c r="CO185" s="217"/>
      <c r="CP185" s="217"/>
      <c r="CQ185" s="217"/>
      <c r="CR185" s="217"/>
      <c r="CS185" s="217"/>
      <c r="CT185" s="217"/>
      <c r="CU185" s="217"/>
      <c r="CV185" s="217"/>
      <c r="CW185" s="217"/>
      <c r="CX185" s="217"/>
      <c r="CY185" s="217"/>
      <c r="CZ185" s="217"/>
      <c r="DA185" s="217"/>
      <c r="DB185" s="217"/>
      <c r="DC185" s="217"/>
      <c r="DD185" s="217"/>
      <c r="DE185" s="217"/>
      <c r="DF185" s="217"/>
      <c r="DG185" s="217"/>
      <c r="DH185" s="217"/>
      <c r="DI185" s="217"/>
      <c r="DJ185" s="217"/>
      <c r="DK185" s="217"/>
      <c r="DL185" s="217"/>
      <c r="DM185" s="217"/>
      <c r="DN185" s="217"/>
      <c r="DO185" s="217"/>
      <c r="DP185" s="217"/>
      <c r="DQ185" s="217"/>
      <c r="DR185" s="217"/>
      <c r="DS185" s="217"/>
      <c r="DT185" s="217"/>
      <c r="DU185" s="217"/>
      <c r="DV185" s="217"/>
      <c r="DW185" s="217"/>
      <c r="DX185" s="217"/>
      <c r="DY185" s="217"/>
      <c r="DZ185" s="217"/>
      <c r="EA185" s="217"/>
      <c r="EB185" s="217"/>
      <c r="EC185" s="217"/>
      <c r="ED185" s="217"/>
      <c r="EE185" s="217"/>
      <c r="EF185" s="217"/>
      <c r="EG185" s="217"/>
      <c r="EH185" s="217"/>
      <c r="EI185" s="217"/>
      <c r="EJ185" s="217"/>
      <c r="EK185" s="217"/>
      <c r="EL185" s="217"/>
      <c r="EM185" s="217"/>
      <c r="EN185" s="217"/>
      <c r="EO185" s="217"/>
      <c r="EP185" s="217"/>
      <c r="EQ185" s="217"/>
      <c r="ER185" s="217"/>
      <c r="ES185" s="217"/>
      <c r="ET185" s="217"/>
      <c r="EU185" s="217"/>
      <c r="EV185" s="217"/>
      <c r="EW185" s="217"/>
      <c r="EX185" s="217"/>
      <c r="EY185" s="217"/>
      <c r="EZ185" s="217"/>
      <c r="FA185" s="217"/>
      <c r="FB185" s="217"/>
      <c r="FC185" s="217"/>
      <c r="FD185" s="217"/>
      <c r="FE185" s="217"/>
      <c r="FF185" s="217"/>
      <c r="FG185" s="217"/>
      <c r="FH185" s="217"/>
      <c r="FI185" s="217"/>
      <c r="FJ185" s="217"/>
      <c r="FK185" s="217"/>
      <c r="FL185" s="217"/>
      <c r="FM185" s="217"/>
      <c r="FN185" s="217"/>
      <c r="FO185" s="217"/>
      <c r="FP185" s="217"/>
      <c r="FQ185" s="217"/>
      <c r="FR185" s="217"/>
      <c r="FS185" s="217"/>
      <c r="FT185" s="217"/>
      <c r="FU185" s="217"/>
      <c r="FV185" s="217"/>
      <c r="FW185" s="217"/>
      <c r="FX185" s="217"/>
      <c r="FY185" s="217"/>
      <c r="FZ185" s="217"/>
      <c r="GA185" s="217"/>
      <c r="GB185" s="217"/>
      <c r="GC185" s="217"/>
      <c r="GD185" s="217"/>
      <c r="GE185" s="217"/>
      <c r="GF185" s="217"/>
      <c r="GG185" s="217"/>
      <c r="GH185" s="217"/>
      <c r="GI185" s="217"/>
      <c r="GJ185" s="217"/>
      <c r="GK185" s="217"/>
      <c r="GL185" s="217"/>
      <c r="GM185" s="217"/>
      <c r="GN185" s="217"/>
      <c r="GO185" s="217"/>
      <c r="GP185" s="217"/>
      <c r="GQ185" s="217"/>
      <c r="GR185" s="217"/>
      <c r="GS185" s="217"/>
      <c r="GT185" s="217"/>
      <c r="GU185" s="217"/>
      <c r="GV185" s="217"/>
      <c r="GW185" s="217"/>
      <c r="GX185" s="217"/>
      <c r="GY185" s="217"/>
      <c r="GZ185" s="217"/>
      <c r="HA185" s="217"/>
      <c r="HB185" s="217"/>
      <c r="HC185" s="217"/>
      <c r="HD185" s="217"/>
      <c r="HE185" s="217"/>
      <c r="HF185" s="217"/>
      <c r="HG185" s="217"/>
      <c r="HH185" s="217"/>
      <c r="HI185" s="217"/>
      <c r="HJ185" s="217"/>
      <c r="HK185" s="217"/>
      <c r="HL185" s="217"/>
      <c r="HM185" s="217"/>
      <c r="HN185" s="217"/>
      <c r="HO185" s="217"/>
      <c r="HP185" s="217"/>
      <c r="HQ185" s="217"/>
      <c r="HR185" s="217"/>
      <c r="HS185" s="217"/>
      <c r="HT185" s="217"/>
      <c r="HU185" s="217"/>
      <c r="HV185" s="217"/>
      <c r="HW185" s="217"/>
      <c r="HX185" s="217"/>
      <c r="HY185" s="217"/>
      <c r="HZ185" s="217"/>
      <c r="IA185" s="217"/>
      <c r="IB185" s="217"/>
      <c r="IC185" s="217"/>
      <c r="ID185" s="217"/>
      <c r="IE185" s="217"/>
      <c r="IF185" s="217"/>
      <c r="IG185" s="217"/>
      <c r="IH185" s="217"/>
      <c r="II185" s="217"/>
      <c r="IJ185" s="217"/>
      <c r="IK185" s="217"/>
      <c r="IL185" s="217"/>
      <c r="IM185" s="217"/>
      <c r="IN185" s="217"/>
    </row>
    <row r="186" spans="1:248" s="240" customFormat="1" ht="30" x14ac:dyDescent="0.25">
      <c r="A186" s="72" t="s">
        <v>125</v>
      </c>
      <c r="B186" s="298">
        <f t="shared" ref="B186:E186" si="167">B173</f>
        <v>4955</v>
      </c>
      <c r="C186" s="298">
        <f t="shared" si="167"/>
        <v>413</v>
      </c>
      <c r="D186" s="298">
        <f t="shared" si="167"/>
        <v>4</v>
      </c>
      <c r="E186" s="298">
        <f t="shared" si="167"/>
        <v>0.96852300242130751</v>
      </c>
      <c r="F186" s="299">
        <f t="shared" si="157"/>
        <v>9697.1268</v>
      </c>
      <c r="G186" s="299">
        <f t="shared" ref="G186:I186" si="168">G173</f>
        <v>808</v>
      </c>
      <c r="H186" s="299">
        <f t="shared" si="168"/>
        <v>3.0427600000000004</v>
      </c>
      <c r="I186" s="299">
        <f t="shared" si="168"/>
        <v>0.37657920792079208</v>
      </c>
      <c r="J186" s="217"/>
      <c r="K186" s="217"/>
      <c r="L186" s="217"/>
      <c r="M186" s="217"/>
      <c r="N186" s="217"/>
      <c r="O186" s="217"/>
      <c r="P186" s="217"/>
      <c r="Q186" s="217"/>
      <c r="R186" s="217"/>
      <c r="S186" s="217"/>
      <c r="T186" s="217"/>
      <c r="U186" s="217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/>
      <c r="AF186" s="217"/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  <c r="BI186" s="217"/>
      <c r="BJ186" s="217"/>
      <c r="BK186" s="217"/>
      <c r="BL186" s="217"/>
      <c r="BM186" s="217"/>
      <c r="BN186" s="217"/>
      <c r="BO186" s="217"/>
      <c r="BP186" s="217"/>
      <c r="BQ186" s="217"/>
      <c r="BR186" s="217"/>
      <c r="BS186" s="217"/>
      <c r="BT186" s="217"/>
      <c r="BU186" s="217"/>
      <c r="BV186" s="217"/>
      <c r="BW186" s="217"/>
      <c r="BX186" s="217"/>
      <c r="BY186" s="217"/>
      <c r="BZ186" s="217"/>
      <c r="CA186" s="217"/>
      <c r="CB186" s="217"/>
      <c r="CC186" s="217"/>
      <c r="CD186" s="217"/>
      <c r="CE186" s="217"/>
      <c r="CF186" s="217"/>
      <c r="CG186" s="217"/>
      <c r="CH186" s="217"/>
      <c r="CI186" s="217"/>
      <c r="CJ186" s="217"/>
      <c r="CK186" s="217"/>
      <c r="CL186" s="217"/>
      <c r="CM186" s="217"/>
      <c r="CN186" s="217"/>
      <c r="CO186" s="217"/>
      <c r="CP186" s="217"/>
      <c r="CQ186" s="217"/>
      <c r="CR186" s="217"/>
      <c r="CS186" s="217"/>
      <c r="CT186" s="217"/>
      <c r="CU186" s="217"/>
      <c r="CV186" s="217"/>
      <c r="CW186" s="217"/>
      <c r="CX186" s="217"/>
      <c r="CY186" s="217"/>
      <c r="CZ186" s="217"/>
      <c r="DA186" s="217"/>
      <c r="DB186" s="217"/>
      <c r="DC186" s="217"/>
      <c r="DD186" s="217"/>
      <c r="DE186" s="217"/>
      <c r="DF186" s="217"/>
      <c r="DG186" s="217"/>
      <c r="DH186" s="217"/>
      <c r="DI186" s="217"/>
      <c r="DJ186" s="217"/>
      <c r="DK186" s="217"/>
      <c r="DL186" s="217"/>
      <c r="DM186" s="217"/>
      <c r="DN186" s="217"/>
      <c r="DO186" s="217"/>
      <c r="DP186" s="217"/>
      <c r="DQ186" s="217"/>
      <c r="DR186" s="217"/>
      <c r="DS186" s="217"/>
      <c r="DT186" s="217"/>
      <c r="DU186" s="217"/>
      <c r="DV186" s="217"/>
      <c r="DW186" s="217"/>
      <c r="DX186" s="217"/>
      <c r="DY186" s="217"/>
      <c r="DZ186" s="217"/>
      <c r="EA186" s="217"/>
      <c r="EB186" s="217"/>
      <c r="EC186" s="217"/>
      <c r="ED186" s="217"/>
      <c r="EE186" s="217"/>
      <c r="EF186" s="217"/>
      <c r="EG186" s="217"/>
      <c r="EH186" s="217"/>
      <c r="EI186" s="217"/>
      <c r="EJ186" s="217"/>
      <c r="EK186" s="217"/>
      <c r="EL186" s="217"/>
      <c r="EM186" s="217"/>
      <c r="EN186" s="217"/>
      <c r="EO186" s="217"/>
      <c r="EP186" s="217"/>
      <c r="EQ186" s="217"/>
      <c r="ER186" s="217"/>
      <c r="ES186" s="217"/>
      <c r="ET186" s="217"/>
      <c r="EU186" s="217"/>
      <c r="EV186" s="217"/>
      <c r="EW186" s="217"/>
      <c r="EX186" s="217"/>
      <c r="EY186" s="217"/>
      <c r="EZ186" s="217"/>
      <c r="FA186" s="217"/>
      <c r="FB186" s="217"/>
      <c r="FC186" s="217"/>
      <c r="FD186" s="217"/>
      <c r="FE186" s="217"/>
      <c r="FF186" s="217"/>
      <c r="FG186" s="217"/>
      <c r="FH186" s="217"/>
      <c r="FI186" s="217"/>
      <c r="FJ186" s="217"/>
      <c r="FK186" s="217"/>
      <c r="FL186" s="217"/>
      <c r="FM186" s="217"/>
      <c r="FN186" s="217"/>
      <c r="FO186" s="217"/>
      <c r="FP186" s="217"/>
      <c r="FQ186" s="217"/>
      <c r="FR186" s="217"/>
      <c r="FS186" s="217"/>
      <c r="FT186" s="217"/>
      <c r="FU186" s="217"/>
      <c r="FV186" s="217"/>
      <c r="FW186" s="217"/>
      <c r="FX186" s="217"/>
      <c r="FY186" s="217"/>
      <c r="FZ186" s="217"/>
      <c r="GA186" s="217"/>
      <c r="GB186" s="217"/>
      <c r="GC186" s="217"/>
      <c r="GD186" s="217"/>
      <c r="GE186" s="217"/>
      <c r="GF186" s="217"/>
      <c r="GG186" s="217"/>
      <c r="GH186" s="217"/>
      <c r="GI186" s="217"/>
      <c r="GJ186" s="217"/>
      <c r="GK186" s="217"/>
      <c r="GL186" s="217"/>
      <c r="GM186" s="217"/>
      <c r="GN186" s="217"/>
      <c r="GO186" s="217"/>
      <c r="GP186" s="217"/>
      <c r="GQ186" s="217"/>
      <c r="GR186" s="217"/>
      <c r="GS186" s="217"/>
      <c r="GT186" s="217"/>
      <c r="GU186" s="217"/>
      <c r="GV186" s="217"/>
      <c r="GW186" s="217"/>
      <c r="GX186" s="217"/>
      <c r="GY186" s="217"/>
      <c r="GZ186" s="217"/>
      <c r="HA186" s="217"/>
      <c r="HB186" s="217"/>
      <c r="HC186" s="217"/>
      <c r="HD186" s="217"/>
      <c r="HE186" s="217"/>
      <c r="HF186" s="217"/>
      <c r="HG186" s="217"/>
      <c r="HH186" s="217"/>
      <c r="HI186" s="217"/>
      <c r="HJ186" s="217"/>
      <c r="HK186" s="217"/>
      <c r="HL186" s="217"/>
      <c r="HM186" s="217"/>
      <c r="HN186" s="217"/>
      <c r="HO186" s="217"/>
      <c r="HP186" s="217"/>
      <c r="HQ186" s="217"/>
      <c r="HR186" s="217"/>
      <c r="HS186" s="217"/>
      <c r="HT186" s="217"/>
      <c r="HU186" s="217"/>
      <c r="HV186" s="217"/>
      <c r="HW186" s="217"/>
      <c r="HX186" s="217"/>
      <c r="HY186" s="217"/>
      <c r="HZ186" s="217"/>
      <c r="IA186" s="217"/>
      <c r="IB186" s="217"/>
      <c r="IC186" s="217"/>
      <c r="ID186" s="217"/>
      <c r="IE186" s="217"/>
      <c r="IF186" s="217"/>
      <c r="IG186" s="217"/>
      <c r="IH186" s="217"/>
      <c r="II186" s="217"/>
      <c r="IJ186" s="217"/>
      <c r="IK186" s="217"/>
      <c r="IL186" s="217"/>
      <c r="IM186" s="217"/>
      <c r="IN186" s="217"/>
    </row>
    <row r="187" spans="1:248" s="240" customFormat="1" ht="30" x14ac:dyDescent="0.25">
      <c r="A187" s="11" t="s">
        <v>121</v>
      </c>
      <c r="B187" s="298">
        <f t="shared" ref="B187:E187" si="169">B174</f>
        <v>100</v>
      </c>
      <c r="C187" s="298">
        <f t="shared" si="169"/>
        <v>8</v>
      </c>
      <c r="D187" s="298">
        <f t="shared" si="169"/>
        <v>0</v>
      </c>
      <c r="E187" s="298">
        <f t="shared" si="169"/>
        <v>0</v>
      </c>
      <c r="F187" s="299">
        <f t="shared" ref="F187:F191" si="170">F174</f>
        <v>175.387</v>
      </c>
      <c r="G187" s="299">
        <f t="shared" ref="G187:I187" si="171">G174</f>
        <v>15</v>
      </c>
      <c r="H187" s="299">
        <f t="shared" si="171"/>
        <v>0</v>
      </c>
      <c r="I187" s="299">
        <f t="shared" si="171"/>
        <v>0</v>
      </c>
      <c r="J187" s="217"/>
      <c r="K187" s="217"/>
      <c r="L187" s="217"/>
      <c r="M187" s="217"/>
      <c r="N187" s="217"/>
      <c r="O187" s="217"/>
      <c r="P187" s="217"/>
      <c r="Q187" s="217"/>
      <c r="R187" s="217"/>
      <c r="S187" s="217"/>
      <c r="T187" s="217"/>
      <c r="U187" s="217"/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/>
      <c r="AF187" s="217"/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  <c r="BI187" s="217"/>
      <c r="BJ187" s="217"/>
      <c r="BK187" s="217"/>
      <c r="BL187" s="217"/>
      <c r="BM187" s="217"/>
      <c r="BN187" s="217"/>
      <c r="BO187" s="217"/>
      <c r="BP187" s="217"/>
      <c r="BQ187" s="217"/>
      <c r="BR187" s="217"/>
      <c r="BS187" s="217"/>
      <c r="BT187" s="217"/>
      <c r="BU187" s="217"/>
      <c r="BV187" s="217"/>
      <c r="BW187" s="217"/>
      <c r="BX187" s="217"/>
      <c r="BY187" s="217"/>
      <c r="BZ187" s="217"/>
      <c r="CA187" s="217"/>
      <c r="CB187" s="217"/>
      <c r="CC187" s="217"/>
      <c r="CD187" s="217"/>
      <c r="CE187" s="217"/>
      <c r="CF187" s="217"/>
      <c r="CG187" s="217"/>
      <c r="CH187" s="217"/>
      <c r="CI187" s="217"/>
      <c r="CJ187" s="217"/>
      <c r="CK187" s="217"/>
      <c r="CL187" s="217"/>
      <c r="CM187" s="217"/>
      <c r="CN187" s="217"/>
      <c r="CO187" s="217"/>
      <c r="CP187" s="217"/>
      <c r="CQ187" s="217"/>
      <c r="CR187" s="217"/>
      <c r="CS187" s="217"/>
      <c r="CT187" s="217"/>
      <c r="CU187" s="217"/>
      <c r="CV187" s="217"/>
      <c r="CW187" s="217"/>
      <c r="CX187" s="217"/>
      <c r="CY187" s="217"/>
      <c r="CZ187" s="217"/>
      <c r="DA187" s="217"/>
      <c r="DB187" s="217"/>
      <c r="DC187" s="217"/>
      <c r="DD187" s="217"/>
      <c r="DE187" s="217"/>
      <c r="DF187" s="217"/>
      <c r="DG187" s="217"/>
      <c r="DH187" s="217"/>
      <c r="DI187" s="217"/>
      <c r="DJ187" s="217"/>
      <c r="DK187" s="217"/>
      <c r="DL187" s="217"/>
      <c r="DM187" s="217"/>
      <c r="DN187" s="217"/>
      <c r="DO187" s="217"/>
      <c r="DP187" s="217"/>
      <c r="DQ187" s="217"/>
      <c r="DR187" s="217"/>
      <c r="DS187" s="217"/>
      <c r="DT187" s="217"/>
      <c r="DU187" s="217"/>
      <c r="DV187" s="217"/>
      <c r="DW187" s="217"/>
      <c r="DX187" s="217"/>
      <c r="DY187" s="217"/>
      <c r="DZ187" s="217"/>
      <c r="EA187" s="217"/>
      <c r="EB187" s="217"/>
      <c r="EC187" s="217"/>
      <c r="ED187" s="217"/>
      <c r="EE187" s="217"/>
      <c r="EF187" s="217"/>
      <c r="EG187" s="217"/>
      <c r="EH187" s="217"/>
      <c r="EI187" s="217"/>
      <c r="EJ187" s="217"/>
      <c r="EK187" s="217"/>
      <c r="EL187" s="217"/>
      <c r="EM187" s="217"/>
      <c r="EN187" s="217"/>
      <c r="EO187" s="217"/>
      <c r="EP187" s="217"/>
      <c r="EQ187" s="217"/>
      <c r="ER187" s="217"/>
      <c r="ES187" s="217"/>
      <c r="ET187" s="217"/>
      <c r="EU187" s="217"/>
      <c r="EV187" s="217"/>
      <c r="EW187" s="217"/>
      <c r="EX187" s="217"/>
      <c r="EY187" s="217"/>
      <c r="EZ187" s="217"/>
      <c r="FA187" s="217"/>
      <c r="FB187" s="217"/>
      <c r="FC187" s="217"/>
      <c r="FD187" s="217"/>
      <c r="FE187" s="217"/>
      <c r="FF187" s="217"/>
      <c r="FG187" s="217"/>
      <c r="FH187" s="217"/>
      <c r="FI187" s="217"/>
      <c r="FJ187" s="217"/>
      <c r="FK187" s="217"/>
      <c r="FL187" s="217"/>
      <c r="FM187" s="217"/>
      <c r="FN187" s="217"/>
      <c r="FO187" s="217"/>
      <c r="FP187" s="217"/>
      <c r="FQ187" s="217"/>
      <c r="FR187" s="217"/>
      <c r="FS187" s="217"/>
      <c r="FT187" s="217"/>
      <c r="FU187" s="217"/>
      <c r="FV187" s="217"/>
      <c r="FW187" s="217"/>
      <c r="FX187" s="217"/>
      <c r="FY187" s="217"/>
      <c r="FZ187" s="217"/>
      <c r="GA187" s="217"/>
      <c r="GB187" s="217"/>
      <c r="GC187" s="217"/>
      <c r="GD187" s="217"/>
      <c r="GE187" s="217"/>
      <c r="GF187" s="217"/>
      <c r="GG187" s="217"/>
      <c r="GH187" s="217"/>
      <c r="GI187" s="217"/>
      <c r="GJ187" s="217"/>
      <c r="GK187" s="217"/>
      <c r="GL187" s="217"/>
      <c r="GM187" s="217"/>
      <c r="GN187" s="217"/>
      <c r="GO187" s="217"/>
      <c r="GP187" s="217"/>
      <c r="GQ187" s="217"/>
      <c r="GR187" s="217"/>
      <c r="GS187" s="217"/>
      <c r="GT187" s="217"/>
      <c r="GU187" s="217"/>
      <c r="GV187" s="217"/>
      <c r="GW187" s="217"/>
      <c r="GX187" s="217"/>
      <c r="GY187" s="217"/>
      <c r="GZ187" s="217"/>
      <c r="HA187" s="217"/>
      <c r="HB187" s="217"/>
      <c r="HC187" s="217"/>
      <c r="HD187" s="217"/>
      <c r="HE187" s="217"/>
      <c r="HF187" s="217"/>
      <c r="HG187" s="217"/>
      <c r="HH187" s="217"/>
      <c r="HI187" s="217"/>
      <c r="HJ187" s="217"/>
      <c r="HK187" s="217"/>
      <c r="HL187" s="217"/>
      <c r="HM187" s="217"/>
      <c r="HN187" s="217"/>
      <c r="HO187" s="217"/>
      <c r="HP187" s="217"/>
      <c r="HQ187" s="217"/>
      <c r="HR187" s="217"/>
      <c r="HS187" s="217"/>
      <c r="HT187" s="217"/>
      <c r="HU187" s="217"/>
      <c r="HV187" s="217"/>
      <c r="HW187" s="217"/>
      <c r="HX187" s="217"/>
      <c r="HY187" s="217"/>
      <c r="HZ187" s="217"/>
      <c r="IA187" s="217"/>
      <c r="IB187" s="217"/>
      <c r="IC187" s="217"/>
      <c r="ID187" s="217"/>
      <c r="IE187" s="217"/>
      <c r="IF187" s="217"/>
      <c r="IG187" s="217"/>
      <c r="IH187" s="217"/>
      <c r="II187" s="217"/>
      <c r="IJ187" s="217"/>
      <c r="IK187" s="217"/>
      <c r="IL187" s="217"/>
      <c r="IM187" s="217"/>
      <c r="IN187" s="217"/>
    </row>
    <row r="188" spans="1:248" s="240" customFormat="1" ht="60" x14ac:dyDescent="0.25">
      <c r="A188" s="11" t="s">
        <v>86</v>
      </c>
      <c r="B188" s="298">
        <f t="shared" ref="B188:E188" si="172">B175</f>
        <v>4350</v>
      </c>
      <c r="C188" s="298">
        <f t="shared" si="172"/>
        <v>363</v>
      </c>
      <c r="D188" s="298">
        <f t="shared" si="172"/>
        <v>0</v>
      </c>
      <c r="E188" s="298">
        <f t="shared" si="172"/>
        <v>0</v>
      </c>
      <c r="F188" s="299">
        <f t="shared" si="170"/>
        <v>8532.5249999999996</v>
      </c>
      <c r="G188" s="299">
        <f t="shared" ref="G188:I188" si="173">G175</f>
        <v>711</v>
      </c>
      <c r="H188" s="299">
        <f t="shared" si="173"/>
        <v>0</v>
      </c>
      <c r="I188" s="299">
        <f t="shared" si="173"/>
        <v>0</v>
      </c>
      <c r="J188" s="217"/>
      <c r="K188" s="217"/>
      <c r="L188" s="217"/>
      <c r="M188" s="217"/>
      <c r="N188" s="217"/>
      <c r="O188" s="217"/>
      <c r="P188" s="217"/>
      <c r="Q188" s="217"/>
      <c r="R188" s="217"/>
      <c r="S188" s="217"/>
      <c r="T188" s="217"/>
      <c r="U188" s="217"/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/>
      <c r="AF188" s="217"/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  <c r="BI188" s="217"/>
      <c r="BJ188" s="217"/>
      <c r="BK188" s="217"/>
      <c r="BL188" s="217"/>
      <c r="BM188" s="217"/>
      <c r="BN188" s="217"/>
      <c r="BO188" s="217"/>
      <c r="BP188" s="217"/>
      <c r="BQ188" s="217"/>
      <c r="BR188" s="217"/>
      <c r="BS188" s="217"/>
      <c r="BT188" s="217"/>
      <c r="BU188" s="217"/>
      <c r="BV188" s="217"/>
      <c r="BW188" s="217"/>
      <c r="BX188" s="217"/>
      <c r="BY188" s="217"/>
      <c r="BZ188" s="217"/>
      <c r="CA188" s="217"/>
      <c r="CB188" s="217"/>
      <c r="CC188" s="217"/>
      <c r="CD188" s="217"/>
      <c r="CE188" s="217"/>
      <c r="CF188" s="217"/>
      <c r="CG188" s="217"/>
      <c r="CH188" s="217"/>
      <c r="CI188" s="217"/>
      <c r="CJ188" s="217"/>
      <c r="CK188" s="217"/>
      <c r="CL188" s="217"/>
      <c r="CM188" s="217"/>
      <c r="CN188" s="217"/>
      <c r="CO188" s="217"/>
      <c r="CP188" s="217"/>
      <c r="CQ188" s="217"/>
      <c r="CR188" s="217"/>
      <c r="CS188" s="217"/>
      <c r="CT188" s="217"/>
      <c r="CU188" s="217"/>
      <c r="CV188" s="217"/>
      <c r="CW188" s="217"/>
      <c r="CX188" s="217"/>
      <c r="CY188" s="217"/>
      <c r="CZ188" s="217"/>
      <c r="DA188" s="217"/>
      <c r="DB188" s="217"/>
      <c r="DC188" s="217"/>
      <c r="DD188" s="217"/>
      <c r="DE188" s="217"/>
      <c r="DF188" s="217"/>
      <c r="DG188" s="217"/>
      <c r="DH188" s="217"/>
      <c r="DI188" s="217"/>
      <c r="DJ188" s="217"/>
      <c r="DK188" s="217"/>
      <c r="DL188" s="217"/>
      <c r="DM188" s="217"/>
      <c r="DN188" s="217"/>
      <c r="DO188" s="217"/>
      <c r="DP188" s="217"/>
      <c r="DQ188" s="217"/>
      <c r="DR188" s="217"/>
      <c r="DS188" s="217"/>
      <c r="DT188" s="217"/>
      <c r="DU188" s="217"/>
      <c r="DV188" s="217"/>
      <c r="DW188" s="217"/>
      <c r="DX188" s="217"/>
      <c r="DY188" s="217"/>
      <c r="DZ188" s="217"/>
      <c r="EA188" s="217"/>
      <c r="EB188" s="217"/>
      <c r="EC188" s="217"/>
      <c r="ED188" s="217"/>
      <c r="EE188" s="217"/>
      <c r="EF188" s="217"/>
      <c r="EG188" s="217"/>
      <c r="EH188" s="217"/>
      <c r="EI188" s="217"/>
      <c r="EJ188" s="217"/>
      <c r="EK188" s="217"/>
      <c r="EL188" s="217"/>
      <c r="EM188" s="217"/>
      <c r="EN188" s="217"/>
      <c r="EO188" s="217"/>
      <c r="EP188" s="217"/>
      <c r="EQ188" s="217"/>
      <c r="ER188" s="217"/>
      <c r="ES188" s="217"/>
      <c r="ET188" s="217"/>
      <c r="EU188" s="217"/>
      <c r="EV188" s="217"/>
      <c r="EW188" s="217"/>
      <c r="EX188" s="217"/>
      <c r="EY188" s="217"/>
      <c r="EZ188" s="217"/>
      <c r="FA188" s="217"/>
      <c r="FB188" s="217"/>
      <c r="FC188" s="217"/>
      <c r="FD188" s="217"/>
      <c r="FE188" s="217"/>
      <c r="FF188" s="217"/>
      <c r="FG188" s="217"/>
      <c r="FH188" s="217"/>
      <c r="FI188" s="217"/>
      <c r="FJ188" s="217"/>
      <c r="FK188" s="217"/>
      <c r="FL188" s="217"/>
      <c r="FM188" s="217"/>
      <c r="FN188" s="217"/>
      <c r="FO188" s="217"/>
      <c r="FP188" s="217"/>
      <c r="FQ188" s="217"/>
      <c r="FR188" s="217"/>
      <c r="FS188" s="217"/>
      <c r="FT188" s="217"/>
      <c r="FU188" s="217"/>
      <c r="FV188" s="217"/>
      <c r="FW188" s="217"/>
      <c r="FX188" s="217"/>
      <c r="FY188" s="217"/>
      <c r="FZ188" s="217"/>
      <c r="GA188" s="217"/>
      <c r="GB188" s="217"/>
      <c r="GC188" s="217"/>
      <c r="GD188" s="217"/>
      <c r="GE188" s="217"/>
      <c r="GF188" s="217"/>
      <c r="GG188" s="217"/>
      <c r="GH188" s="217"/>
      <c r="GI188" s="217"/>
      <c r="GJ188" s="217"/>
      <c r="GK188" s="217"/>
      <c r="GL188" s="217"/>
      <c r="GM188" s="217"/>
      <c r="GN188" s="217"/>
      <c r="GO188" s="217"/>
      <c r="GP188" s="217"/>
      <c r="GQ188" s="217"/>
      <c r="GR188" s="217"/>
      <c r="GS188" s="217"/>
      <c r="GT188" s="217"/>
      <c r="GU188" s="217"/>
      <c r="GV188" s="217"/>
      <c r="GW188" s="217"/>
      <c r="GX188" s="217"/>
      <c r="GY188" s="217"/>
      <c r="GZ188" s="217"/>
      <c r="HA188" s="217"/>
      <c r="HB188" s="217"/>
      <c r="HC188" s="217"/>
      <c r="HD188" s="217"/>
      <c r="HE188" s="217"/>
      <c r="HF188" s="217"/>
      <c r="HG188" s="217"/>
      <c r="HH188" s="217"/>
      <c r="HI188" s="217"/>
      <c r="HJ188" s="217"/>
      <c r="HK188" s="217"/>
      <c r="HL188" s="217"/>
      <c r="HM188" s="217"/>
      <c r="HN188" s="217"/>
      <c r="HO188" s="217"/>
      <c r="HP188" s="217"/>
      <c r="HQ188" s="217"/>
      <c r="HR188" s="217"/>
      <c r="HS188" s="217"/>
      <c r="HT188" s="217"/>
      <c r="HU188" s="217"/>
      <c r="HV188" s="217"/>
      <c r="HW188" s="217"/>
      <c r="HX188" s="217"/>
      <c r="HY188" s="217"/>
      <c r="HZ188" s="217"/>
      <c r="IA188" s="217"/>
      <c r="IB188" s="217"/>
      <c r="IC188" s="217"/>
      <c r="ID188" s="217"/>
      <c r="IE188" s="217"/>
      <c r="IF188" s="217"/>
      <c r="IG188" s="217"/>
      <c r="IH188" s="217"/>
      <c r="II188" s="217"/>
      <c r="IJ188" s="217"/>
      <c r="IK188" s="217"/>
      <c r="IL188" s="217"/>
      <c r="IM188" s="217"/>
      <c r="IN188" s="217"/>
    </row>
    <row r="189" spans="1:248" s="240" customFormat="1" ht="45" x14ac:dyDescent="0.25">
      <c r="A189" s="11" t="s">
        <v>122</v>
      </c>
      <c r="B189" s="298">
        <f t="shared" ref="B189:E189" si="174">B176</f>
        <v>315</v>
      </c>
      <c r="C189" s="298">
        <f t="shared" si="174"/>
        <v>26</v>
      </c>
      <c r="D189" s="298">
        <f t="shared" si="174"/>
        <v>4</v>
      </c>
      <c r="E189" s="298">
        <f t="shared" si="174"/>
        <v>15.384615384615385</v>
      </c>
      <c r="F189" s="299">
        <f t="shared" si="170"/>
        <v>617.87249999999995</v>
      </c>
      <c r="G189" s="299">
        <f t="shared" ref="G189:I189" si="175">G176</f>
        <v>51</v>
      </c>
      <c r="H189" s="299">
        <f t="shared" si="175"/>
        <v>3.0427600000000004</v>
      </c>
      <c r="I189" s="299">
        <f t="shared" si="175"/>
        <v>5.9661960784313735</v>
      </c>
      <c r="J189" s="217"/>
      <c r="K189" s="217"/>
      <c r="L189" s="217"/>
      <c r="M189" s="217"/>
      <c r="N189" s="217"/>
      <c r="O189" s="217"/>
      <c r="P189" s="217"/>
      <c r="Q189" s="217"/>
      <c r="R189" s="217"/>
      <c r="S189" s="217"/>
      <c r="T189" s="217"/>
      <c r="U189" s="217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/>
      <c r="AF189" s="217"/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  <c r="BI189" s="217"/>
      <c r="BJ189" s="217"/>
      <c r="BK189" s="217"/>
      <c r="BL189" s="217"/>
      <c r="BM189" s="217"/>
      <c r="BN189" s="217"/>
      <c r="BO189" s="217"/>
      <c r="BP189" s="217"/>
      <c r="BQ189" s="217"/>
      <c r="BR189" s="217"/>
      <c r="BS189" s="217"/>
      <c r="BT189" s="217"/>
      <c r="BU189" s="217"/>
      <c r="BV189" s="217"/>
      <c r="BW189" s="217"/>
      <c r="BX189" s="217"/>
      <c r="BY189" s="217"/>
      <c r="BZ189" s="217"/>
      <c r="CA189" s="217"/>
      <c r="CB189" s="217"/>
      <c r="CC189" s="217"/>
      <c r="CD189" s="217"/>
      <c r="CE189" s="217"/>
      <c r="CF189" s="217"/>
      <c r="CG189" s="217"/>
      <c r="CH189" s="217"/>
      <c r="CI189" s="217"/>
      <c r="CJ189" s="217"/>
      <c r="CK189" s="217"/>
      <c r="CL189" s="217"/>
      <c r="CM189" s="217"/>
      <c r="CN189" s="217"/>
      <c r="CO189" s="217"/>
      <c r="CP189" s="217"/>
      <c r="CQ189" s="217"/>
      <c r="CR189" s="217"/>
      <c r="CS189" s="217"/>
      <c r="CT189" s="217"/>
      <c r="CU189" s="217"/>
      <c r="CV189" s="217"/>
      <c r="CW189" s="217"/>
      <c r="CX189" s="217"/>
      <c r="CY189" s="217"/>
      <c r="CZ189" s="217"/>
      <c r="DA189" s="217"/>
      <c r="DB189" s="217"/>
      <c r="DC189" s="217"/>
      <c r="DD189" s="217"/>
      <c r="DE189" s="217"/>
      <c r="DF189" s="217"/>
      <c r="DG189" s="217"/>
      <c r="DH189" s="217"/>
      <c r="DI189" s="217"/>
      <c r="DJ189" s="217"/>
      <c r="DK189" s="217"/>
      <c r="DL189" s="217"/>
      <c r="DM189" s="217"/>
      <c r="DN189" s="217"/>
      <c r="DO189" s="217"/>
      <c r="DP189" s="217"/>
      <c r="DQ189" s="217"/>
      <c r="DR189" s="217"/>
      <c r="DS189" s="217"/>
      <c r="DT189" s="217"/>
      <c r="DU189" s="217"/>
      <c r="DV189" s="217"/>
      <c r="DW189" s="217"/>
      <c r="DX189" s="217"/>
      <c r="DY189" s="217"/>
      <c r="DZ189" s="217"/>
      <c r="EA189" s="217"/>
      <c r="EB189" s="217"/>
      <c r="EC189" s="217"/>
      <c r="ED189" s="217"/>
      <c r="EE189" s="217"/>
      <c r="EF189" s="217"/>
      <c r="EG189" s="217"/>
      <c r="EH189" s="217"/>
      <c r="EI189" s="217"/>
      <c r="EJ189" s="217"/>
      <c r="EK189" s="217"/>
      <c r="EL189" s="217"/>
      <c r="EM189" s="217"/>
      <c r="EN189" s="217"/>
      <c r="EO189" s="217"/>
      <c r="EP189" s="217"/>
      <c r="EQ189" s="217"/>
      <c r="ER189" s="217"/>
      <c r="ES189" s="217"/>
      <c r="ET189" s="217"/>
      <c r="EU189" s="217"/>
      <c r="EV189" s="217"/>
      <c r="EW189" s="217"/>
      <c r="EX189" s="217"/>
      <c r="EY189" s="217"/>
      <c r="EZ189" s="217"/>
      <c r="FA189" s="217"/>
      <c r="FB189" s="217"/>
      <c r="FC189" s="217"/>
      <c r="FD189" s="217"/>
      <c r="FE189" s="217"/>
      <c r="FF189" s="217"/>
      <c r="FG189" s="217"/>
      <c r="FH189" s="217"/>
      <c r="FI189" s="217"/>
      <c r="FJ189" s="217"/>
      <c r="FK189" s="217"/>
      <c r="FL189" s="217"/>
      <c r="FM189" s="217"/>
      <c r="FN189" s="217"/>
      <c r="FO189" s="217"/>
      <c r="FP189" s="217"/>
      <c r="FQ189" s="217"/>
      <c r="FR189" s="217"/>
      <c r="FS189" s="217"/>
      <c r="FT189" s="217"/>
      <c r="FU189" s="217"/>
      <c r="FV189" s="217"/>
      <c r="FW189" s="217"/>
      <c r="FX189" s="217"/>
      <c r="FY189" s="217"/>
      <c r="FZ189" s="217"/>
      <c r="GA189" s="217"/>
      <c r="GB189" s="217"/>
      <c r="GC189" s="217"/>
      <c r="GD189" s="217"/>
      <c r="GE189" s="217"/>
      <c r="GF189" s="217"/>
      <c r="GG189" s="217"/>
      <c r="GH189" s="217"/>
      <c r="GI189" s="217"/>
      <c r="GJ189" s="217"/>
      <c r="GK189" s="217"/>
      <c r="GL189" s="217"/>
      <c r="GM189" s="217"/>
      <c r="GN189" s="217"/>
      <c r="GO189" s="217"/>
      <c r="GP189" s="217"/>
      <c r="GQ189" s="217"/>
      <c r="GR189" s="217"/>
      <c r="GS189" s="217"/>
      <c r="GT189" s="217"/>
      <c r="GU189" s="217"/>
      <c r="GV189" s="217"/>
      <c r="GW189" s="217"/>
      <c r="GX189" s="217"/>
      <c r="GY189" s="217"/>
      <c r="GZ189" s="217"/>
      <c r="HA189" s="217"/>
      <c r="HB189" s="217"/>
      <c r="HC189" s="217"/>
      <c r="HD189" s="217"/>
      <c r="HE189" s="217"/>
      <c r="HF189" s="217"/>
      <c r="HG189" s="217"/>
      <c r="HH189" s="217"/>
      <c r="HI189" s="217"/>
      <c r="HJ189" s="217"/>
      <c r="HK189" s="217"/>
      <c r="HL189" s="217"/>
      <c r="HM189" s="217"/>
      <c r="HN189" s="217"/>
      <c r="HO189" s="217"/>
      <c r="HP189" s="217"/>
      <c r="HQ189" s="217"/>
      <c r="HR189" s="217"/>
      <c r="HS189" s="217"/>
      <c r="HT189" s="217"/>
      <c r="HU189" s="217"/>
      <c r="HV189" s="217"/>
      <c r="HW189" s="217"/>
      <c r="HX189" s="217"/>
      <c r="HY189" s="217"/>
      <c r="HZ189" s="217"/>
      <c r="IA189" s="217"/>
      <c r="IB189" s="217"/>
      <c r="IC189" s="217"/>
      <c r="ID189" s="217"/>
      <c r="IE189" s="217"/>
      <c r="IF189" s="217"/>
      <c r="IG189" s="217"/>
      <c r="IH189" s="217"/>
      <c r="II189" s="217"/>
      <c r="IJ189" s="217"/>
      <c r="IK189" s="217"/>
      <c r="IL189" s="217"/>
      <c r="IM189" s="217"/>
      <c r="IN189" s="217"/>
    </row>
    <row r="190" spans="1:248" s="240" customFormat="1" ht="30" x14ac:dyDescent="0.25">
      <c r="A190" s="11" t="s">
        <v>87</v>
      </c>
      <c r="B190" s="298">
        <f t="shared" ref="B190:E190" si="176">B177</f>
        <v>70</v>
      </c>
      <c r="C190" s="298">
        <f t="shared" si="176"/>
        <v>6</v>
      </c>
      <c r="D190" s="298">
        <f t="shared" si="176"/>
        <v>0</v>
      </c>
      <c r="E190" s="298">
        <f t="shared" si="176"/>
        <v>0</v>
      </c>
      <c r="F190" s="299">
        <f t="shared" si="170"/>
        <v>280.05950000000001</v>
      </c>
      <c r="G190" s="299">
        <f t="shared" ref="G190:I190" si="177">G177</f>
        <v>23</v>
      </c>
      <c r="H190" s="299">
        <f t="shared" si="177"/>
        <v>0</v>
      </c>
      <c r="I190" s="299">
        <f t="shared" si="177"/>
        <v>0</v>
      </c>
      <c r="J190" s="217"/>
      <c r="K190" s="217"/>
      <c r="L190" s="217"/>
      <c r="M190" s="217"/>
      <c r="N190" s="217"/>
      <c r="O190" s="217"/>
      <c r="P190" s="217"/>
      <c r="Q190" s="217"/>
      <c r="R190" s="217"/>
      <c r="S190" s="217"/>
      <c r="T190" s="217"/>
      <c r="U190" s="217"/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/>
      <c r="AF190" s="217"/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  <c r="BI190" s="217"/>
      <c r="BJ190" s="217"/>
      <c r="BK190" s="217"/>
      <c r="BL190" s="217"/>
      <c r="BM190" s="217"/>
      <c r="BN190" s="217"/>
      <c r="BO190" s="217"/>
      <c r="BP190" s="217"/>
      <c r="BQ190" s="217"/>
      <c r="BR190" s="217"/>
      <c r="BS190" s="217"/>
      <c r="BT190" s="217"/>
      <c r="BU190" s="217"/>
      <c r="BV190" s="217"/>
      <c r="BW190" s="217"/>
      <c r="BX190" s="217"/>
      <c r="BY190" s="217"/>
      <c r="BZ190" s="217"/>
      <c r="CA190" s="217"/>
      <c r="CB190" s="217"/>
      <c r="CC190" s="217"/>
      <c r="CD190" s="217"/>
      <c r="CE190" s="217"/>
      <c r="CF190" s="217"/>
      <c r="CG190" s="217"/>
      <c r="CH190" s="217"/>
      <c r="CI190" s="217"/>
      <c r="CJ190" s="217"/>
      <c r="CK190" s="217"/>
      <c r="CL190" s="217"/>
      <c r="CM190" s="217"/>
      <c r="CN190" s="217"/>
      <c r="CO190" s="217"/>
      <c r="CP190" s="217"/>
      <c r="CQ190" s="217"/>
      <c r="CR190" s="217"/>
      <c r="CS190" s="217"/>
      <c r="CT190" s="217"/>
      <c r="CU190" s="217"/>
      <c r="CV190" s="217"/>
      <c r="CW190" s="217"/>
      <c r="CX190" s="217"/>
      <c r="CY190" s="217"/>
      <c r="CZ190" s="217"/>
      <c r="DA190" s="217"/>
      <c r="DB190" s="217"/>
      <c r="DC190" s="217"/>
      <c r="DD190" s="217"/>
      <c r="DE190" s="217"/>
      <c r="DF190" s="217"/>
      <c r="DG190" s="217"/>
      <c r="DH190" s="217"/>
      <c r="DI190" s="217"/>
      <c r="DJ190" s="217"/>
      <c r="DK190" s="217"/>
      <c r="DL190" s="217"/>
      <c r="DM190" s="217"/>
      <c r="DN190" s="217"/>
      <c r="DO190" s="217"/>
      <c r="DP190" s="217"/>
      <c r="DQ190" s="217"/>
      <c r="DR190" s="217"/>
      <c r="DS190" s="217"/>
      <c r="DT190" s="217"/>
      <c r="DU190" s="217"/>
      <c r="DV190" s="217"/>
      <c r="DW190" s="217"/>
      <c r="DX190" s="217"/>
      <c r="DY190" s="217"/>
      <c r="DZ190" s="217"/>
      <c r="EA190" s="217"/>
      <c r="EB190" s="217"/>
      <c r="EC190" s="217"/>
      <c r="ED190" s="217"/>
      <c r="EE190" s="217"/>
      <c r="EF190" s="217"/>
      <c r="EG190" s="217"/>
      <c r="EH190" s="217"/>
      <c r="EI190" s="217"/>
      <c r="EJ190" s="217"/>
      <c r="EK190" s="217"/>
      <c r="EL190" s="217"/>
      <c r="EM190" s="217"/>
      <c r="EN190" s="217"/>
      <c r="EO190" s="217"/>
      <c r="EP190" s="217"/>
      <c r="EQ190" s="217"/>
      <c r="ER190" s="217"/>
      <c r="ES190" s="217"/>
      <c r="ET190" s="217"/>
      <c r="EU190" s="217"/>
      <c r="EV190" s="217"/>
      <c r="EW190" s="217"/>
      <c r="EX190" s="217"/>
      <c r="EY190" s="217"/>
      <c r="EZ190" s="217"/>
      <c r="FA190" s="217"/>
      <c r="FB190" s="217"/>
      <c r="FC190" s="217"/>
      <c r="FD190" s="217"/>
      <c r="FE190" s="217"/>
      <c r="FF190" s="217"/>
      <c r="FG190" s="217"/>
      <c r="FH190" s="217"/>
      <c r="FI190" s="217"/>
      <c r="FJ190" s="217"/>
      <c r="FK190" s="217"/>
      <c r="FL190" s="217"/>
      <c r="FM190" s="217"/>
      <c r="FN190" s="217"/>
      <c r="FO190" s="217"/>
      <c r="FP190" s="217"/>
      <c r="FQ190" s="217"/>
      <c r="FR190" s="217"/>
      <c r="FS190" s="217"/>
      <c r="FT190" s="217"/>
      <c r="FU190" s="217"/>
      <c r="FV190" s="217"/>
      <c r="FW190" s="217"/>
      <c r="FX190" s="217"/>
      <c r="FY190" s="217"/>
      <c r="FZ190" s="217"/>
      <c r="GA190" s="217"/>
      <c r="GB190" s="217"/>
      <c r="GC190" s="217"/>
      <c r="GD190" s="217"/>
      <c r="GE190" s="217"/>
      <c r="GF190" s="217"/>
      <c r="GG190" s="217"/>
      <c r="GH190" s="217"/>
      <c r="GI190" s="217"/>
      <c r="GJ190" s="217"/>
      <c r="GK190" s="217"/>
      <c r="GL190" s="217"/>
      <c r="GM190" s="217"/>
      <c r="GN190" s="217"/>
      <c r="GO190" s="217"/>
      <c r="GP190" s="217"/>
      <c r="GQ190" s="217"/>
      <c r="GR190" s="217"/>
      <c r="GS190" s="217"/>
      <c r="GT190" s="217"/>
      <c r="GU190" s="217"/>
      <c r="GV190" s="217"/>
      <c r="GW190" s="217"/>
      <c r="GX190" s="217"/>
      <c r="GY190" s="217"/>
      <c r="GZ190" s="217"/>
      <c r="HA190" s="217"/>
      <c r="HB190" s="217"/>
      <c r="HC190" s="217"/>
      <c r="HD190" s="217"/>
      <c r="HE190" s="217"/>
      <c r="HF190" s="217"/>
      <c r="HG190" s="217"/>
      <c r="HH190" s="217"/>
      <c r="HI190" s="217"/>
      <c r="HJ190" s="217"/>
      <c r="HK190" s="217"/>
      <c r="HL190" s="217"/>
      <c r="HM190" s="217"/>
      <c r="HN190" s="217"/>
      <c r="HO190" s="217"/>
      <c r="HP190" s="217"/>
      <c r="HQ190" s="217"/>
      <c r="HR190" s="217"/>
      <c r="HS190" s="217"/>
      <c r="HT190" s="217"/>
      <c r="HU190" s="217"/>
      <c r="HV190" s="217"/>
      <c r="HW190" s="217"/>
      <c r="HX190" s="217"/>
      <c r="HY190" s="217"/>
      <c r="HZ190" s="217"/>
      <c r="IA190" s="217"/>
      <c r="IB190" s="217"/>
      <c r="IC190" s="217"/>
      <c r="ID190" s="217"/>
      <c r="IE190" s="217"/>
      <c r="IF190" s="217"/>
      <c r="IG190" s="217"/>
      <c r="IH190" s="217"/>
      <c r="II190" s="217"/>
      <c r="IJ190" s="217"/>
      <c r="IK190" s="217"/>
      <c r="IL190" s="217"/>
      <c r="IM190" s="217"/>
      <c r="IN190" s="217"/>
    </row>
    <row r="191" spans="1:248" s="240" customFormat="1" ht="30" x14ac:dyDescent="0.25">
      <c r="A191" s="11" t="s">
        <v>88</v>
      </c>
      <c r="B191" s="298">
        <f t="shared" ref="B191:E191" si="178">B178</f>
        <v>120</v>
      </c>
      <c r="C191" s="298">
        <f t="shared" si="178"/>
        <v>10</v>
      </c>
      <c r="D191" s="298">
        <f t="shared" si="178"/>
        <v>0</v>
      </c>
      <c r="E191" s="298">
        <f t="shared" si="178"/>
        <v>0</v>
      </c>
      <c r="F191" s="299">
        <f t="shared" si="170"/>
        <v>91.282800000000009</v>
      </c>
      <c r="G191" s="299">
        <f t="shared" ref="G191:I191" si="179">G178</f>
        <v>8</v>
      </c>
      <c r="H191" s="299">
        <f t="shared" si="179"/>
        <v>0</v>
      </c>
      <c r="I191" s="299">
        <f t="shared" si="179"/>
        <v>0</v>
      </c>
      <c r="J191" s="217"/>
      <c r="K191" s="217"/>
      <c r="L191" s="217"/>
      <c r="M191" s="217"/>
      <c r="N191" s="217"/>
      <c r="O191" s="217"/>
      <c r="P191" s="217"/>
      <c r="Q191" s="217"/>
      <c r="R191" s="217"/>
      <c r="S191" s="217"/>
      <c r="T191" s="217"/>
      <c r="U191" s="217"/>
      <c r="V191" s="217"/>
      <c r="W191" s="217"/>
      <c r="X191" s="217"/>
      <c r="Y191" s="217"/>
      <c r="Z191" s="217"/>
      <c r="AA191" s="217"/>
      <c r="AB191" s="217"/>
      <c r="AC191" s="217"/>
      <c r="AD191" s="217"/>
      <c r="AE191" s="217"/>
      <c r="AF191" s="217"/>
      <c r="AG191" s="217"/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  <c r="BI191" s="217"/>
      <c r="BJ191" s="217"/>
      <c r="BK191" s="217"/>
      <c r="BL191" s="217"/>
      <c r="BM191" s="217"/>
      <c r="BN191" s="217"/>
      <c r="BO191" s="217"/>
      <c r="BP191" s="217"/>
      <c r="BQ191" s="217"/>
      <c r="BR191" s="217"/>
      <c r="BS191" s="217"/>
      <c r="BT191" s="217"/>
      <c r="BU191" s="217"/>
      <c r="BV191" s="217"/>
      <c r="BW191" s="217"/>
      <c r="BX191" s="217"/>
      <c r="BY191" s="217"/>
      <c r="BZ191" s="217"/>
      <c r="CA191" s="217"/>
      <c r="CB191" s="217"/>
      <c r="CC191" s="217"/>
      <c r="CD191" s="217"/>
      <c r="CE191" s="217"/>
      <c r="CF191" s="217"/>
      <c r="CG191" s="217"/>
      <c r="CH191" s="217"/>
      <c r="CI191" s="217"/>
      <c r="CJ191" s="217"/>
      <c r="CK191" s="217"/>
      <c r="CL191" s="217"/>
      <c r="CM191" s="217"/>
      <c r="CN191" s="217"/>
      <c r="CO191" s="217"/>
      <c r="CP191" s="217"/>
      <c r="CQ191" s="217"/>
      <c r="CR191" s="217"/>
      <c r="CS191" s="217"/>
      <c r="CT191" s="217"/>
      <c r="CU191" s="217"/>
      <c r="CV191" s="217"/>
      <c r="CW191" s="217"/>
      <c r="CX191" s="217"/>
      <c r="CY191" s="217"/>
      <c r="CZ191" s="217"/>
      <c r="DA191" s="217"/>
      <c r="DB191" s="217"/>
      <c r="DC191" s="217"/>
      <c r="DD191" s="217"/>
      <c r="DE191" s="217"/>
      <c r="DF191" s="217"/>
      <c r="DG191" s="217"/>
      <c r="DH191" s="217"/>
      <c r="DI191" s="217"/>
      <c r="DJ191" s="217"/>
      <c r="DK191" s="217"/>
      <c r="DL191" s="217"/>
      <c r="DM191" s="217"/>
      <c r="DN191" s="217"/>
      <c r="DO191" s="217"/>
      <c r="DP191" s="217"/>
      <c r="DQ191" s="217"/>
      <c r="DR191" s="217"/>
      <c r="DS191" s="217"/>
      <c r="DT191" s="217"/>
      <c r="DU191" s="217"/>
      <c r="DV191" s="217"/>
      <c r="DW191" s="217"/>
      <c r="DX191" s="217"/>
      <c r="DY191" s="217"/>
      <c r="DZ191" s="217"/>
      <c r="EA191" s="217"/>
      <c r="EB191" s="217"/>
      <c r="EC191" s="217"/>
      <c r="ED191" s="217"/>
      <c r="EE191" s="217"/>
      <c r="EF191" s="217"/>
      <c r="EG191" s="217"/>
      <c r="EH191" s="217"/>
      <c r="EI191" s="217"/>
      <c r="EJ191" s="217"/>
      <c r="EK191" s="217"/>
      <c r="EL191" s="217"/>
      <c r="EM191" s="217"/>
      <c r="EN191" s="217"/>
      <c r="EO191" s="217"/>
      <c r="EP191" s="217"/>
      <c r="EQ191" s="217"/>
      <c r="ER191" s="217"/>
      <c r="ES191" s="217"/>
      <c r="ET191" s="217"/>
      <c r="EU191" s="217"/>
      <c r="EV191" s="217"/>
      <c r="EW191" s="217"/>
      <c r="EX191" s="217"/>
      <c r="EY191" s="217"/>
      <c r="EZ191" s="217"/>
      <c r="FA191" s="217"/>
      <c r="FB191" s="217"/>
      <c r="FC191" s="217"/>
      <c r="FD191" s="217"/>
      <c r="FE191" s="217"/>
      <c r="FF191" s="217"/>
      <c r="FG191" s="217"/>
      <c r="FH191" s="217"/>
      <c r="FI191" s="217"/>
      <c r="FJ191" s="217"/>
      <c r="FK191" s="217"/>
      <c r="FL191" s="217"/>
      <c r="FM191" s="217"/>
      <c r="FN191" s="217"/>
      <c r="FO191" s="217"/>
      <c r="FP191" s="217"/>
      <c r="FQ191" s="217"/>
      <c r="FR191" s="217"/>
      <c r="FS191" s="217"/>
      <c r="FT191" s="217"/>
      <c r="FU191" s="217"/>
      <c r="FV191" s="217"/>
      <c r="FW191" s="217"/>
      <c r="FX191" s="217"/>
      <c r="FY191" s="217"/>
      <c r="FZ191" s="217"/>
      <c r="GA191" s="217"/>
      <c r="GB191" s="217"/>
      <c r="GC191" s="217"/>
      <c r="GD191" s="217"/>
      <c r="GE191" s="217"/>
      <c r="GF191" s="217"/>
      <c r="GG191" s="217"/>
      <c r="GH191" s="217"/>
      <c r="GI191" s="217"/>
      <c r="GJ191" s="217"/>
      <c r="GK191" s="217"/>
      <c r="GL191" s="217"/>
      <c r="GM191" s="217"/>
      <c r="GN191" s="217"/>
      <c r="GO191" s="217"/>
      <c r="GP191" s="217"/>
      <c r="GQ191" s="217"/>
      <c r="GR191" s="217"/>
      <c r="GS191" s="217"/>
      <c r="GT191" s="217"/>
      <c r="GU191" s="217"/>
      <c r="GV191" s="217"/>
      <c r="GW191" s="217"/>
      <c r="GX191" s="217"/>
      <c r="GY191" s="217"/>
      <c r="GZ191" s="217"/>
      <c r="HA191" s="217"/>
      <c r="HB191" s="217"/>
      <c r="HC191" s="217"/>
      <c r="HD191" s="217"/>
      <c r="HE191" s="217"/>
      <c r="HF191" s="217"/>
      <c r="HG191" s="217"/>
      <c r="HH191" s="217"/>
      <c r="HI191" s="217"/>
      <c r="HJ191" s="217"/>
      <c r="HK191" s="217"/>
      <c r="HL191" s="217"/>
      <c r="HM191" s="217"/>
      <c r="HN191" s="217"/>
      <c r="HO191" s="217"/>
      <c r="HP191" s="217"/>
      <c r="HQ191" s="217"/>
      <c r="HR191" s="217"/>
      <c r="HS191" s="217"/>
      <c r="HT191" s="217"/>
      <c r="HU191" s="217"/>
      <c r="HV191" s="217"/>
      <c r="HW191" s="217"/>
      <c r="HX191" s="217"/>
      <c r="HY191" s="217"/>
      <c r="HZ191" s="217"/>
      <c r="IA191" s="217"/>
      <c r="IB191" s="217"/>
      <c r="IC191" s="217"/>
      <c r="ID191" s="217"/>
      <c r="IE191" s="217"/>
      <c r="IF191" s="217"/>
      <c r="IG191" s="217"/>
      <c r="IH191" s="217"/>
      <c r="II191" s="217"/>
      <c r="IJ191" s="217"/>
      <c r="IK191" s="217"/>
      <c r="IL191" s="217"/>
      <c r="IM191" s="217"/>
      <c r="IN191" s="217"/>
    </row>
    <row r="192" spans="1:248" ht="15.75" thickBot="1" x14ac:dyDescent="0.3">
      <c r="A192" s="192" t="s">
        <v>120</v>
      </c>
      <c r="B192" s="300">
        <f t="shared" ref="B192:E192" si="180">B179</f>
        <v>0</v>
      </c>
      <c r="C192" s="300">
        <f t="shared" si="180"/>
        <v>0</v>
      </c>
      <c r="D192" s="300">
        <f t="shared" si="180"/>
        <v>0</v>
      </c>
      <c r="E192" s="300">
        <f t="shared" si="180"/>
        <v>0</v>
      </c>
      <c r="F192" s="301">
        <f>F179</f>
        <v>19231.307651555555</v>
      </c>
      <c r="G192" s="301">
        <f t="shared" ref="G192:I192" si="181">G179</f>
        <v>1603</v>
      </c>
      <c r="H192" s="301">
        <f t="shared" si="181"/>
        <v>-0.72767999999999988</v>
      </c>
      <c r="I192" s="301">
        <f t="shared" si="181"/>
        <v>-4.5394884591391134E-2</v>
      </c>
    </row>
    <row r="193" spans="1:9" ht="15.75" thickBot="1" x14ac:dyDescent="0.3">
      <c r="A193" s="285" t="s">
        <v>7</v>
      </c>
      <c r="B193" s="85"/>
      <c r="C193" s="85"/>
      <c r="D193" s="85"/>
      <c r="E193" s="85"/>
      <c r="F193" s="164"/>
      <c r="G193" s="164"/>
      <c r="H193" s="164"/>
      <c r="I193" s="164"/>
    </row>
    <row r="194" spans="1:9" ht="34.5" customHeight="1" x14ac:dyDescent="0.25">
      <c r="A194" s="275" t="s">
        <v>63</v>
      </c>
      <c r="B194" s="17"/>
      <c r="C194" s="17"/>
      <c r="D194" s="17"/>
      <c r="E194" s="17"/>
      <c r="F194" s="141"/>
      <c r="G194" s="141"/>
      <c r="H194" s="141"/>
      <c r="I194" s="141"/>
    </row>
    <row r="195" spans="1:9" s="3" customFormat="1" ht="30" x14ac:dyDescent="0.25">
      <c r="A195" s="11" t="s">
        <v>134</v>
      </c>
      <c r="B195" s="8">
        <f>SUM(B196:B199)</f>
        <v>4368</v>
      </c>
      <c r="C195" s="8">
        <f t="shared" ref="C195:D195" si="182">SUM(C196:C199)</f>
        <v>364</v>
      </c>
      <c r="D195" s="8">
        <f t="shared" si="182"/>
        <v>255</v>
      </c>
      <c r="E195" s="10">
        <f>D195/C195*100</f>
        <v>70.054945054945051</v>
      </c>
      <c r="F195" s="149">
        <f>SUM(F196:F199)</f>
        <v>11301.820760888888</v>
      </c>
      <c r="G195" s="149">
        <f t="shared" ref="G195:H195" si="183">SUM(G196:G199)</f>
        <v>943</v>
      </c>
      <c r="H195" s="149">
        <f t="shared" si="183"/>
        <v>416.85180999999994</v>
      </c>
      <c r="I195" s="149">
        <f>H195/G195*100</f>
        <v>44.204857900318132</v>
      </c>
    </row>
    <row r="196" spans="1:9" s="3" customFormat="1" ht="30" x14ac:dyDescent="0.25">
      <c r="A196" s="11" t="s">
        <v>84</v>
      </c>
      <c r="B196" s="8">
        <v>3172</v>
      </c>
      <c r="C196" s="4">
        <f t="shared" ref="C196:C205" si="184">ROUND(B196/12*$A$3,0)</f>
        <v>264</v>
      </c>
      <c r="D196" s="8">
        <v>216</v>
      </c>
      <c r="E196" s="10">
        <f>D196/C196*100</f>
        <v>81.818181818181827</v>
      </c>
      <c r="F196" s="149">
        <v>7783.4987128888888</v>
      </c>
      <c r="G196" s="253">
        <f t="shared" ref="G196" si="185">ROUND(F196/12*$A$3,0)</f>
        <v>649</v>
      </c>
      <c r="H196" s="149">
        <v>327.64707999999996</v>
      </c>
      <c r="I196" s="149">
        <f t="shared" ref="I196:I206" si="186">H196/G196*100</f>
        <v>50.484912172573182</v>
      </c>
    </row>
    <row r="197" spans="1:9" s="3" customFormat="1" ht="30" x14ac:dyDescent="0.25">
      <c r="A197" s="11" t="s">
        <v>85</v>
      </c>
      <c r="B197" s="8">
        <v>967</v>
      </c>
      <c r="C197" s="4">
        <f t="shared" si="184"/>
        <v>81</v>
      </c>
      <c r="D197" s="8">
        <v>39</v>
      </c>
      <c r="E197" s="8">
        <f>D197/C197*100</f>
        <v>48.148148148148145</v>
      </c>
      <c r="F197" s="149">
        <v>2085.4708800000003</v>
      </c>
      <c r="G197" s="253">
        <f t="shared" ref="G197:G205" si="187">ROUND(F197/12*$A$3,0)</f>
        <v>174</v>
      </c>
      <c r="H197" s="149">
        <v>89.204729999999998</v>
      </c>
      <c r="I197" s="149">
        <f t="shared" si="186"/>
        <v>51.26708620689655</v>
      </c>
    </row>
    <row r="198" spans="1:9" s="3" customFormat="1" ht="45" x14ac:dyDescent="0.25">
      <c r="A198" s="11" t="s">
        <v>127</v>
      </c>
      <c r="B198" s="8">
        <v>118</v>
      </c>
      <c r="C198" s="4">
        <f t="shared" si="184"/>
        <v>10</v>
      </c>
      <c r="D198" s="8"/>
      <c r="E198" s="8">
        <f>D198/C198*100</f>
        <v>0</v>
      </c>
      <c r="F198" s="149">
        <v>738.32505600000002</v>
      </c>
      <c r="G198" s="253">
        <f t="shared" si="187"/>
        <v>62</v>
      </c>
      <c r="H198" s="149"/>
      <c r="I198" s="149">
        <f t="shared" si="186"/>
        <v>0</v>
      </c>
    </row>
    <row r="199" spans="1:9" s="3" customFormat="1" ht="30" x14ac:dyDescent="0.25">
      <c r="A199" s="11" t="s">
        <v>128</v>
      </c>
      <c r="B199" s="8">
        <v>111</v>
      </c>
      <c r="C199" s="4">
        <f t="shared" si="184"/>
        <v>9</v>
      </c>
      <c r="D199" s="8"/>
      <c r="E199" s="8">
        <f t="shared" ref="E199:E205" si="188">D199/C199*100</f>
        <v>0</v>
      </c>
      <c r="F199" s="149">
        <v>694.52611200000001</v>
      </c>
      <c r="G199" s="253">
        <f t="shared" si="187"/>
        <v>58</v>
      </c>
      <c r="H199" s="149"/>
      <c r="I199" s="149">
        <f t="shared" si="186"/>
        <v>0</v>
      </c>
    </row>
    <row r="200" spans="1:9" s="3" customFormat="1" ht="30" x14ac:dyDescent="0.25">
      <c r="A200" s="11" t="s">
        <v>125</v>
      </c>
      <c r="B200" s="8">
        <f>SUM(B201:B205)</f>
        <v>8257</v>
      </c>
      <c r="C200" s="8">
        <f t="shared" ref="C200:H200" si="189">SUM(C201:C205)</f>
        <v>688</v>
      </c>
      <c r="D200" s="8">
        <f t="shared" si="189"/>
        <v>143</v>
      </c>
      <c r="E200" s="8">
        <f t="shared" si="188"/>
        <v>20.784883720930232</v>
      </c>
      <c r="F200" s="142">
        <f t="shared" si="189"/>
        <v>16774.30098</v>
      </c>
      <c r="G200" s="142">
        <f t="shared" si="189"/>
        <v>1398</v>
      </c>
      <c r="H200" s="142">
        <f t="shared" si="189"/>
        <v>255.25197</v>
      </c>
      <c r="I200" s="149">
        <f t="shared" si="186"/>
        <v>18.2583669527897</v>
      </c>
    </row>
    <row r="201" spans="1:9" s="3" customFormat="1" ht="30" x14ac:dyDescent="0.25">
      <c r="A201" s="11" t="s">
        <v>121</v>
      </c>
      <c r="B201" s="8">
        <v>2200</v>
      </c>
      <c r="C201" s="4">
        <f t="shared" si="184"/>
        <v>183</v>
      </c>
      <c r="D201" s="8">
        <v>143</v>
      </c>
      <c r="E201" s="8">
        <f t="shared" si="188"/>
        <v>78.142076502732237</v>
      </c>
      <c r="F201" s="149">
        <v>3858.5139999999997</v>
      </c>
      <c r="G201" s="253">
        <f t="shared" si="187"/>
        <v>322</v>
      </c>
      <c r="H201" s="149">
        <v>255.25197</v>
      </c>
      <c r="I201" s="149">
        <f t="shared" si="186"/>
        <v>79.270798136645965</v>
      </c>
    </row>
    <row r="202" spans="1:9" s="3" customFormat="1" ht="60" x14ac:dyDescent="0.25">
      <c r="A202" s="11" t="s">
        <v>132</v>
      </c>
      <c r="B202" s="8">
        <v>4450</v>
      </c>
      <c r="C202" s="4">
        <f t="shared" si="184"/>
        <v>371</v>
      </c>
      <c r="D202" s="8"/>
      <c r="E202" s="8">
        <f t="shared" si="188"/>
        <v>0</v>
      </c>
      <c r="F202" s="149">
        <v>8728.6749999999993</v>
      </c>
      <c r="G202" s="253">
        <f t="shared" si="187"/>
        <v>727</v>
      </c>
      <c r="H202" s="149"/>
      <c r="I202" s="149">
        <f t="shared" si="186"/>
        <v>0</v>
      </c>
    </row>
    <row r="203" spans="1:9" s="3" customFormat="1" ht="45" x14ac:dyDescent="0.25">
      <c r="A203" s="11" t="s">
        <v>122</v>
      </c>
      <c r="B203" s="8">
        <v>715</v>
      </c>
      <c r="C203" s="4">
        <f t="shared" si="184"/>
        <v>60</v>
      </c>
      <c r="D203" s="8"/>
      <c r="E203" s="8">
        <f t="shared" si="188"/>
        <v>0</v>
      </c>
      <c r="F203" s="149">
        <v>1402.4725000000001</v>
      </c>
      <c r="G203" s="253">
        <f t="shared" si="187"/>
        <v>117</v>
      </c>
      <c r="H203" s="149"/>
      <c r="I203" s="149">
        <f t="shared" si="186"/>
        <v>0</v>
      </c>
    </row>
    <row r="204" spans="1:9" s="3" customFormat="1" ht="30" x14ac:dyDescent="0.25">
      <c r="A204" s="11" t="s">
        <v>87</v>
      </c>
      <c r="B204" s="8">
        <v>650</v>
      </c>
      <c r="C204" s="4">
        <f t="shared" si="184"/>
        <v>54</v>
      </c>
      <c r="D204" s="8"/>
      <c r="E204" s="8">
        <f t="shared" si="188"/>
        <v>0</v>
      </c>
      <c r="F204" s="149">
        <v>2600.5524999999998</v>
      </c>
      <c r="G204" s="253">
        <f t="shared" si="187"/>
        <v>217</v>
      </c>
      <c r="H204" s="149"/>
      <c r="I204" s="149">
        <f t="shared" si="186"/>
        <v>0</v>
      </c>
    </row>
    <row r="205" spans="1:9" s="3" customFormat="1" ht="30" x14ac:dyDescent="0.25">
      <c r="A205" s="11" t="s">
        <v>88</v>
      </c>
      <c r="B205" s="8">
        <v>242</v>
      </c>
      <c r="C205" s="4">
        <f t="shared" si="184"/>
        <v>20</v>
      </c>
      <c r="D205" s="8"/>
      <c r="E205" s="8">
        <f t="shared" si="188"/>
        <v>0</v>
      </c>
      <c r="F205" s="149">
        <v>184.08698000000001</v>
      </c>
      <c r="G205" s="253">
        <f t="shared" si="187"/>
        <v>15</v>
      </c>
      <c r="H205" s="149"/>
      <c r="I205" s="149">
        <f t="shared" si="186"/>
        <v>0</v>
      </c>
    </row>
    <row r="206" spans="1:9" s="3" customFormat="1" ht="15.75" thickBot="1" x14ac:dyDescent="0.3">
      <c r="A206" s="263" t="s">
        <v>3</v>
      </c>
      <c r="B206" s="10"/>
      <c r="C206" s="10"/>
      <c r="D206" s="10"/>
      <c r="E206" s="10"/>
      <c r="F206" s="153">
        <f>F200+F195</f>
        <v>28076.121740888888</v>
      </c>
      <c r="G206" s="153">
        <f t="shared" ref="G206:H206" si="190">G200+G195</f>
        <v>2341</v>
      </c>
      <c r="H206" s="153">
        <f t="shared" si="190"/>
        <v>672.10377999999992</v>
      </c>
      <c r="I206" s="153">
        <f t="shared" si="186"/>
        <v>28.710114480991027</v>
      </c>
    </row>
    <row r="207" spans="1:9" ht="29.25" x14ac:dyDescent="0.25">
      <c r="A207" s="245" t="s">
        <v>106</v>
      </c>
      <c r="B207" s="302"/>
      <c r="C207" s="302"/>
      <c r="D207" s="302"/>
      <c r="E207" s="302"/>
      <c r="F207" s="303"/>
      <c r="G207" s="303"/>
      <c r="H207" s="303"/>
      <c r="I207" s="303"/>
    </row>
    <row r="208" spans="1:9" ht="30" x14ac:dyDescent="0.25">
      <c r="A208" s="72" t="s">
        <v>134</v>
      </c>
      <c r="B208" s="12">
        <f t="shared" ref="B208:E208" si="191">B195</f>
        <v>4368</v>
      </c>
      <c r="C208" s="12">
        <f t="shared" si="191"/>
        <v>364</v>
      </c>
      <c r="D208" s="12">
        <f t="shared" si="191"/>
        <v>255</v>
      </c>
      <c r="E208" s="12">
        <f t="shared" si="191"/>
        <v>70.054945054945051</v>
      </c>
      <c r="F208" s="141">
        <f t="shared" ref="F208:F213" si="192">F195</f>
        <v>11301.820760888888</v>
      </c>
      <c r="G208" s="141">
        <f t="shared" ref="G208:I208" si="193">G195</f>
        <v>943</v>
      </c>
      <c r="H208" s="141">
        <f t="shared" si="193"/>
        <v>416.85180999999994</v>
      </c>
      <c r="I208" s="141">
        <f t="shared" si="193"/>
        <v>44.204857900318132</v>
      </c>
    </row>
    <row r="209" spans="1:9" ht="30" x14ac:dyDescent="0.25">
      <c r="A209" s="11" t="s">
        <v>84</v>
      </c>
      <c r="B209" s="12">
        <f t="shared" ref="B209:E209" si="194">B196</f>
        <v>3172</v>
      </c>
      <c r="C209" s="12">
        <f t="shared" si="194"/>
        <v>264</v>
      </c>
      <c r="D209" s="12">
        <f t="shared" si="194"/>
        <v>216</v>
      </c>
      <c r="E209" s="12">
        <f t="shared" si="194"/>
        <v>81.818181818181827</v>
      </c>
      <c r="F209" s="141">
        <f t="shared" si="192"/>
        <v>7783.4987128888888</v>
      </c>
      <c r="G209" s="141">
        <f t="shared" ref="G209:I209" si="195">G196</f>
        <v>649</v>
      </c>
      <c r="H209" s="141">
        <f t="shared" si="195"/>
        <v>327.64707999999996</v>
      </c>
      <c r="I209" s="141">
        <f t="shared" si="195"/>
        <v>50.484912172573182</v>
      </c>
    </row>
    <row r="210" spans="1:9" ht="30" x14ac:dyDescent="0.25">
      <c r="A210" s="11" t="s">
        <v>85</v>
      </c>
      <c r="B210" s="12">
        <f t="shared" ref="B210:E210" si="196">B197</f>
        <v>967</v>
      </c>
      <c r="C210" s="12">
        <f t="shared" si="196"/>
        <v>81</v>
      </c>
      <c r="D210" s="12">
        <f t="shared" si="196"/>
        <v>39</v>
      </c>
      <c r="E210" s="12">
        <f t="shared" si="196"/>
        <v>48.148148148148145</v>
      </c>
      <c r="F210" s="141">
        <f t="shared" si="192"/>
        <v>2085.4708800000003</v>
      </c>
      <c r="G210" s="141">
        <f t="shared" ref="G210:I210" si="197">G197</f>
        <v>174</v>
      </c>
      <c r="H210" s="141">
        <f t="shared" si="197"/>
        <v>89.204729999999998</v>
      </c>
      <c r="I210" s="141">
        <f t="shared" si="197"/>
        <v>51.26708620689655</v>
      </c>
    </row>
    <row r="211" spans="1:9" ht="45" x14ac:dyDescent="0.25">
      <c r="A211" s="11" t="s">
        <v>127</v>
      </c>
      <c r="B211" s="12">
        <f t="shared" ref="B211:E211" si="198">B198</f>
        <v>118</v>
      </c>
      <c r="C211" s="12">
        <f t="shared" si="198"/>
        <v>10</v>
      </c>
      <c r="D211" s="12">
        <f t="shared" si="198"/>
        <v>0</v>
      </c>
      <c r="E211" s="12">
        <f t="shared" si="198"/>
        <v>0</v>
      </c>
      <c r="F211" s="141">
        <f t="shared" si="192"/>
        <v>738.32505600000002</v>
      </c>
      <c r="G211" s="141">
        <f t="shared" ref="G211:I211" si="199">G198</f>
        <v>62</v>
      </c>
      <c r="H211" s="141">
        <f t="shared" si="199"/>
        <v>0</v>
      </c>
      <c r="I211" s="141">
        <f t="shared" si="199"/>
        <v>0</v>
      </c>
    </row>
    <row r="212" spans="1:9" ht="30" x14ac:dyDescent="0.25">
      <c r="A212" s="11" t="s">
        <v>128</v>
      </c>
      <c r="B212" s="12">
        <f t="shared" ref="B212:E212" si="200">B199</f>
        <v>111</v>
      </c>
      <c r="C212" s="12">
        <f t="shared" si="200"/>
        <v>9</v>
      </c>
      <c r="D212" s="12">
        <f t="shared" si="200"/>
        <v>0</v>
      </c>
      <c r="E212" s="12">
        <f t="shared" si="200"/>
        <v>0</v>
      </c>
      <c r="F212" s="141">
        <f t="shared" si="192"/>
        <v>694.52611200000001</v>
      </c>
      <c r="G212" s="141">
        <f t="shared" ref="G212:I212" si="201">G199</f>
        <v>58</v>
      </c>
      <c r="H212" s="141">
        <f t="shared" si="201"/>
        <v>0</v>
      </c>
      <c r="I212" s="141">
        <f t="shared" si="201"/>
        <v>0</v>
      </c>
    </row>
    <row r="213" spans="1:9" ht="30" x14ac:dyDescent="0.25">
      <c r="A213" s="72" t="s">
        <v>125</v>
      </c>
      <c r="B213" s="12">
        <f t="shared" ref="B213:E213" si="202">B200</f>
        <v>8257</v>
      </c>
      <c r="C213" s="12">
        <f t="shared" si="202"/>
        <v>688</v>
      </c>
      <c r="D213" s="12">
        <f t="shared" si="202"/>
        <v>143</v>
      </c>
      <c r="E213" s="12">
        <f t="shared" si="202"/>
        <v>20.784883720930232</v>
      </c>
      <c r="F213" s="141">
        <f t="shared" si="192"/>
        <v>16774.30098</v>
      </c>
      <c r="G213" s="141">
        <f t="shared" ref="G213:I213" si="203">G200</f>
        <v>1398</v>
      </c>
      <c r="H213" s="141">
        <f t="shared" si="203"/>
        <v>255.25197</v>
      </c>
      <c r="I213" s="141">
        <f t="shared" si="203"/>
        <v>18.2583669527897</v>
      </c>
    </row>
    <row r="214" spans="1:9" ht="30" x14ac:dyDescent="0.25">
      <c r="A214" s="11" t="s">
        <v>121</v>
      </c>
      <c r="B214" s="12">
        <f t="shared" ref="B214:E214" si="204">B201</f>
        <v>2200</v>
      </c>
      <c r="C214" s="12">
        <f t="shared" si="204"/>
        <v>183</v>
      </c>
      <c r="D214" s="12">
        <f t="shared" si="204"/>
        <v>143</v>
      </c>
      <c r="E214" s="12">
        <f t="shared" si="204"/>
        <v>78.142076502732237</v>
      </c>
      <c r="F214" s="141">
        <f t="shared" ref="F214:I219" si="205">F201</f>
        <v>3858.5139999999997</v>
      </c>
      <c r="G214" s="141">
        <f t="shared" si="205"/>
        <v>322</v>
      </c>
      <c r="H214" s="141">
        <f t="shared" si="205"/>
        <v>255.25197</v>
      </c>
      <c r="I214" s="141">
        <f t="shared" si="205"/>
        <v>79.270798136645965</v>
      </c>
    </row>
    <row r="215" spans="1:9" ht="60" x14ac:dyDescent="0.25">
      <c r="A215" s="11" t="s">
        <v>86</v>
      </c>
      <c r="B215" s="12">
        <f t="shared" ref="B215:E215" si="206">B202</f>
        <v>4450</v>
      </c>
      <c r="C215" s="12">
        <f t="shared" si="206"/>
        <v>371</v>
      </c>
      <c r="D215" s="12">
        <f t="shared" si="206"/>
        <v>0</v>
      </c>
      <c r="E215" s="12">
        <f t="shared" si="206"/>
        <v>0</v>
      </c>
      <c r="F215" s="141">
        <f t="shared" si="205"/>
        <v>8728.6749999999993</v>
      </c>
      <c r="G215" s="141">
        <f t="shared" si="205"/>
        <v>727</v>
      </c>
      <c r="H215" s="141">
        <f t="shared" si="205"/>
        <v>0</v>
      </c>
      <c r="I215" s="141">
        <f t="shared" si="205"/>
        <v>0</v>
      </c>
    </row>
    <row r="216" spans="1:9" ht="45" x14ac:dyDescent="0.25">
      <c r="A216" s="11" t="s">
        <v>122</v>
      </c>
      <c r="B216" s="12">
        <f t="shared" ref="B216:E216" si="207">B203</f>
        <v>715</v>
      </c>
      <c r="C216" s="12">
        <f t="shared" si="207"/>
        <v>60</v>
      </c>
      <c r="D216" s="12">
        <f t="shared" si="207"/>
        <v>0</v>
      </c>
      <c r="E216" s="12">
        <f t="shared" si="207"/>
        <v>0</v>
      </c>
      <c r="F216" s="141">
        <f t="shared" si="205"/>
        <v>1402.4725000000001</v>
      </c>
      <c r="G216" s="141">
        <f t="shared" si="205"/>
        <v>117</v>
      </c>
      <c r="H216" s="141">
        <f t="shared" si="205"/>
        <v>0</v>
      </c>
      <c r="I216" s="141">
        <f t="shared" si="205"/>
        <v>0</v>
      </c>
    </row>
    <row r="217" spans="1:9" ht="30" x14ac:dyDescent="0.25">
      <c r="A217" s="11" t="s">
        <v>87</v>
      </c>
      <c r="B217" s="12">
        <f t="shared" ref="B217:E217" si="208">B204</f>
        <v>650</v>
      </c>
      <c r="C217" s="12">
        <f t="shared" si="208"/>
        <v>54</v>
      </c>
      <c r="D217" s="12">
        <f t="shared" si="208"/>
        <v>0</v>
      </c>
      <c r="E217" s="12">
        <f t="shared" si="208"/>
        <v>0</v>
      </c>
      <c r="F217" s="141">
        <f t="shared" si="205"/>
        <v>2600.5524999999998</v>
      </c>
      <c r="G217" s="141">
        <f t="shared" si="205"/>
        <v>217</v>
      </c>
      <c r="H217" s="141">
        <f t="shared" si="205"/>
        <v>0</v>
      </c>
      <c r="I217" s="141">
        <f t="shared" si="205"/>
        <v>0</v>
      </c>
    </row>
    <row r="218" spans="1:9" ht="30" x14ac:dyDescent="0.25">
      <c r="A218" s="11" t="s">
        <v>88</v>
      </c>
      <c r="B218" s="12">
        <f t="shared" ref="B218:E218" si="209">B205</f>
        <v>242</v>
      </c>
      <c r="C218" s="12">
        <f t="shared" si="209"/>
        <v>20</v>
      </c>
      <c r="D218" s="12">
        <f t="shared" si="209"/>
        <v>0</v>
      </c>
      <c r="E218" s="12">
        <f t="shared" si="209"/>
        <v>0</v>
      </c>
      <c r="F218" s="141">
        <f t="shared" si="205"/>
        <v>184.08698000000001</v>
      </c>
      <c r="G218" s="141">
        <f t="shared" si="205"/>
        <v>15</v>
      </c>
      <c r="H218" s="141">
        <f t="shared" si="205"/>
        <v>0</v>
      </c>
      <c r="I218" s="141">
        <f t="shared" si="205"/>
        <v>0</v>
      </c>
    </row>
    <row r="219" spans="1:9" x14ac:dyDescent="0.25">
      <c r="A219" s="7" t="s">
        <v>4</v>
      </c>
      <c r="B219" s="14">
        <f t="shared" ref="B219:E219" si="210">B206</f>
        <v>0</v>
      </c>
      <c r="C219" s="14">
        <f t="shared" si="210"/>
        <v>0</v>
      </c>
      <c r="D219" s="14">
        <f t="shared" si="210"/>
        <v>0</v>
      </c>
      <c r="E219" s="14">
        <f t="shared" si="210"/>
        <v>0</v>
      </c>
      <c r="F219" s="304">
        <f t="shared" si="205"/>
        <v>28076.121740888888</v>
      </c>
      <c r="G219" s="304">
        <f t="shared" si="205"/>
        <v>2341</v>
      </c>
      <c r="H219" s="304">
        <f t="shared" si="205"/>
        <v>672.10377999999992</v>
      </c>
      <c r="I219" s="304">
        <f t="shared" si="205"/>
        <v>28.710114480991027</v>
      </c>
    </row>
    <row r="220" spans="1:9" ht="15.75" thickBot="1" x14ac:dyDescent="0.3">
      <c r="A220" s="285" t="s">
        <v>8</v>
      </c>
      <c r="B220" s="85"/>
      <c r="C220" s="85"/>
      <c r="D220" s="85"/>
      <c r="E220" s="85"/>
      <c r="F220" s="164"/>
      <c r="G220" s="164"/>
      <c r="H220" s="164"/>
      <c r="I220" s="164"/>
    </row>
    <row r="221" spans="1:9" ht="45.75" customHeight="1" x14ac:dyDescent="0.25">
      <c r="A221" s="275" t="s">
        <v>55</v>
      </c>
      <c r="B221" s="48"/>
      <c r="C221" s="48"/>
      <c r="D221" s="48"/>
      <c r="E221" s="48"/>
      <c r="F221" s="165"/>
      <c r="G221" s="165"/>
      <c r="H221" s="165"/>
      <c r="I221" s="165"/>
    </row>
    <row r="222" spans="1:9" s="3" customFormat="1" ht="30" x14ac:dyDescent="0.25">
      <c r="A222" s="11" t="s">
        <v>134</v>
      </c>
      <c r="B222" s="8">
        <f>SUM(B223:B226)</f>
        <v>6596</v>
      </c>
      <c r="C222" s="8">
        <f t="shared" ref="C222:D222" si="211">SUM(C223:C226)</f>
        <v>549</v>
      </c>
      <c r="D222" s="8">
        <f t="shared" si="211"/>
        <v>285</v>
      </c>
      <c r="E222" s="8">
        <f>D222/C222*100</f>
        <v>51.912568306010932</v>
      </c>
      <c r="F222" s="165">
        <f>SUM(F223:F226)</f>
        <v>16847.988142222221</v>
      </c>
      <c r="G222" s="165">
        <f t="shared" ref="G222:H222" si="212">SUM(G223:G226)</f>
        <v>1405</v>
      </c>
      <c r="H222" s="165">
        <f t="shared" si="212"/>
        <v>694.89609999999993</v>
      </c>
      <c r="I222" s="153">
        <f t="shared" ref="I222:I233" si="213">H222/G222*100</f>
        <v>49.458797153024911</v>
      </c>
    </row>
    <row r="223" spans="1:9" s="3" customFormat="1" ht="30" x14ac:dyDescent="0.25">
      <c r="A223" s="11" t="s">
        <v>84</v>
      </c>
      <c r="B223" s="8">
        <v>4852</v>
      </c>
      <c r="C223" s="4">
        <f t="shared" ref="C223:C231" si="214">ROUND(B223/12*$A$3,0)</f>
        <v>404</v>
      </c>
      <c r="D223" s="8">
        <v>282</v>
      </c>
      <c r="E223" s="8">
        <f>D223/C223*100</f>
        <v>69.801980198019791</v>
      </c>
      <c r="F223" s="165">
        <v>11905.906606222221</v>
      </c>
      <c r="G223" s="253">
        <f t="shared" ref="G223:G231" si="215">ROUND(F223/12*$A$3,0)</f>
        <v>992</v>
      </c>
      <c r="H223" s="165">
        <v>684.53221999999994</v>
      </c>
      <c r="I223" s="153">
        <f t="shared" si="213"/>
        <v>69.00526411290322</v>
      </c>
    </row>
    <row r="224" spans="1:9" s="3" customFormat="1" ht="30" x14ac:dyDescent="0.25">
      <c r="A224" s="11" t="s">
        <v>85</v>
      </c>
      <c r="B224" s="8">
        <v>1456</v>
      </c>
      <c r="C224" s="4">
        <f t="shared" si="214"/>
        <v>121</v>
      </c>
      <c r="D224" s="8">
        <v>2</v>
      </c>
      <c r="E224" s="8">
        <f>D224/C224*100</f>
        <v>1.6528925619834711</v>
      </c>
      <c r="F224" s="165">
        <v>3140.0678399999997</v>
      </c>
      <c r="G224" s="253">
        <f t="shared" si="215"/>
        <v>262</v>
      </c>
      <c r="H224" s="165">
        <v>4.1068899999999999</v>
      </c>
      <c r="I224" s="153">
        <f t="shared" si="213"/>
        <v>1.5675152671755725</v>
      </c>
    </row>
    <row r="225" spans="1:248" s="3" customFormat="1" ht="45" x14ac:dyDescent="0.25">
      <c r="A225" s="11" t="s">
        <v>127</v>
      </c>
      <c r="B225" s="8">
        <v>74</v>
      </c>
      <c r="C225" s="4">
        <f t="shared" si="214"/>
        <v>6</v>
      </c>
      <c r="D225" s="8"/>
      <c r="E225" s="8">
        <f>D225/C225*100</f>
        <v>0</v>
      </c>
      <c r="F225" s="165">
        <v>463.01740799999999</v>
      </c>
      <c r="G225" s="253">
        <f t="shared" si="215"/>
        <v>39</v>
      </c>
      <c r="H225" s="165"/>
      <c r="I225" s="153">
        <f t="shared" si="213"/>
        <v>0</v>
      </c>
    </row>
    <row r="226" spans="1:248" s="3" customFormat="1" ht="30" x14ac:dyDescent="0.25">
      <c r="A226" s="11" t="s">
        <v>128</v>
      </c>
      <c r="B226" s="8">
        <v>214</v>
      </c>
      <c r="C226" s="4">
        <f t="shared" si="214"/>
        <v>18</v>
      </c>
      <c r="D226" s="8">
        <v>1</v>
      </c>
      <c r="E226" s="8">
        <f t="shared" ref="E226:E230" si="216">D226/C226*100</f>
        <v>5.5555555555555554</v>
      </c>
      <c r="F226" s="165">
        <v>1338.996288</v>
      </c>
      <c r="G226" s="253">
        <f t="shared" si="215"/>
        <v>112</v>
      </c>
      <c r="H226" s="165">
        <v>6.2569900000000001</v>
      </c>
      <c r="I226" s="153">
        <f t="shared" si="213"/>
        <v>5.586598214285714</v>
      </c>
    </row>
    <row r="227" spans="1:248" s="3" customFormat="1" ht="30" x14ac:dyDescent="0.25">
      <c r="A227" s="11" t="s">
        <v>125</v>
      </c>
      <c r="B227" s="8">
        <f>SUM(B228:B232)</f>
        <v>18127</v>
      </c>
      <c r="C227" s="8">
        <f t="shared" ref="C227:H227" si="217">SUM(C228:C232)</f>
        <v>1510</v>
      </c>
      <c r="D227" s="8">
        <f t="shared" si="217"/>
        <v>418</v>
      </c>
      <c r="E227" s="8">
        <f t="shared" si="216"/>
        <v>27.682119205298012</v>
      </c>
      <c r="F227" s="142">
        <f>SUM(F228:F232)</f>
        <v>34030.404000000002</v>
      </c>
      <c r="G227" s="142">
        <f t="shared" si="217"/>
        <v>2836</v>
      </c>
      <c r="H227" s="142">
        <f t="shared" si="217"/>
        <v>1490.8707900000002</v>
      </c>
      <c r="I227" s="153">
        <f t="shared" si="213"/>
        <v>52.569491889985898</v>
      </c>
    </row>
    <row r="228" spans="1:248" s="3" customFormat="1" ht="30" x14ac:dyDescent="0.25">
      <c r="A228" s="11" t="s">
        <v>121</v>
      </c>
      <c r="B228" s="8">
        <v>8500</v>
      </c>
      <c r="C228" s="4">
        <f t="shared" si="214"/>
        <v>708</v>
      </c>
      <c r="D228" s="8">
        <v>32</v>
      </c>
      <c r="E228" s="8">
        <f t="shared" si="216"/>
        <v>4.5197740112994351</v>
      </c>
      <c r="F228" s="165">
        <v>14907.895</v>
      </c>
      <c r="G228" s="253">
        <f t="shared" si="215"/>
        <v>1242</v>
      </c>
      <c r="H228" s="165">
        <v>57.35192</v>
      </c>
      <c r="I228" s="153">
        <f t="shared" si="213"/>
        <v>4.6177069243156197</v>
      </c>
    </row>
    <row r="229" spans="1:248" s="3" customFormat="1" ht="60" x14ac:dyDescent="0.25">
      <c r="A229" s="11" t="s">
        <v>132</v>
      </c>
      <c r="B229" s="8">
        <v>6400</v>
      </c>
      <c r="C229" s="4">
        <f t="shared" si="214"/>
        <v>533</v>
      </c>
      <c r="D229" s="8">
        <v>256</v>
      </c>
      <c r="E229" s="8">
        <f t="shared" si="216"/>
        <v>48.030018761726076</v>
      </c>
      <c r="F229" s="165">
        <v>12553.6</v>
      </c>
      <c r="G229" s="253">
        <f t="shared" si="215"/>
        <v>1046</v>
      </c>
      <c r="H229" s="165">
        <v>1303.30519</v>
      </c>
      <c r="I229" s="153">
        <f t="shared" si="213"/>
        <v>124.59896653919695</v>
      </c>
    </row>
    <row r="230" spans="1:248" s="3" customFormat="1" ht="45" x14ac:dyDescent="0.25">
      <c r="A230" s="11" t="s">
        <v>122</v>
      </c>
      <c r="B230" s="8">
        <v>2077</v>
      </c>
      <c r="C230" s="4">
        <f t="shared" si="214"/>
        <v>173</v>
      </c>
      <c r="D230" s="8">
        <v>115</v>
      </c>
      <c r="E230" s="8">
        <f t="shared" si="216"/>
        <v>66.473988439306353</v>
      </c>
      <c r="F230" s="165">
        <v>4074.0355</v>
      </c>
      <c r="G230" s="253">
        <f t="shared" si="215"/>
        <v>340</v>
      </c>
      <c r="H230" s="165">
        <v>113.38927</v>
      </c>
      <c r="I230" s="153">
        <f t="shared" si="213"/>
        <v>33.349785294117645</v>
      </c>
    </row>
    <row r="231" spans="1:248" s="3" customFormat="1" ht="30" x14ac:dyDescent="0.25">
      <c r="A231" s="11" t="s">
        <v>87</v>
      </c>
      <c r="B231" s="8">
        <v>500</v>
      </c>
      <c r="C231" s="4">
        <f t="shared" si="214"/>
        <v>42</v>
      </c>
      <c r="D231" s="8">
        <v>7</v>
      </c>
      <c r="E231" s="8">
        <f>D231/C231*100</f>
        <v>16.666666666666664</v>
      </c>
      <c r="F231" s="165">
        <v>2000.425</v>
      </c>
      <c r="G231" s="253">
        <f t="shared" si="215"/>
        <v>167</v>
      </c>
      <c r="H231" s="165">
        <v>10.738889999999998</v>
      </c>
      <c r="I231" s="153">
        <f t="shared" si="213"/>
        <v>6.4304730538922144</v>
      </c>
    </row>
    <row r="232" spans="1:248" s="3" customFormat="1" ht="30.75" thickBot="1" x14ac:dyDescent="0.3">
      <c r="A232" s="11" t="s">
        <v>88</v>
      </c>
      <c r="B232" s="8">
        <v>650</v>
      </c>
      <c r="C232" s="4">
        <f t="shared" ref="C232" si="218">ROUND(B232/12*$A$3,0)</f>
        <v>54</v>
      </c>
      <c r="D232" s="8">
        <v>8</v>
      </c>
      <c r="E232" s="8">
        <f t="shared" ref="E232" si="219">D232/C232*100</f>
        <v>14.814814814814813</v>
      </c>
      <c r="F232" s="165">
        <v>494.44850000000008</v>
      </c>
      <c r="G232" s="253">
        <f>ROUND(F232/12*$A$3,0)</f>
        <v>41</v>
      </c>
      <c r="H232" s="165">
        <v>6.0855200000000007</v>
      </c>
      <c r="I232" s="153">
        <f t="shared" si="213"/>
        <v>14.842731707317075</v>
      </c>
    </row>
    <row r="233" spans="1:248" s="3" customFormat="1" ht="16.5" customHeight="1" thickBot="1" x14ac:dyDescent="0.3">
      <c r="A233" s="287" t="s">
        <v>3</v>
      </c>
      <c r="B233" s="10"/>
      <c r="C233" s="10"/>
      <c r="D233" s="10"/>
      <c r="E233" s="10"/>
      <c r="F233" s="155">
        <f t="shared" ref="F233:H233" si="220">F227+F222</f>
        <v>50878.392142222219</v>
      </c>
      <c r="G233" s="155">
        <f t="shared" si="220"/>
        <v>4241</v>
      </c>
      <c r="H233" s="155">
        <f t="shared" si="220"/>
        <v>2185.7668899999999</v>
      </c>
      <c r="I233" s="153">
        <f t="shared" si="213"/>
        <v>51.538950483376553</v>
      </c>
    </row>
    <row r="234" spans="1:248" x14ac:dyDescent="0.25">
      <c r="A234" s="305" t="s">
        <v>107</v>
      </c>
      <c r="B234" s="239"/>
      <c r="C234" s="239"/>
      <c r="D234" s="239"/>
      <c r="E234" s="239"/>
      <c r="F234" s="306"/>
      <c r="G234" s="306"/>
      <c r="H234" s="306"/>
      <c r="I234" s="306"/>
    </row>
    <row r="235" spans="1:248" s="240" customFormat="1" ht="30" x14ac:dyDescent="0.25">
      <c r="A235" s="72" t="s">
        <v>134</v>
      </c>
      <c r="B235" s="298">
        <f t="shared" ref="B235:E235" si="221">B222</f>
        <v>6596</v>
      </c>
      <c r="C235" s="298">
        <f t="shared" si="221"/>
        <v>549</v>
      </c>
      <c r="D235" s="298">
        <f t="shared" si="221"/>
        <v>285</v>
      </c>
      <c r="E235" s="298">
        <f t="shared" si="221"/>
        <v>51.912568306010932</v>
      </c>
      <c r="F235" s="299">
        <f t="shared" ref="F235:F240" si="222">F222</f>
        <v>16847.988142222221</v>
      </c>
      <c r="G235" s="299">
        <f t="shared" ref="G235:I235" si="223">G222</f>
        <v>1405</v>
      </c>
      <c r="H235" s="299">
        <f t="shared" si="223"/>
        <v>694.89609999999993</v>
      </c>
      <c r="I235" s="299">
        <f t="shared" si="223"/>
        <v>49.458797153024911</v>
      </c>
      <c r="J235" s="217"/>
      <c r="K235" s="217"/>
      <c r="L235" s="217"/>
      <c r="M235" s="217"/>
      <c r="N235" s="217"/>
      <c r="O235" s="217"/>
      <c r="P235" s="217"/>
      <c r="Q235" s="217"/>
      <c r="R235" s="217"/>
      <c r="S235" s="217"/>
      <c r="T235" s="217"/>
      <c r="U235" s="217"/>
      <c r="V235" s="217"/>
      <c r="W235" s="217"/>
      <c r="X235" s="217"/>
      <c r="Y235" s="217"/>
      <c r="Z235" s="217"/>
      <c r="AA235" s="217"/>
      <c r="AB235" s="217"/>
      <c r="AC235" s="217"/>
      <c r="AD235" s="217"/>
      <c r="AE235" s="217"/>
      <c r="AF235" s="217"/>
      <c r="AG235" s="217"/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  <c r="BI235" s="217"/>
      <c r="BJ235" s="217"/>
      <c r="BK235" s="217"/>
      <c r="BL235" s="217"/>
      <c r="BM235" s="217"/>
      <c r="BN235" s="217"/>
      <c r="BO235" s="217"/>
      <c r="BP235" s="217"/>
      <c r="BQ235" s="217"/>
      <c r="BR235" s="217"/>
      <c r="BS235" s="217"/>
      <c r="BT235" s="217"/>
      <c r="BU235" s="217"/>
      <c r="BV235" s="217"/>
      <c r="BW235" s="217"/>
      <c r="BX235" s="217"/>
      <c r="BY235" s="217"/>
      <c r="BZ235" s="217"/>
      <c r="CA235" s="217"/>
      <c r="CB235" s="217"/>
      <c r="CC235" s="217"/>
      <c r="CD235" s="217"/>
      <c r="CE235" s="217"/>
      <c r="CF235" s="217"/>
      <c r="CG235" s="217"/>
      <c r="CH235" s="217"/>
      <c r="CI235" s="217"/>
      <c r="CJ235" s="217"/>
      <c r="CK235" s="217"/>
      <c r="CL235" s="217"/>
      <c r="CM235" s="217"/>
      <c r="CN235" s="217"/>
      <c r="CO235" s="217"/>
      <c r="CP235" s="217"/>
      <c r="CQ235" s="217"/>
      <c r="CR235" s="217"/>
      <c r="CS235" s="217"/>
      <c r="CT235" s="217"/>
      <c r="CU235" s="217"/>
      <c r="CV235" s="217"/>
      <c r="CW235" s="217"/>
      <c r="CX235" s="217"/>
      <c r="CY235" s="217"/>
      <c r="CZ235" s="217"/>
      <c r="DA235" s="217"/>
      <c r="DB235" s="217"/>
      <c r="DC235" s="217"/>
      <c r="DD235" s="217"/>
      <c r="DE235" s="217"/>
      <c r="DF235" s="217"/>
      <c r="DG235" s="217"/>
      <c r="DH235" s="217"/>
      <c r="DI235" s="217"/>
      <c r="DJ235" s="217"/>
      <c r="DK235" s="217"/>
      <c r="DL235" s="217"/>
      <c r="DM235" s="217"/>
      <c r="DN235" s="217"/>
      <c r="DO235" s="217"/>
      <c r="DP235" s="217"/>
      <c r="DQ235" s="217"/>
      <c r="DR235" s="217"/>
      <c r="DS235" s="217"/>
      <c r="DT235" s="217"/>
      <c r="DU235" s="217"/>
      <c r="DV235" s="217"/>
      <c r="DW235" s="217"/>
      <c r="DX235" s="217"/>
      <c r="DY235" s="217"/>
      <c r="DZ235" s="217"/>
      <c r="EA235" s="217"/>
      <c r="EB235" s="217"/>
      <c r="EC235" s="217"/>
      <c r="ED235" s="217"/>
      <c r="EE235" s="217"/>
      <c r="EF235" s="217"/>
      <c r="EG235" s="217"/>
      <c r="EH235" s="217"/>
      <c r="EI235" s="217"/>
      <c r="EJ235" s="217"/>
      <c r="EK235" s="217"/>
      <c r="EL235" s="217"/>
      <c r="EM235" s="217"/>
      <c r="EN235" s="217"/>
      <c r="EO235" s="217"/>
      <c r="EP235" s="217"/>
      <c r="EQ235" s="217"/>
      <c r="ER235" s="217"/>
      <c r="ES235" s="217"/>
      <c r="ET235" s="217"/>
      <c r="EU235" s="217"/>
      <c r="EV235" s="217"/>
      <c r="EW235" s="217"/>
      <c r="EX235" s="217"/>
      <c r="EY235" s="217"/>
      <c r="EZ235" s="217"/>
      <c r="FA235" s="217"/>
      <c r="FB235" s="217"/>
      <c r="FC235" s="217"/>
      <c r="FD235" s="217"/>
      <c r="FE235" s="217"/>
      <c r="FF235" s="217"/>
      <c r="FG235" s="217"/>
      <c r="FH235" s="217"/>
      <c r="FI235" s="217"/>
      <c r="FJ235" s="217"/>
      <c r="FK235" s="217"/>
      <c r="FL235" s="217"/>
      <c r="FM235" s="217"/>
      <c r="FN235" s="217"/>
      <c r="FO235" s="217"/>
      <c r="FP235" s="217"/>
      <c r="FQ235" s="217"/>
      <c r="FR235" s="217"/>
      <c r="FS235" s="217"/>
      <c r="FT235" s="217"/>
      <c r="FU235" s="217"/>
      <c r="FV235" s="217"/>
      <c r="FW235" s="217"/>
      <c r="FX235" s="217"/>
      <c r="FY235" s="217"/>
      <c r="FZ235" s="217"/>
      <c r="GA235" s="217"/>
      <c r="GB235" s="217"/>
      <c r="GC235" s="217"/>
      <c r="GD235" s="217"/>
      <c r="GE235" s="217"/>
      <c r="GF235" s="217"/>
      <c r="GG235" s="217"/>
      <c r="GH235" s="217"/>
      <c r="GI235" s="217"/>
      <c r="GJ235" s="217"/>
      <c r="GK235" s="217"/>
      <c r="GL235" s="217"/>
      <c r="GM235" s="217"/>
      <c r="GN235" s="217"/>
      <c r="GO235" s="217"/>
      <c r="GP235" s="217"/>
      <c r="GQ235" s="217"/>
      <c r="GR235" s="217"/>
      <c r="GS235" s="217"/>
      <c r="GT235" s="217"/>
      <c r="GU235" s="217"/>
      <c r="GV235" s="217"/>
      <c r="GW235" s="217"/>
      <c r="GX235" s="217"/>
      <c r="GY235" s="217"/>
      <c r="GZ235" s="217"/>
      <c r="HA235" s="217"/>
      <c r="HB235" s="217"/>
      <c r="HC235" s="217"/>
      <c r="HD235" s="217"/>
      <c r="HE235" s="217"/>
      <c r="HF235" s="217"/>
      <c r="HG235" s="217"/>
      <c r="HH235" s="217"/>
      <c r="HI235" s="217"/>
      <c r="HJ235" s="217"/>
      <c r="HK235" s="217"/>
      <c r="HL235" s="217"/>
      <c r="HM235" s="217"/>
      <c r="HN235" s="217"/>
      <c r="HO235" s="217"/>
      <c r="HP235" s="217"/>
      <c r="HQ235" s="217"/>
      <c r="HR235" s="217"/>
      <c r="HS235" s="217"/>
      <c r="HT235" s="217"/>
      <c r="HU235" s="217"/>
      <c r="HV235" s="217"/>
      <c r="HW235" s="217"/>
      <c r="HX235" s="217"/>
      <c r="HY235" s="217"/>
      <c r="HZ235" s="217"/>
      <c r="IA235" s="217"/>
      <c r="IB235" s="217"/>
      <c r="IC235" s="217"/>
      <c r="ID235" s="217"/>
      <c r="IE235" s="217"/>
      <c r="IF235" s="217"/>
      <c r="IG235" s="217"/>
      <c r="IH235" s="217"/>
      <c r="II235" s="217"/>
      <c r="IJ235" s="217"/>
      <c r="IK235" s="217"/>
      <c r="IL235" s="217"/>
      <c r="IM235" s="217"/>
      <c r="IN235" s="217"/>
    </row>
    <row r="236" spans="1:248" s="240" customFormat="1" ht="30" x14ac:dyDescent="0.25">
      <c r="A236" s="11" t="s">
        <v>84</v>
      </c>
      <c r="B236" s="298">
        <f t="shared" ref="B236:E236" si="224">B223</f>
        <v>4852</v>
      </c>
      <c r="C236" s="298">
        <f t="shared" si="224"/>
        <v>404</v>
      </c>
      <c r="D236" s="298">
        <f t="shared" si="224"/>
        <v>282</v>
      </c>
      <c r="E236" s="298">
        <f t="shared" si="224"/>
        <v>69.801980198019791</v>
      </c>
      <c r="F236" s="299">
        <f t="shared" si="222"/>
        <v>11905.906606222221</v>
      </c>
      <c r="G236" s="299">
        <f t="shared" ref="G236:I236" si="225">G223</f>
        <v>992</v>
      </c>
      <c r="H236" s="299">
        <f t="shared" si="225"/>
        <v>684.53221999999994</v>
      </c>
      <c r="I236" s="299">
        <f t="shared" si="225"/>
        <v>69.00526411290322</v>
      </c>
      <c r="J236" s="217"/>
      <c r="K236" s="217"/>
      <c r="L236" s="217"/>
      <c r="M236" s="217"/>
      <c r="N236" s="217"/>
      <c r="O236" s="217"/>
      <c r="P236" s="217"/>
      <c r="Q236" s="217"/>
      <c r="R236" s="217"/>
      <c r="S236" s="217"/>
      <c r="T236" s="217"/>
      <c r="U236" s="217"/>
      <c r="V236" s="217"/>
      <c r="W236" s="217"/>
      <c r="X236" s="217"/>
      <c r="Y236" s="217"/>
      <c r="Z236" s="217"/>
      <c r="AA236" s="217"/>
      <c r="AB236" s="217"/>
      <c r="AC236" s="217"/>
      <c r="AD236" s="217"/>
      <c r="AE236" s="217"/>
      <c r="AF236" s="217"/>
      <c r="AG236" s="217"/>
      <c r="AH236" s="217"/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  <c r="BI236" s="217"/>
      <c r="BJ236" s="217"/>
      <c r="BK236" s="217"/>
      <c r="BL236" s="217"/>
      <c r="BM236" s="217"/>
      <c r="BN236" s="217"/>
      <c r="BO236" s="217"/>
      <c r="BP236" s="217"/>
      <c r="BQ236" s="217"/>
      <c r="BR236" s="217"/>
      <c r="BS236" s="217"/>
      <c r="BT236" s="217"/>
      <c r="BU236" s="217"/>
      <c r="BV236" s="217"/>
      <c r="BW236" s="217"/>
      <c r="BX236" s="217"/>
      <c r="BY236" s="217"/>
      <c r="BZ236" s="217"/>
      <c r="CA236" s="217"/>
      <c r="CB236" s="217"/>
      <c r="CC236" s="217"/>
      <c r="CD236" s="217"/>
      <c r="CE236" s="217"/>
      <c r="CF236" s="217"/>
      <c r="CG236" s="217"/>
      <c r="CH236" s="217"/>
      <c r="CI236" s="217"/>
      <c r="CJ236" s="217"/>
      <c r="CK236" s="217"/>
      <c r="CL236" s="217"/>
      <c r="CM236" s="217"/>
      <c r="CN236" s="217"/>
      <c r="CO236" s="217"/>
      <c r="CP236" s="217"/>
      <c r="CQ236" s="217"/>
      <c r="CR236" s="217"/>
      <c r="CS236" s="217"/>
      <c r="CT236" s="217"/>
      <c r="CU236" s="217"/>
      <c r="CV236" s="217"/>
      <c r="CW236" s="217"/>
      <c r="CX236" s="217"/>
      <c r="CY236" s="217"/>
      <c r="CZ236" s="217"/>
      <c r="DA236" s="217"/>
      <c r="DB236" s="217"/>
      <c r="DC236" s="217"/>
      <c r="DD236" s="217"/>
      <c r="DE236" s="217"/>
      <c r="DF236" s="217"/>
      <c r="DG236" s="217"/>
      <c r="DH236" s="217"/>
      <c r="DI236" s="217"/>
      <c r="DJ236" s="217"/>
      <c r="DK236" s="217"/>
      <c r="DL236" s="217"/>
      <c r="DM236" s="217"/>
      <c r="DN236" s="217"/>
      <c r="DO236" s="217"/>
      <c r="DP236" s="217"/>
      <c r="DQ236" s="217"/>
      <c r="DR236" s="217"/>
      <c r="DS236" s="217"/>
      <c r="DT236" s="217"/>
      <c r="DU236" s="217"/>
      <c r="DV236" s="217"/>
      <c r="DW236" s="217"/>
      <c r="DX236" s="217"/>
      <c r="DY236" s="217"/>
      <c r="DZ236" s="217"/>
      <c r="EA236" s="217"/>
      <c r="EB236" s="217"/>
      <c r="EC236" s="217"/>
      <c r="ED236" s="217"/>
      <c r="EE236" s="217"/>
      <c r="EF236" s="217"/>
      <c r="EG236" s="217"/>
      <c r="EH236" s="217"/>
      <c r="EI236" s="217"/>
      <c r="EJ236" s="217"/>
      <c r="EK236" s="217"/>
      <c r="EL236" s="217"/>
      <c r="EM236" s="217"/>
      <c r="EN236" s="217"/>
      <c r="EO236" s="217"/>
      <c r="EP236" s="217"/>
      <c r="EQ236" s="217"/>
      <c r="ER236" s="217"/>
      <c r="ES236" s="217"/>
      <c r="ET236" s="217"/>
      <c r="EU236" s="217"/>
      <c r="EV236" s="217"/>
      <c r="EW236" s="217"/>
      <c r="EX236" s="217"/>
      <c r="EY236" s="217"/>
      <c r="EZ236" s="217"/>
      <c r="FA236" s="217"/>
      <c r="FB236" s="217"/>
      <c r="FC236" s="217"/>
      <c r="FD236" s="217"/>
      <c r="FE236" s="217"/>
      <c r="FF236" s="217"/>
      <c r="FG236" s="217"/>
      <c r="FH236" s="217"/>
      <c r="FI236" s="217"/>
      <c r="FJ236" s="217"/>
      <c r="FK236" s="217"/>
      <c r="FL236" s="217"/>
      <c r="FM236" s="217"/>
      <c r="FN236" s="217"/>
      <c r="FO236" s="217"/>
      <c r="FP236" s="217"/>
      <c r="FQ236" s="217"/>
      <c r="FR236" s="217"/>
      <c r="FS236" s="217"/>
      <c r="FT236" s="217"/>
      <c r="FU236" s="217"/>
      <c r="FV236" s="217"/>
      <c r="FW236" s="217"/>
      <c r="FX236" s="217"/>
      <c r="FY236" s="217"/>
      <c r="FZ236" s="217"/>
      <c r="GA236" s="217"/>
      <c r="GB236" s="217"/>
      <c r="GC236" s="217"/>
      <c r="GD236" s="217"/>
      <c r="GE236" s="217"/>
      <c r="GF236" s="217"/>
      <c r="GG236" s="217"/>
      <c r="GH236" s="217"/>
      <c r="GI236" s="217"/>
      <c r="GJ236" s="217"/>
      <c r="GK236" s="217"/>
      <c r="GL236" s="217"/>
      <c r="GM236" s="217"/>
      <c r="GN236" s="217"/>
      <c r="GO236" s="217"/>
      <c r="GP236" s="217"/>
      <c r="GQ236" s="217"/>
      <c r="GR236" s="217"/>
      <c r="GS236" s="217"/>
      <c r="GT236" s="217"/>
      <c r="GU236" s="217"/>
      <c r="GV236" s="217"/>
      <c r="GW236" s="217"/>
      <c r="GX236" s="217"/>
      <c r="GY236" s="217"/>
      <c r="GZ236" s="217"/>
      <c r="HA236" s="217"/>
      <c r="HB236" s="217"/>
      <c r="HC236" s="217"/>
      <c r="HD236" s="217"/>
      <c r="HE236" s="217"/>
      <c r="HF236" s="217"/>
      <c r="HG236" s="217"/>
      <c r="HH236" s="217"/>
      <c r="HI236" s="217"/>
      <c r="HJ236" s="217"/>
      <c r="HK236" s="217"/>
      <c r="HL236" s="217"/>
      <c r="HM236" s="217"/>
      <c r="HN236" s="217"/>
      <c r="HO236" s="217"/>
      <c r="HP236" s="217"/>
      <c r="HQ236" s="217"/>
      <c r="HR236" s="217"/>
      <c r="HS236" s="217"/>
      <c r="HT236" s="217"/>
      <c r="HU236" s="217"/>
      <c r="HV236" s="217"/>
      <c r="HW236" s="217"/>
      <c r="HX236" s="217"/>
      <c r="HY236" s="217"/>
      <c r="HZ236" s="217"/>
      <c r="IA236" s="217"/>
      <c r="IB236" s="217"/>
      <c r="IC236" s="217"/>
      <c r="ID236" s="217"/>
      <c r="IE236" s="217"/>
      <c r="IF236" s="217"/>
      <c r="IG236" s="217"/>
      <c r="IH236" s="217"/>
      <c r="II236" s="217"/>
      <c r="IJ236" s="217"/>
      <c r="IK236" s="217"/>
      <c r="IL236" s="217"/>
      <c r="IM236" s="217"/>
      <c r="IN236" s="217"/>
    </row>
    <row r="237" spans="1:248" s="240" customFormat="1" ht="30" x14ac:dyDescent="0.25">
      <c r="A237" s="11" t="s">
        <v>85</v>
      </c>
      <c r="B237" s="298">
        <f t="shared" ref="B237:E237" si="226">B224</f>
        <v>1456</v>
      </c>
      <c r="C237" s="298">
        <f t="shared" si="226"/>
        <v>121</v>
      </c>
      <c r="D237" s="298">
        <f t="shared" si="226"/>
        <v>2</v>
      </c>
      <c r="E237" s="298">
        <f t="shared" si="226"/>
        <v>1.6528925619834711</v>
      </c>
      <c r="F237" s="299">
        <f t="shared" si="222"/>
        <v>3140.0678399999997</v>
      </c>
      <c r="G237" s="299">
        <f t="shared" ref="G237:I237" si="227">G224</f>
        <v>262</v>
      </c>
      <c r="H237" s="299">
        <f t="shared" si="227"/>
        <v>4.1068899999999999</v>
      </c>
      <c r="I237" s="299">
        <f t="shared" si="227"/>
        <v>1.5675152671755725</v>
      </c>
      <c r="J237" s="217"/>
      <c r="K237" s="217"/>
      <c r="L237" s="217"/>
      <c r="M237" s="217"/>
      <c r="N237" s="217"/>
      <c r="O237" s="217"/>
      <c r="P237" s="217"/>
      <c r="Q237" s="217"/>
      <c r="R237" s="217"/>
      <c r="S237" s="217"/>
      <c r="T237" s="217"/>
      <c r="U237" s="217"/>
      <c r="V237" s="217"/>
      <c r="W237" s="217"/>
      <c r="X237" s="217"/>
      <c r="Y237" s="217"/>
      <c r="Z237" s="217"/>
      <c r="AA237" s="217"/>
      <c r="AB237" s="217"/>
      <c r="AC237" s="217"/>
      <c r="AD237" s="217"/>
      <c r="AE237" s="217"/>
      <c r="AF237" s="217"/>
      <c r="AG237" s="217"/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  <c r="BI237" s="217"/>
      <c r="BJ237" s="217"/>
      <c r="BK237" s="217"/>
      <c r="BL237" s="217"/>
      <c r="BM237" s="217"/>
      <c r="BN237" s="217"/>
      <c r="BO237" s="217"/>
      <c r="BP237" s="217"/>
      <c r="BQ237" s="217"/>
      <c r="BR237" s="217"/>
      <c r="BS237" s="217"/>
      <c r="BT237" s="217"/>
      <c r="BU237" s="217"/>
      <c r="BV237" s="217"/>
      <c r="BW237" s="217"/>
      <c r="BX237" s="217"/>
      <c r="BY237" s="217"/>
      <c r="BZ237" s="217"/>
      <c r="CA237" s="217"/>
      <c r="CB237" s="217"/>
      <c r="CC237" s="217"/>
      <c r="CD237" s="217"/>
      <c r="CE237" s="217"/>
      <c r="CF237" s="217"/>
      <c r="CG237" s="217"/>
      <c r="CH237" s="217"/>
      <c r="CI237" s="217"/>
      <c r="CJ237" s="217"/>
      <c r="CK237" s="217"/>
      <c r="CL237" s="217"/>
      <c r="CM237" s="217"/>
      <c r="CN237" s="217"/>
      <c r="CO237" s="217"/>
      <c r="CP237" s="217"/>
      <c r="CQ237" s="217"/>
      <c r="CR237" s="217"/>
      <c r="CS237" s="217"/>
      <c r="CT237" s="217"/>
      <c r="CU237" s="217"/>
      <c r="CV237" s="217"/>
      <c r="CW237" s="217"/>
      <c r="CX237" s="217"/>
      <c r="CY237" s="217"/>
      <c r="CZ237" s="217"/>
      <c r="DA237" s="217"/>
      <c r="DB237" s="217"/>
      <c r="DC237" s="217"/>
      <c r="DD237" s="217"/>
      <c r="DE237" s="217"/>
      <c r="DF237" s="217"/>
      <c r="DG237" s="217"/>
      <c r="DH237" s="217"/>
      <c r="DI237" s="217"/>
      <c r="DJ237" s="217"/>
      <c r="DK237" s="217"/>
      <c r="DL237" s="217"/>
      <c r="DM237" s="217"/>
      <c r="DN237" s="217"/>
      <c r="DO237" s="217"/>
      <c r="DP237" s="217"/>
      <c r="DQ237" s="217"/>
      <c r="DR237" s="217"/>
      <c r="DS237" s="217"/>
      <c r="DT237" s="217"/>
      <c r="DU237" s="217"/>
      <c r="DV237" s="217"/>
      <c r="DW237" s="217"/>
      <c r="DX237" s="217"/>
      <c r="DY237" s="217"/>
      <c r="DZ237" s="217"/>
      <c r="EA237" s="217"/>
      <c r="EB237" s="217"/>
      <c r="EC237" s="217"/>
      <c r="ED237" s="217"/>
      <c r="EE237" s="217"/>
      <c r="EF237" s="217"/>
      <c r="EG237" s="217"/>
      <c r="EH237" s="217"/>
      <c r="EI237" s="217"/>
      <c r="EJ237" s="217"/>
      <c r="EK237" s="217"/>
      <c r="EL237" s="217"/>
      <c r="EM237" s="217"/>
      <c r="EN237" s="217"/>
      <c r="EO237" s="217"/>
      <c r="EP237" s="217"/>
      <c r="EQ237" s="217"/>
      <c r="ER237" s="217"/>
      <c r="ES237" s="217"/>
      <c r="ET237" s="217"/>
      <c r="EU237" s="217"/>
      <c r="EV237" s="217"/>
      <c r="EW237" s="217"/>
      <c r="EX237" s="217"/>
      <c r="EY237" s="217"/>
      <c r="EZ237" s="217"/>
      <c r="FA237" s="217"/>
      <c r="FB237" s="217"/>
      <c r="FC237" s="217"/>
      <c r="FD237" s="217"/>
      <c r="FE237" s="217"/>
      <c r="FF237" s="217"/>
      <c r="FG237" s="217"/>
      <c r="FH237" s="217"/>
      <c r="FI237" s="217"/>
      <c r="FJ237" s="217"/>
      <c r="FK237" s="217"/>
      <c r="FL237" s="217"/>
      <c r="FM237" s="217"/>
      <c r="FN237" s="217"/>
      <c r="FO237" s="217"/>
      <c r="FP237" s="217"/>
      <c r="FQ237" s="217"/>
      <c r="FR237" s="217"/>
      <c r="FS237" s="217"/>
      <c r="FT237" s="217"/>
      <c r="FU237" s="217"/>
      <c r="FV237" s="217"/>
      <c r="FW237" s="217"/>
      <c r="FX237" s="217"/>
      <c r="FY237" s="217"/>
      <c r="FZ237" s="217"/>
      <c r="GA237" s="217"/>
      <c r="GB237" s="217"/>
      <c r="GC237" s="217"/>
      <c r="GD237" s="217"/>
      <c r="GE237" s="217"/>
      <c r="GF237" s="217"/>
      <c r="GG237" s="217"/>
      <c r="GH237" s="217"/>
      <c r="GI237" s="217"/>
      <c r="GJ237" s="217"/>
      <c r="GK237" s="217"/>
      <c r="GL237" s="217"/>
      <c r="GM237" s="217"/>
      <c r="GN237" s="217"/>
      <c r="GO237" s="217"/>
      <c r="GP237" s="217"/>
      <c r="GQ237" s="217"/>
      <c r="GR237" s="217"/>
      <c r="GS237" s="217"/>
      <c r="GT237" s="217"/>
      <c r="GU237" s="217"/>
      <c r="GV237" s="217"/>
      <c r="GW237" s="217"/>
      <c r="GX237" s="217"/>
      <c r="GY237" s="217"/>
      <c r="GZ237" s="217"/>
      <c r="HA237" s="217"/>
      <c r="HB237" s="217"/>
      <c r="HC237" s="217"/>
      <c r="HD237" s="217"/>
      <c r="HE237" s="217"/>
      <c r="HF237" s="217"/>
      <c r="HG237" s="217"/>
      <c r="HH237" s="217"/>
      <c r="HI237" s="217"/>
      <c r="HJ237" s="217"/>
      <c r="HK237" s="217"/>
      <c r="HL237" s="217"/>
      <c r="HM237" s="217"/>
      <c r="HN237" s="217"/>
      <c r="HO237" s="217"/>
      <c r="HP237" s="217"/>
      <c r="HQ237" s="217"/>
      <c r="HR237" s="217"/>
      <c r="HS237" s="217"/>
      <c r="HT237" s="217"/>
      <c r="HU237" s="217"/>
      <c r="HV237" s="217"/>
      <c r="HW237" s="217"/>
      <c r="HX237" s="217"/>
      <c r="HY237" s="217"/>
      <c r="HZ237" s="217"/>
      <c r="IA237" s="217"/>
      <c r="IB237" s="217"/>
      <c r="IC237" s="217"/>
      <c r="ID237" s="217"/>
      <c r="IE237" s="217"/>
      <c r="IF237" s="217"/>
      <c r="IG237" s="217"/>
      <c r="IH237" s="217"/>
      <c r="II237" s="217"/>
      <c r="IJ237" s="217"/>
      <c r="IK237" s="217"/>
      <c r="IL237" s="217"/>
      <c r="IM237" s="217"/>
      <c r="IN237" s="217"/>
    </row>
    <row r="238" spans="1:248" s="240" customFormat="1" ht="45" x14ac:dyDescent="0.25">
      <c r="A238" s="11" t="s">
        <v>127</v>
      </c>
      <c r="B238" s="298">
        <f t="shared" ref="B238:E238" si="228">B225</f>
        <v>74</v>
      </c>
      <c r="C238" s="298">
        <f t="shared" si="228"/>
        <v>6</v>
      </c>
      <c r="D238" s="298">
        <f t="shared" si="228"/>
        <v>0</v>
      </c>
      <c r="E238" s="298">
        <f t="shared" si="228"/>
        <v>0</v>
      </c>
      <c r="F238" s="299">
        <f t="shared" si="222"/>
        <v>463.01740799999999</v>
      </c>
      <c r="G238" s="299">
        <f t="shared" ref="G238:I238" si="229">G225</f>
        <v>39</v>
      </c>
      <c r="H238" s="299">
        <f t="shared" si="229"/>
        <v>0</v>
      </c>
      <c r="I238" s="299">
        <f t="shared" si="229"/>
        <v>0</v>
      </c>
      <c r="J238" s="217"/>
      <c r="K238" s="217"/>
      <c r="L238" s="217"/>
      <c r="M238" s="217"/>
      <c r="N238" s="217"/>
      <c r="O238" s="217"/>
      <c r="P238" s="217"/>
      <c r="Q238" s="217"/>
      <c r="R238" s="217"/>
      <c r="S238" s="217"/>
      <c r="T238" s="217"/>
      <c r="U238" s="217"/>
      <c r="V238" s="217"/>
      <c r="W238" s="217"/>
      <c r="X238" s="217"/>
      <c r="Y238" s="217"/>
      <c r="Z238" s="217"/>
      <c r="AA238" s="217"/>
      <c r="AB238" s="217"/>
      <c r="AC238" s="217"/>
      <c r="AD238" s="217"/>
      <c r="AE238" s="217"/>
      <c r="AF238" s="217"/>
      <c r="AG238" s="217"/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  <c r="BI238" s="217"/>
      <c r="BJ238" s="217"/>
      <c r="BK238" s="217"/>
      <c r="BL238" s="217"/>
      <c r="BM238" s="217"/>
      <c r="BN238" s="217"/>
      <c r="BO238" s="217"/>
      <c r="BP238" s="217"/>
      <c r="BQ238" s="217"/>
      <c r="BR238" s="217"/>
      <c r="BS238" s="217"/>
      <c r="BT238" s="217"/>
      <c r="BU238" s="217"/>
      <c r="BV238" s="217"/>
      <c r="BW238" s="217"/>
      <c r="BX238" s="217"/>
      <c r="BY238" s="217"/>
      <c r="BZ238" s="217"/>
      <c r="CA238" s="217"/>
      <c r="CB238" s="217"/>
      <c r="CC238" s="217"/>
      <c r="CD238" s="217"/>
      <c r="CE238" s="217"/>
      <c r="CF238" s="217"/>
      <c r="CG238" s="217"/>
      <c r="CH238" s="217"/>
      <c r="CI238" s="217"/>
      <c r="CJ238" s="217"/>
      <c r="CK238" s="217"/>
      <c r="CL238" s="217"/>
      <c r="CM238" s="217"/>
      <c r="CN238" s="217"/>
      <c r="CO238" s="217"/>
      <c r="CP238" s="217"/>
      <c r="CQ238" s="217"/>
      <c r="CR238" s="217"/>
      <c r="CS238" s="217"/>
      <c r="CT238" s="217"/>
      <c r="CU238" s="217"/>
      <c r="CV238" s="217"/>
      <c r="CW238" s="217"/>
      <c r="CX238" s="217"/>
      <c r="CY238" s="217"/>
      <c r="CZ238" s="217"/>
      <c r="DA238" s="217"/>
      <c r="DB238" s="217"/>
      <c r="DC238" s="217"/>
      <c r="DD238" s="217"/>
      <c r="DE238" s="217"/>
      <c r="DF238" s="217"/>
      <c r="DG238" s="217"/>
      <c r="DH238" s="217"/>
      <c r="DI238" s="217"/>
      <c r="DJ238" s="217"/>
      <c r="DK238" s="217"/>
      <c r="DL238" s="217"/>
      <c r="DM238" s="217"/>
      <c r="DN238" s="217"/>
      <c r="DO238" s="217"/>
      <c r="DP238" s="217"/>
      <c r="DQ238" s="217"/>
      <c r="DR238" s="217"/>
      <c r="DS238" s="217"/>
      <c r="DT238" s="217"/>
      <c r="DU238" s="217"/>
      <c r="DV238" s="217"/>
      <c r="DW238" s="217"/>
      <c r="DX238" s="217"/>
      <c r="DY238" s="217"/>
      <c r="DZ238" s="217"/>
      <c r="EA238" s="217"/>
      <c r="EB238" s="217"/>
      <c r="EC238" s="217"/>
      <c r="ED238" s="217"/>
      <c r="EE238" s="217"/>
      <c r="EF238" s="217"/>
      <c r="EG238" s="217"/>
      <c r="EH238" s="217"/>
      <c r="EI238" s="217"/>
      <c r="EJ238" s="217"/>
      <c r="EK238" s="217"/>
      <c r="EL238" s="217"/>
      <c r="EM238" s="217"/>
      <c r="EN238" s="217"/>
      <c r="EO238" s="217"/>
      <c r="EP238" s="217"/>
      <c r="EQ238" s="217"/>
      <c r="ER238" s="217"/>
      <c r="ES238" s="217"/>
      <c r="ET238" s="217"/>
      <c r="EU238" s="217"/>
      <c r="EV238" s="217"/>
      <c r="EW238" s="217"/>
      <c r="EX238" s="217"/>
      <c r="EY238" s="217"/>
      <c r="EZ238" s="217"/>
      <c r="FA238" s="217"/>
      <c r="FB238" s="217"/>
      <c r="FC238" s="217"/>
      <c r="FD238" s="217"/>
      <c r="FE238" s="217"/>
      <c r="FF238" s="217"/>
      <c r="FG238" s="217"/>
      <c r="FH238" s="217"/>
      <c r="FI238" s="217"/>
      <c r="FJ238" s="217"/>
      <c r="FK238" s="217"/>
      <c r="FL238" s="217"/>
      <c r="FM238" s="217"/>
      <c r="FN238" s="217"/>
      <c r="FO238" s="217"/>
      <c r="FP238" s="217"/>
      <c r="FQ238" s="217"/>
      <c r="FR238" s="217"/>
      <c r="FS238" s="217"/>
      <c r="FT238" s="217"/>
      <c r="FU238" s="217"/>
      <c r="FV238" s="217"/>
      <c r="FW238" s="217"/>
      <c r="FX238" s="217"/>
      <c r="FY238" s="217"/>
      <c r="FZ238" s="217"/>
      <c r="GA238" s="217"/>
      <c r="GB238" s="217"/>
      <c r="GC238" s="217"/>
      <c r="GD238" s="217"/>
      <c r="GE238" s="217"/>
      <c r="GF238" s="217"/>
      <c r="GG238" s="217"/>
      <c r="GH238" s="217"/>
      <c r="GI238" s="217"/>
      <c r="GJ238" s="217"/>
      <c r="GK238" s="217"/>
      <c r="GL238" s="217"/>
      <c r="GM238" s="217"/>
      <c r="GN238" s="217"/>
      <c r="GO238" s="217"/>
      <c r="GP238" s="217"/>
      <c r="GQ238" s="217"/>
      <c r="GR238" s="217"/>
      <c r="GS238" s="217"/>
      <c r="GT238" s="217"/>
      <c r="GU238" s="217"/>
      <c r="GV238" s="217"/>
      <c r="GW238" s="217"/>
      <c r="GX238" s="217"/>
      <c r="GY238" s="217"/>
      <c r="GZ238" s="217"/>
      <c r="HA238" s="217"/>
      <c r="HB238" s="217"/>
      <c r="HC238" s="217"/>
      <c r="HD238" s="217"/>
      <c r="HE238" s="217"/>
      <c r="HF238" s="217"/>
      <c r="HG238" s="217"/>
      <c r="HH238" s="217"/>
      <c r="HI238" s="217"/>
      <c r="HJ238" s="217"/>
      <c r="HK238" s="217"/>
      <c r="HL238" s="217"/>
      <c r="HM238" s="217"/>
      <c r="HN238" s="217"/>
      <c r="HO238" s="217"/>
      <c r="HP238" s="217"/>
      <c r="HQ238" s="217"/>
      <c r="HR238" s="217"/>
      <c r="HS238" s="217"/>
      <c r="HT238" s="217"/>
      <c r="HU238" s="217"/>
      <c r="HV238" s="217"/>
      <c r="HW238" s="217"/>
      <c r="HX238" s="217"/>
      <c r="HY238" s="217"/>
      <c r="HZ238" s="217"/>
      <c r="IA238" s="217"/>
      <c r="IB238" s="217"/>
      <c r="IC238" s="217"/>
      <c r="ID238" s="217"/>
      <c r="IE238" s="217"/>
      <c r="IF238" s="217"/>
      <c r="IG238" s="217"/>
      <c r="IH238" s="217"/>
      <c r="II238" s="217"/>
      <c r="IJ238" s="217"/>
      <c r="IK238" s="217"/>
      <c r="IL238" s="217"/>
      <c r="IM238" s="217"/>
      <c r="IN238" s="217"/>
    </row>
    <row r="239" spans="1:248" s="240" customFormat="1" ht="30" x14ac:dyDescent="0.25">
      <c r="A239" s="11" t="s">
        <v>128</v>
      </c>
      <c r="B239" s="298">
        <f t="shared" ref="B239:E239" si="230">B226</f>
        <v>214</v>
      </c>
      <c r="C239" s="298">
        <f t="shared" si="230"/>
        <v>18</v>
      </c>
      <c r="D239" s="298">
        <f t="shared" si="230"/>
        <v>1</v>
      </c>
      <c r="E239" s="298">
        <f t="shared" si="230"/>
        <v>5.5555555555555554</v>
      </c>
      <c r="F239" s="299">
        <f t="shared" si="222"/>
        <v>1338.996288</v>
      </c>
      <c r="G239" s="299">
        <f t="shared" ref="G239:I239" si="231">G226</f>
        <v>112</v>
      </c>
      <c r="H239" s="299">
        <f t="shared" si="231"/>
        <v>6.2569900000000001</v>
      </c>
      <c r="I239" s="299">
        <f t="shared" si="231"/>
        <v>5.586598214285714</v>
      </c>
      <c r="J239" s="217"/>
      <c r="K239" s="217"/>
      <c r="L239" s="217"/>
      <c r="M239" s="217"/>
      <c r="N239" s="217"/>
      <c r="O239" s="217"/>
      <c r="P239" s="217"/>
      <c r="Q239" s="217"/>
      <c r="R239" s="217"/>
      <c r="S239" s="217"/>
      <c r="T239" s="217"/>
      <c r="U239" s="217"/>
      <c r="V239" s="217"/>
      <c r="W239" s="217"/>
      <c r="X239" s="217"/>
      <c r="Y239" s="217"/>
      <c r="Z239" s="217"/>
      <c r="AA239" s="217"/>
      <c r="AB239" s="217"/>
      <c r="AC239" s="217"/>
      <c r="AD239" s="217"/>
      <c r="AE239" s="217"/>
      <c r="AF239" s="217"/>
      <c r="AG239" s="217"/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  <c r="BI239" s="217"/>
      <c r="BJ239" s="217"/>
      <c r="BK239" s="217"/>
      <c r="BL239" s="217"/>
      <c r="BM239" s="217"/>
      <c r="BN239" s="217"/>
      <c r="BO239" s="217"/>
      <c r="BP239" s="217"/>
      <c r="BQ239" s="217"/>
      <c r="BR239" s="217"/>
      <c r="BS239" s="217"/>
      <c r="BT239" s="217"/>
      <c r="BU239" s="217"/>
      <c r="BV239" s="217"/>
      <c r="BW239" s="217"/>
      <c r="BX239" s="217"/>
      <c r="BY239" s="217"/>
      <c r="BZ239" s="217"/>
      <c r="CA239" s="217"/>
      <c r="CB239" s="217"/>
      <c r="CC239" s="217"/>
      <c r="CD239" s="217"/>
      <c r="CE239" s="217"/>
      <c r="CF239" s="217"/>
      <c r="CG239" s="217"/>
      <c r="CH239" s="217"/>
      <c r="CI239" s="217"/>
      <c r="CJ239" s="217"/>
      <c r="CK239" s="217"/>
      <c r="CL239" s="217"/>
      <c r="CM239" s="217"/>
      <c r="CN239" s="217"/>
      <c r="CO239" s="217"/>
      <c r="CP239" s="217"/>
      <c r="CQ239" s="217"/>
      <c r="CR239" s="217"/>
      <c r="CS239" s="217"/>
      <c r="CT239" s="217"/>
      <c r="CU239" s="217"/>
      <c r="CV239" s="217"/>
      <c r="CW239" s="217"/>
      <c r="CX239" s="217"/>
      <c r="CY239" s="217"/>
      <c r="CZ239" s="217"/>
      <c r="DA239" s="217"/>
      <c r="DB239" s="217"/>
      <c r="DC239" s="217"/>
      <c r="DD239" s="217"/>
      <c r="DE239" s="217"/>
      <c r="DF239" s="217"/>
      <c r="DG239" s="217"/>
      <c r="DH239" s="217"/>
      <c r="DI239" s="217"/>
      <c r="DJ239" s="217"/>
      <c r="DK239" s="217"/>
      <c r="DL239" s="217"/>
      <c r="DM239" s="217"/>
      <c r="DN239" s="217"/>
      <c r="DO239" s="217"/>
      <c r="DP239" s="217"/>
      <c r="DQ239" s="217"/>
      <c r="DR239" s="217"/>
      <c r="DS239" s="217"/>
      <c r="DT239" s="217"/>
      <c r="DU239" s="217"/>
      <c r="DV239" s="217"/>
      <c r="DW239" s="217"/>
      <c r="DX239" s="217"/>
      <c r="DY239" s="217"/>
      <c r="DZ239" s="217"/>
      <c r="EA239" s="217"/>
      <c r="EB239" s="217"/>
      <c r="EC239" s="217"/>
      <c r="ED239" s="217"/>
      <c r="EE239" s="217"/>
      <c r="EF239" s="217"/>
      <c r="EG239" s="217"/>
      <c r="EH239" s="217"/>
      <c r="EI239" s="217"/>
      <c r="EJ239" s="217"/>
      <c r="EK239" s="217"/>
      <c r="EL239" s="217"/>
      <c r="EM239" s="217"/>
      <c r="EN239" s="217"/>
      <c r="EO239" s="217"/>
      <c r="EP239" s="217"/>
      <c r="EQ239" s="217"/>
      <c r="ER239" s="217"/>
      <c r="ES239" s="217"/>
      <c r="ET239" s="217"/>
      <c r="EU239" s="217"/>
      <c r="EV239" s="217"/>
      <c r="EW239" s="217"/>
      <c r="EX239" s="217"/>
      <c r="EY239" s="217"/>
      <c r="EZ239" s="217"/>
      <c r="FA239" s="217"/>
      <c r="FB239" s="217"/>
      <c r="FC239" s="217"/>
      <c r="FD239" s="217"/>
      <c r="FE239" s="217"/>
      <c r="FF239" s="217"/>
      <c r="FG239" s="217"/>
      <c r="FH239" s="217"/>
      <c r="FI239" s="217"/>
      <c r="FJ239" s="217"/>
      <c r="FK239" s="217"/>
      <c r="FL239" s="217"/>
      <c r="FM239" s="217"/>
      <c r="FN239" s="217"/>
      <c r="FO239" s="217"/>
      <c r="FP239" s="217"/>
      <c r="FQ239" s="217"/>
      <c r="FR239" s="217"/>
      <c r="FS239" s="217"/>
      <c r="FT239" s="217"/>
      <c r="FU239" s="217"/>
      <c r="FV239" s="217"/>
      <c r="FW239" s="217"/>
      <c r="FX239" s="217"/>
      <c r="FY239" s="217"/>
      <c r="FZ239" s="217"/>
      <c r="GA239" s="217"/>
      <c r="GB239" s="217"/>
      <c r="GC239" s="217"/>
      <c r="GD239" s="217"/>
      <c r="GE239" s="217"/>
      <c r="GF239" s="217"/>
      <c r="GG239" s="217"/>
      <c r="GH239" s="217"/>
      <c r="GI239" s="217"/>
      <c r="GJ239" s="217"/>
      <c r="GK239" s="217"/>
      <c r="GL239" s="217"/>
      <c r="GM239" s="217"/>
      <c r="GN239" s="217"/>
      <c r="GO239" s="217"/>
      <c r="GP239" s="217"/>
      <c r="GQ239" s="217"/>
      <c r="GR239" s="217"/>
      <c r="GS239" s="217"/>
      <c r="GT239" s="217"/>
      <c r="GU239" s="217"/>
      <c r="GV239" s="217"/>
      <c r="GW239" s="217"/>
      <c r="GX239" s="217"/>
      <c r="GY239" s="217"/>
      <c r="GZ239" s="217"/>
      <c r="HA239" s="217"/>
      <c r="HB239" s="217"/>
      <c r="HC239" s="217"/>
      <c r="HD239" s="217"/>
      <c r="HE239" s="217"/>
      <c r="HF239" s="217"/>
      <c r="HG239" s="217"/>
      <c r="HH239" s="217"/>
      <c r="HI239" s="217"/>
      <c r="HJ239" s="217"/>
      <c r="HK239" s="217"/>
      <c r="HL239" s="217"/>
      <c r="HM239" s="217"/>
      <c r="HN239" s="217"/>
      <c r="HO239" s="217"/>
      <c r="HP239" s="217"/>
      <c r="HQ239" s="217"/>
      <c r="HR239" s="217"/>
      <c r="HS239" s="217"/>
      <c r="HT239" s="217"/>
      <c r="HU239" s="217"/>
      <c r="HV239" s="217"/>
      <c r="HW239" s="217"/>
      <c r="HX239" s="217"/>
      <c r="HY239" s="217"/>
      <c r="HZ239" s="217"/>
      <c r="IA239" s="217"/>
      <c r="IB239" s="217"/>
      <c r="IC239" s="217"/>
      <c r="ID239" s="217"/>
      <c r="IE239" s="217"/>
      <c r="IF239" s="217"/>
      <c r="IG239" s="217"/>
      <c r="IH239" s="217"/>
      <c r="II239" s="217"/>
      <c r="IJ239" s="217"/>
      <c r="IK239" s="217"/>
      <c r="IL239" s="217"/>
      <c r="IM239" s="217"/>
      <c r="IN239" s="217"/>
    </row>
    <row r="240" spans="1:248" s="240" customFormat="1" ht="30" x14ac:dyDescent="0.25">
      <c r="A240" s="72" t="s">
        <v>125</v>
      </c>
      <c r="B240" s="298">
        <f t="shared" ref="B240:E240" si="232">B227</f>
        <v>18127</v>
      </c>
      <c r="C240" s="298">
        <f t="shared" si="232"/>
        <v>1510</v>
      </c>
      <c r="D240" s="298">
        <f t="shared" si="232"/>
        <v>418</v>
      </c>
      <c r="E240" s="298">
        <f t="shared" si="232"/>
        <v>27.682119205298012</v>
      </c>
      <c r="F240" s="299">
        <f t="shared" si="222"/>
        <v>34030.404000000002</v>
      </c>
      <c r="G240" s="299">
        <f t="shared" ref="G240:I240" si="233">G227</f>
        <v>2836</v>
      </c>
      <c r="H240" s="299">
        <f t="shared" si="233"/>
        <v>1490.8707900000002</v>
      </c>
      <c r="I240" s="299">
        <f t="shared" si="233"/>
        <v>52.569491889985898</v>
      </c>
      <c r="J240" s="217"/>
      <c r="K240" s="217"/>
      <c r="L240" s="217"/>
      <c r="M240" s="217"/>
      <c r="N240" s="217"/>
      <c r="O240" s="217"/>
      <c r="P240" s="217"/>
      <c r="Q240" s="217"/>
      <c r="R240" s="217"/>
      <c r="S240" s="217"/>
      <c r="T240" s="217"/>
      <c r="U240" s="217"/>
      <c r="V240" s="217"/>
      <c r="W240" s="217"/>
      <c r="X240" s="217"/>
      <c r="Y240" s="217"/>
      <c r="Z240" s="217"/>
      <c r="AA240" s="217"/>
      <c r="AB240" s="217"/>
      <c r="AC240" s="217"/>
      <c r="AD240" s="217"/>
      <c r="AE240" s="217"/>
      <c r="AF240" s="217"/>
      <c r="AG240" s="217"/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  <c r="BI240" s="217"/>
      <c r="BJ240" s="217"/>
      <c r="BK240" s="217"/>
      <c r="BL240" s="217"/>
      <c r="BM240" s="217"/>
      <c r="BN240" s="217"/>
      <c r="BO240" s="217"/>
      <c r="BP240" s="217"/>
      <c r="BQ240" s="217"/>
      <c r="BR240" s="217"/>
      <c r="BS240" s="217"/>
      <c r="BT240" s="217"/>
      <c r="BU240" s="217"/>
      <c r="BV240" s="217"/>
      <c r="BW240" s="217"/>
      <c r="BX240" s="217"/>
      <c r="BY240" s="217"/>
      <c r="BZ240" s="217"/>
      <c r="CA240" s="217"/>
      <c r="CB240" s="217"/>
      <c r="CC240" s="217"/>
      <c r="CD240" s="217"/>
      <c r="CE240" s="217"/>
      <c r="CF240" s="217"/>
      <c r="CG240" s="217"/>
      <c r="CH240" s="217"/>
      <c r="CI240" s="217"/>
      <c r="CJ240" s="217"/>
      <c r="CK240" s="217"/>
      <c r="CL240" s="217"/>
      <c r="CM240" s="217"/>
      <c r="CN240" s="217"/>
      <c r="CO240" s="217"/>
      <c r="CP240" s="217"/>
      <c r="CQ240" s="217"/>
      <c r="CR240" s="217"/>
      <c r="CS240" s="217"/>
      <c r="CT240" s="217"/>
      <c r="CU240" s="217"/>
      <c r="CV240" s="217"/>
      <c r="CW240" s="217"/>
      <c r="CX240" s="217"/>
      <c r="CY240" s="217"/>
      <c r="CZ240" s="217"/>
      <c r="DA240" s="217"/>
      <c r="DB240" s="217"/>
      <c r="DC240" s="217"/>
      <c r="DD240" s="217"/>
      <c r="DE240" s="217"/>
      <c r="DF240" s="217"/>
      <c r="DG240" s="217"/>
      <c r="DH240" s="217"/>
      <c r="DI240" s="217"/>
      <c r="DJ240" s="217"/>
      <c r="DK240" s="217"/>
      <c r="DL240" s="217"/>
      <c r="DM240" s="217"/>
      <c r="DN240" s="217"/>
      <c r="DO240" s="217"/>
      <c r="DP240" s="217"/>
      <c r="DQ240" s="217"/>
      <c r="DR240" s="217"/>
      <c r="DS240" s="217"/>
      <c r="DT240" s="217"/>
      <c r="DU240" s="217"/>
      <c r="DV240" s="217"/>
      <c r="DW240" s="217"/>
      <c r="DX240" s="217"/>
      <c r="DY240" s="217"/>
      <c r="DZ240" s="217"/>
      <c r="EA240" s="217"/>
      <c r="EB240" s="217"/>
      <c r="EC240" s="217"/>
      <c r="ED240" s="217"/>
      <c r="EE240" s="217"/>
      <c r="EF240" s="217"/>
      <c r="EG240" s="217"/>
      <c r="EH240" s="217"/>
      <c r="EI240" s="217"/>
      <c r="EJ240" s="217"/>
      <c r="EK240" s="217"/>
      <c r="EL240" s="217"/>
      <c r="EM240" s="217"/>
      <c r="EN240" s="217"/>
      <c r="EO240" s="217"/>
      <c r="EP240" s="217"/>
      <c r="EQ240" s="217"/>
      <c r="ER240" s="217"/>
      <c r="ES240" s="217"/>
      <c r="ET240" s="217"/>
      <c r="EU240" s="217"/>
      <c r="EV240" s="217"/>
      <c r="EW240" s="217"/>
      <c r="EX240" s="217"/>
      <c r="EY240" s="217"/>
      <c r="EZ240" s="217"/>
      <c r="FA240" s="217"/>
      <c r="FB240" s="217"/>
      <c r="FC240" s="217"/>
      <c r="FD240" s="217"/>
      <c r="FE240" s="217"/>
      <c r="FF240" s="217"/>
      <c r="FG240" s="217"/>
      <c r="FH240" s="217"/>
      <c r="FI240" s="217"/>
      <c r="FJ240" s="217"/>
      <c r="FK240" s="217"/>
      <c r="FL240" s="217"/>
      <c r="FM240" s="217"/>
      <c r="FN240" s="217"/>
      <c r="FO240" s="217"/>
      <c r="FP240" s="217"/>
      <c r="FQ240" s="217"/>
      <c r="FR240" s="217"/>
      <c r="FS240" s="217"/>
      <c r="FT240" s="217"/>
      <c r="FU240" s="217"/>
      <c r="FV240" s="217"/>
      <c r="FW240" s="217"/>
      <c r="FX240" s="217"/>
      <c r="FY240" s="217"/>
      <c r="FZ240" s="217"/>
      <c r="GA240" s="217"/>
      <c r="GB240" s="217"/>
      <c r="GC240" s="217"/>
      <c r="GD240" s="217"/>
      <c r="GE240" s="217"/>
      <c r="GF240" s="217"/>
      <c r="GG240" s="217"/>
      <c r="GH240" s="217"/>
      <c r="GI240" s="217"/>
      <c r="GJ240" s="217"/>
      <c r="GK240" s="217"/>
      <c r="GL240" s="217"/>
      <c r="GM240" s="217"/>
      <c r="GN240" s="217"/>
      <c r="GO240" s="217"/>
      <c r="GP240" s="217"/>
      <c r="GQ240" s="217"/>
      <c r="GR240" s="217"/>
      <c r="GS240" s="217"/>
      <c r="GT240" s="217"/>
      <c r="GU240" s="217"/>
      <c r="GV240" s="217"/>
      <c r="GW240" s="217"/>
      <c r="GX240" s="217"/>
      <c r="GY240" s="217"/>
      <c r="GZ240" s="217"/>
      <c r="HA240" s="217"/>
      <c r="HB240" s="217"/>
      <c r="HC240" s="217"/>
      <c r="HD240" s="217"/>
      <c r="HE240" s="217"/>
      <c r="HF240" s="217"/>
      <c r="HG240" s="217"/>
      <c r="HH240" s="217"/>
      <c r="HI240" s="217"/>
      <c r="HJ240" s="217"/>
      <c r="HK240" s="217"/>
      <c r="HL240" s="217"/>
      <c r="HM240" s="217"/>
      <c r="HN240" s="217"/>
      <c r="HO240" s="217"/>
      <c r="HP240" s="217"/>
      <c r="HQ240" s="217"/>
      <c r="HR240" s="217"/>
      <c r="HS240" s="217"/>
      <c r="HT240" s="217"/>
      <c r="HU240" s="217"/>
      <c r="HV240" s="217"/>
      <c r="HW240" s="217"/>
      <c r="HX240" s="217"/>
      <c r="HY240" s="217"/>
      <c r="HZ240" s="217"/>
      <c r="IA240" s="217"/>
      <c r="IB240" s="217"/>
      <c r="IC240" s="217"/>
      <c r="ID240" s="217"/>
      <c r="IE240" s="217"/>
      <c r="IF240" s="217"/>
      <c r="IG240" s="217"/>
      <c r="IH240" s="217"/>
      <c r="II240" s="217"/>
      <c r="IJ240" s="217"/>
      <c r="IK240" s="217"/>
      <c r="IL240" s="217"/>
      <c r="IM240" s="217"/>
      <c r="IN240" s="217"/>
    </row>
    <row r="241" spans="1:248" s="240" customFormat="1" ht="30" x14ac:dyDescent="0.25">
      <c r="A241" s="11" t="s">
        <v>121</v>
      </c>
      <c r="B241" s="298">
        <f t="shared" ref="B241:E241" si="234">B228</f>
        <v>8500</v>
      </c>
      <c r="C241" s="298">
        <f t="shared" si="234"/>
        <v>708</v>
      </c>
      <c r="D241" s="298">
        <f t="shared" si="234"/>
        <v>32</v>
      </c>
      <c r="E241" s="298">
        <f t="shared" si="234"/>
        <v>4.5197740112994351</v>
      </c>
      <c r="F241" s="299">
        <f t="shared" ref="F241:I246" si="235">F228</f>
        <v>14907.895</v>
      </c>
      <c r="G241" s="299">
        <f t="shared" si="235"/>
        <v>1242</v>
      </c>
      <c r="H241" s="299">
        <f t="shared" si="235"/>
        <v>57.35192</v>
      </c>
      <c r="I241" s="299">
        <f t="shared" si="235"/>
        <v>4.6177069243156197</v>
      </c>
      <c r="J241" s="217"/>
      <c r="K241" s="217"/>
      <c r="L241" s="217"/>
      <c r="M241" s="217"/>
      <c r="N241" s="217"/>
      <c r="O241" s="217"/>
      <c r="P241" s="217"/>
      <c r="Q241" s="217"/>
      <c r="R241" s="217"/>
      <c r="S241" s="217"/>
      <c r="T241" s="217"/>
      <c r="U241" s="217"/>
      <c r="V241" s="217"/>
      <c r="W241" s="217"/>
      <c r="X241" s="217"/>
      <c r="Y241" s="217"/>
      <c r="Z241" s="217"/>
      <c r="AA241" s="217"/>
      <c r="AB241" s="217"/>
      <c r="AC241" s="217"/>
      <c r="AD241" s="217"/>
      <c r="AE241" s="217"/>
      <c r="AF241" s="217"/>
      <c r="AG241" s="217"/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  <c r="BI241" s="217"/>
      <c r="BJ241" s="217"/>
      <c r="BK241" s="217"/>
      <c r="BL241" s="217"/>
      <c r="BM241" s="217"/>
      <c r="BN241" s="217"/>
      <c r="BO241" s="217"/>
      <c r="BP241" s="217"/>
      <c r="BQ241" s="217"/>
      <c r="BR241" s="217"/>
      <c r="BS241" s="217"/>
      <c r="BT241" s="217"/>
      <c r="BU241" s="217"/>
      <c r="BV241" s="217"/>
      <c r="BW241" s="217"/>
      <c r="BX241" s="217"/>
      <c r="BY241" s="217"/>
      <c r="BZ241" s="217"/>
      <c r="CA241" s="217"/>
      <c r="CB241" s="217"/>
      <c r="CC241" s="217"/>
      <c r="CD241" s="217"/>
      <c r="CE241" s="217"/>
      <c r="CF241" s="217"/>
      <c r="CG241" s="217"/>
      <c r="CH241" s="217"/>
      <c r="CI241" s="217"/>
      <c r="CJ241" s="217"/>
      <c r="CK241" s="217"/>
      <c r="CL241" s="217"/>
      <c r="CM241" s="217"/>
      <c r="CN241" s="217"/>
      <c r="CO241" s="217"/>
      <c r="CP241" s="217"/>
      <c r="CQ241" s="217"/>
      <c r="CR241" s="217"/>
      <c r="CS241" s="217"/>
      <c r="CT241" s="217"/>
      <c r="CU241" s="217"/>
      <c r="CV241" s="217"/>
      <c r="CW241" s="217"/>
      <c r="CX241" s="217"/>
      <c r="CY241" s="217"/>
      <c r="CZ241" s="217"/>
      <c r="DA241" s="217"/>
      <c r="DB241" s="217"/>
      <c r="DC241" s="217"/>
      <c r="DD241" s="217"/>
      <c r="DE241" s="217"/>
      <c r="DF241" s="217"/>
      <c r="DG241" s="217"/>
      <c r="DH241" s="217"/>
      <c r="DI241" s="217"/>
      <c r="DJ241" s="217"/>
      <c r="DK241" s="217"/>
      <c r="DL241" s="217"/>
      <c r="DM241" s="217"/>
      <c r="DN241" s="217"/>
      <c r="DO241" s="217"/>
      <c r="DP241" s="217"/>
      <c r="DQ241" s="217"/>
      <c r="DR241" s="217"/>
      <c r="DS241" s="217"/>
      <c r="DT241" s="217"/>
      <c r="DU241" s="217"/>
      <c r="DV241" s="217"/>
      <c r="DW241" s="217"/>
      <c r="DX241" s="217"/>
      <c r="DY241" s="217"/>
      <c r="DZ241" s="217"/>
      <c r="EA241" s="217"/>
      <c r="EB241" s="217"/>
      <c r="EC241" s="217"/>
      <c r="ED241" s="217"/>
      <c r="EE241" s="217"/>
      <c r="EF241" s="217"/>
      <c r="EG241" s="217"/>
      <c r="EH241" s="217"/>
      <c r="EI241" s="217"/>
      <c r="EJ241" s="217"/>
      <c r="EK241" s="217"/>
      <c r="EL241" s="217"/>
      <c r="EM241" s="217"/>
      <c r="EN241" s="217"/>
      <c r="EO241" s="217"/>
      <c r="EP241" s="217"/>
      <c r="EQ241" s="217"/>
      <c r="ER241" s="217"/>
      <c r="ES241" s="217"/>
      <c r="ET241" s="217"/>
      <c r="EU241" s="217"/>
      <c r="EV241" s="217"/>
      <c r="EW241" s="217"/>
      <c r="EX241" s="217"/>
      <c r="EY241" s="217"/>
      <c r="EZ241" s="217"/>
      <c r="FA241" s="217"/>
      <c r="FB241" s="217"/>
      <c r="FC241" s="217"/>
      <c r="FD241" s="217"/>
      <c r="FE241" s="217"/>
      <c r="FF241" s="217"/>
      <c r="FG241" s="217"/>
      <c r="FH241" s="217"/>
      <c r="FI241" s="217"/>
      <c r="FJ241" s="217"/>
      <c r="FK241" s="217"/>
      <c r="FL241" s="217"/>
      <c r="FM241" s="217"/>
      <c r="FN241" s="217"/>
      <c r="FO241" s="217"/>
      <c r="FP241" s="217"/>
      <c r="FQ241" s="217"/>
      <c r="FR241" s="217"/>
      <c r="FS241" s="217"/>
      <c r="FT241" s="217"/>
      <c r="FU241" s="217"/>
      <c r="FV241" s="217"/>
      <c r="FW241" s="217"/>
      <c r="FX241" s="217"/>
      <c r="FY241" s="217"/>
      <c r="FZ241" s="217"/>
      <c r="GA241" s="217"/>
      <c r="GB241" s="217"/>
      <c r="GC241" s="217"/>
      <c r="GD241" s="217"/>
      <c r="GE241" s="217"/>
      <c r="GF241" s="217"/>
      <c r="GG241" s="217"/>
      <c r="GH241" s="217"/>
      <c r="GI241" s="217"/>
      <c r="GJ241" s="217"/>
      <c r="GK241" s="217"/>
      <c r="GL241" s="217"/>
      <c r="GM241" s="217"/>
      <c r="GN241" s="217"/>
      <c r="GO241" s="217"/>
      <c r="GP241" s="217"/>
      <c r="GQ241" s="217"/>
      <c r="GR241" s="217"/>
      <c r="GS241" s="217"/>
      <c r="GT241" s="217"/>
      <c r="GU241" s="217"/>
      <c r="GV241" s="217"/>
      <c r="GW241" s="217"/>
      <c r="GX241" s="217"/>
      <c r="GY241" s="217"/>
      <c r="GZ241" s="217"/>
      <c r="HA241" s="217"/>
      <c r="HB241" s="217"/>
      <c r="HC241" s="217"/>
      <c r="HD241" s="217"/>
      <c r="HE241" s="217"/>
      <c r="HF241" s="217"/>
      <c r="HG241" s="217"/>
      <c r="HH241" s="217"/>
      <c r="HI241" s="217"/>
      <c r="HJ241" s="217"/>
      <c r="HK241" s="217"/>
      <c r="HL241" s="217"/>
      <c r="HM241" s="217"/>
      <c r="HN241" s="217"/>
      <c r="HO241" s="217"/>
      <c r="HP241" s="217"/>
      <c r="HQ241" s="217"/>
      <c r="HR241" s="217"/>
      <c r="HS241" s="217"/>
      <c r="HT241" s="217"/>
      <c r="HU241" s="217"/>
      <c r="HV241" s="217"/>
      <c r="HW241" s="217"/>
      <c r="HX241" s="217"/>
      <c r="HY241" s="217"/>
      <c r="HZ241" s="217"/>
      <c r="IA241" s="217"/>
      <c r="IB241" s="217"/>
      <c r="IC241" s="217"/>
      <c r="ID241" s="217"/>
      <c r="IE241" s="217"/>
      <c r="IF241" s="217"/>
      <c r="IG241" s="217"/>
      <c r="IH241" s="217"/>
      <c r="II241" s="217"/>
      <c r="IJ241" s="217"/>
      <c r="IK241" s="217"/>
      <c r="IL241" s="217"/>
      <c r="IM241" s="217"/>
      <c r="IN241" s="217"/>
    </row>
    <row r="242" spans="1:248" s="240" customFormat="1" ht="45" customHeight="1" x14ac:dyDescent="0.25">
      <c r="A242" s="11" t="s">
        <v>86</v>
      </c>
      <c r="B242" s="298">
        <f t="shared" ref="B242:E242" si="236">B229</f>
        <v>6400</v>
      </c>
      <c r="C242" s="298">
        <f t="shared" si="236"/>
        <v>533</v>
      </c>
      <c r="D242" s="298">
        <f t="shared" si="236"/>
        <v>256</v>
      </c>
      <c r="E242" s="298">
        <f t="shared" si="236"/>
        <v>48.030018761726076</v>
      </c>
      <c r="F242" s="299">
        <f t="shared" si="235"/>
        <v>12553.6</v>
      </c>
      <c r="G242" s="299">
        <f t="shared" si="235"/>
        <v>1046</v>
      </c>
      <c r="H242" s="299">
        <f t="shared" si="235"/>
        <v>1303.30519</v>
      </c>
      <c r="I242" s="299">
        <f t="shared" si="235"/>
        <v>124.59896653919695</v>
      </c>
      <c r="J242" s="217"/>
      <c r="K242" s="217"/>
      <c r="L242" s="217"/>
      <c r="M242" s="217"/>
      <c r="N242" s="217"/>
      <c r="O242" s="217"/>
      <c r="P242" s="217"/>
      <c r="Q242" s="217"/>
      <c r="R242" s="217"/>
      <c r="S242" s="217"/>
      <c r="T242" s="217"/>
      <c r="U242" s="217"/>
      <c r="V242" s="217"/>
      <c r="W242" s="217"/>
      <c r="X242" s="217"/>
      <c r="Y242" s="217"/>
      <c r="Z242" s="217"/>
      <c r="AA242" s="217"/>
      <c r="AB242" s="217"/>
      <c r="AC242" s="217"/>
      <c r="AD242" s="217"/>
      <c r="AE242" s="217"/>
      <c r="AF242" s="217"/>
      <c r="AG242" s="217"/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  <c r="BI242" s="217"/>
      <c r="BJ242" s="217"/>
      <c r="BK242" s="217"/>
      <c r="BL242" s="217"/>
      <c r="BM242" s="217"/>
      <c r="BN242" s="217"/>
      <c r="BO242" s="217"/>
      <c r="BP242" s="217"/>
      <c r="BQ242" s="217"/>
      <c r="BR242" s="217"/>
      <c r="BS242" s="217"/>
      <c r="BT242" s="217"/>
      <c r="BU242" s="217"/>
      <c r="BV242" s="217"/>
      <c r="BW242" s="217"/>
      <c r="BX242" s="217"/>
      <c r="BY242" s="217"/>
      <c r="BZ242" s="217"/>
      <c r="CA242" s="217"/>
      <c r="CB242" s="217"/>
      <c r="CC242" s="217"/>
      <c r="CD242" s="217"/>
      <c r="CE242" s="217"/>
      <c r="CF242" s="217"/>
      <c r="CG242" s="217"/>
      <c r="CH242" s="217"/>
      <c r="CI242" s="217"/>
      <c r="CJ242" s="217"/>
      <c r="CK242" s="217"/>
      <c r="CL242" s="217"/>
      <c r="CM242" s="217"/>
      <c r="CN242" s="217"/>
      <c r="CO242" s="217"/>
      <c r="CP242" s="217"/>
      <c r="CQ242" s="217"/>
      <c r="CR242" s="217"/>
      <c r="CS242" s="217"/>
      <c r="CT242" s="217"/>
      <c r="CU242" s="217"/>
      <c r="CV242" s="217"/>
      <c r="CW242" s="217"/>
      <c r="CX242" s="217"/>
      <c r="CY242" s="217"/>
      <c r="CZ242" s="217"/>
      <c r="DA242" s="217"/>
      <c r="DB242" s="217"/>
      <c r="DC242" s="217"/>
      <c r="DD242" s="217"/>
      <c r="DE242" s="217"/>
      <c r="DF242" s="217"/>
      <c r="DG242" s="217"/>
      <c r="DH242" s="217"/>
      <c r="DI242" s="217"/>
      <c r="DJ242" s="217"/>
      <c r="DK242" s="217"/>
      <c r="DL242" s="217"/>
      <c r="DM242" s="217"/>
      <c r="DN242" s="217"/>
      <c r="DO242" s="217"/>
      <c r="DP242" s="217"/>
      <c r="DQ242" s="217"/>
      <c r="DR242" s="217"/>
      <c r="DS242" s="217"/>
      <c r="DT242" s="217"/>
      <c r="DU242" s="217"/>
      <c r="DV242" s="217"/>
      <c r="DW242" s="217"/>
      <c r="DX242" s="217"/>
      <c r="DY242" s="217"/>
      <c r="DZ242" s="217"/>
      <c r="EA242" s="217"/>
      <c r="EB242" s="217"/>
      <c r="EC242" s="217"/>
      <c r="ED242" s="217"/>
      <c r="EE242" s="217"/>
      <c r="EF242" s="217"/>
      <c r="EG242" s="217"/>
      <c r="EH242" s="217"/>
      <c r="EI242" s="217"/>
      <c r="EJ242" s="217"/>
      <c r="EK242" s="217"/>
      <c r="EL242" s="217"/>
      <c r="EM242" s="217"/>
      <c r="EN242" s="217"/>
      <c r="EO242" s="217"/>
      <c r="EP242" s="217"/>
      <c r="EQ242" s="217"/>
      <c r="ER242" s="217"/>
      <c r="ES242" s="217"/>
      <c r="ET242" s="217"/>
      <c r="EU242" s="217"/>
      <c r="EV242" s="217"/>
      <c r="EW242" s="217"/>
      <c r="EX242" s="217"/>
      <c r="EY242" s="217"/>
      <c r="EZ242" s="217"/>
      <c r="FA242" s="217"/>
      <c r="FB242" s="217"/>
      <c r="FC242" s="217"/>
      <c r="FD242" s="217"/>
      <c r="FE242" s="217"/>
      <c r="FF242" s="217"/>
      <c r="FG242" s="217"/>
      <c r="FH242" s="217"/>
      <c r="FI242" s="217"/>
      <c r="FJ242" s="217"/>
      <c r="FK242" s="217"/>
      <c r="FL242" s="217"/>
      <c r="FM242" s="217"/>
      <c r="FN242" s="217"/>
      <c r="FO242" s="217"/>
      <c r="FP242" s="217"/>
      <c r="FQ242" s="217"/>
      <c r="FR242" s="217"/>
      <c r="FS242" s="217"/>
      <c r="FT242" s="217"/>
      <c r="FU242" s="217"/>
      <c r="FV242" s="217"/>
      <c r="FW242" s="217"/>
      <c r="FX242" s="217"/>
      <c r="FY242" s="217"/>
      <c r="FZ242" s="217"/>
      <c r="GA242" s="217"/>
      <c r="GB242" s="217"/>
      <c r="GC242" s="217"/>
      <c r="GD242" s="217"/>
      <c r="GE242" s="217"/>
      <c r="GF242" s="217"/>
      <c r="GG242" s="217"/>
      <c r="GH242" s="217"/>
      <c r="GI242" s="217"/>
      <c r="GJ242" s="217"/>
      <c r="GK242" s="217"/>
      <c r="GL242" s="217"/>
      <c r="GM242" s="217"/>
      <c r="GN242" s="217"/>
      <c r="GO242" s="217"/>
      <c r="GP242" s="217"/>
      <c r="GQ242" s="217"/>
      <c r="GR242" s="217"/>
      <c r="GS242" s="217"/>
      <c r="GT242" s="217"/>
      <c r="GU242" s="217"/>
      <c r="GV242" s="217"/>
      <c r="GW242" s="217"/>
      <c r="GX242" s="217"/>
      <c r="GY242" s="217"/>
      <c r="GZ242" s="217"/>
      <c r="HA242" s="217"/>
      <c r="HB242" s="217"/>
      <c r="HC242" s="217"/>
      <c r="HD242" s="217"/>
      <c r="HE242" s="217"/>
      <c r="HF242" s="217"/>
      <c r="HG242" s="217"/>
      <c r="HH242" s="217"/>
      <c r="HI242" s="217"/>
      <c r="HJ242" s="217"/>
      <c r="HK242" s="217"/>
      <c r="HL242" s="217"/>
      <c r="HM242" s="217"/>
      <c r="HN242" s="217"/>
      <c r="HO242" s="217"/>
      <c r="HP242" s="217"/>
      <c r="HQ242" s="217"/>
      <c r="HR242" s="217"/>
      <c r="HS242" s="217"/>
      <c r="HT242" s="217"/>
      <c r="HU242" s="217"/>
      <c r="HV242" s="217"/>
      <c r="HW242" s="217"/>
      <c r="HX242" s="217"/>
      <c r="HY242" s="217"/>
      <c r="HZ242" s="217"/>
      <c r="IA242" s="217"/>
      <c r="IB242" s="217"/>
      <c r="IC242" s="217"/>
      <c r="ID242" s="217"/>
      <c r="IE242" s="217"/>
      <c r="IF242" s="217"/>
      <c r="IG242" s="217"/>
      <c r="IH242" s="217"/>
      <c r="II242" s="217"/>
      <c r="IJ242" s="217"/>
      <c r="IK242" s="217"/>
      <c r="IL242" s="217"/>
      <c r="IM242" s="217"/>
      <c r="IN242" s="217"/>
    </row>
    <row r="243" spans="1:248" s="240" customFormat="1" ht="45" customHeight="1" x14ac:dyDescent="0.25">
      <c r="A243" s="11" t="s">
        <v>122</v>
      </c>
      <c r="B243" s="298">
        <f t="shared" ref="B243:E243" si="237">B230</f>
        <v>2077</v>
      </c>
      <c r="C243" s="298">
        <f t="shared" si="237"/>
        <v>173</v>
      </c>
      <c r="D243" s="298">
        <f t="shared" si="237"/>
        <v>115</v>
      </c>
      <c r="E243" s="298">
        <f t="shared" si="237"/>
        <v>66.473988439306353</v>
      </c>
      <c r="F243" s="299">
        <f t="shared" si="235"/>
        <v>4074.0355</v>
      </c>
      <c r="G243" s="299">
        <f t="shared" si="235"/>
        <v>340</v>
      </c>
      <c r="H243" s="299">
        <f t="shared" si="235"/>
        <v>113.38927</v>
      </c>
      <c r="I243" s="299">
        <f t="shared" si="235"/>
        <v>33.349785294117645</v>
      </c>
      <c r="J243" s="217"/>
      <c r="K243" s="217"/>
      <c r="L243" s="217"/>
      <c r="M243" s="217"/>
      <c r="N243" s="217"/>
      <c r="O243" s="217"/>
      <c r="P243" s="217"/>
      <c r="Q243" s="217"/>
      <c r="R243" s="217"/>
      <c r="S243" s="217"/>
      <c r="T243" s="217"/>
      <c r="U243" s="217"/>
      <c r="V243" s="217"/>
      <c r="W243" s="217"/>
      <c r="X243" s="217"/>
      <c r="Y243" s="217"/>
      <c r="Z243" s="217"/>
      <c r="AA243" s="217"/>
      <c r="AB243" s="217"/>
      <c r="AC243" s="217"/>
      <c r="AD243" s="217"/>
      <c r="AE243" s="217"/>
      <c r="AF243" s="217"/>
      <c r="AG243" s="217"/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  <c r="BI243" s="217"/>
      <c r="BJ243" s="217"/>
      <c r="BK243" s="217"/>
      <c r="BL243" s="217"/>
      <c r="BM243" s="217"/>
      <c r="BN243" s="217"/>
      <c r="BO243" s="217"/>
      <c r="BP243" s="217"/>
      <c r="BQ243" s="217"/>
      <c r="BR243" s="217"/>
      <c r="BS243" s="217"/>
      <c r="BT243" s="217"/>
      <c r="BU243" s="217"/>
      <c r="BV243" s="217"/>
      <c r="BW243" s="217"/>
      <c r="BX243" s="217"/>
      <c r="BY243" s="217"/>
      <c r="BZ243" s="217"/>
      <c r="CA243" s="217"/>
      <c r="CB243" s="217"/>
      <c r="CC243" s="217"/>
      <c r="CD243" s="217"/>
      <c r="CE243" s="217"/>
      <c r="CF243" s="217"/>
      <c r="CG243" s="217"/>
      <c r="CH243" s="217"/>
      <c r="CI243" s="217"/>
      <c r="CJ243" s="217"/>
      <c r="CK243" s="217"/>
      <c r="CL243" s="217"/>
      <c r="CM243" s="217"/>
      <c r="CN243" s="217"/>
      <c r="CO243" s="217"/>
      <c r="CP243" s="217"/>
      <c r="CQ243" s="217"/>
      <c r="CR243" s="217"/>
      <c r="CS243" s="217"/>
      <c r="CT243" s="217"/>
      <c r="CU243" s="217"/>
      <c r="CV243" s="217"/>
      <c r="CW243" s="217"/>
      <c r="CX243" s="217"/>
      <c r="CY243" s="217"/>
      <c r="CZ243" s="217"/>
      <c r="DA243" s="217"/>
      <c r="DB243" s="217"/>
      <c r="DC243" s="217"/>
      <c r="DD243" s="217"/>
      <c r="DE243" s="217"/>
      <c r="DF243" s="217"/>
      <c r="DG243" s="217"/>
      <c r="DH243" s="217"/>
      <c r="DI243" s="217"/>
      <c r="DJ243" s="217"/>
      <c r="DK243" s="217"/>
      <c r="DL243" s="217"/>
      <c r="DM243" s="217"/>
      <c r="DN243" s="217"/>
      <c r="DO243" s="217"/>
      <c r="DP243" s="217"/>
      <c r="DQ243" s="217"/>
      <c r="DR243" s="217"/>
      <c r="DS243" s="217"/>
      <c r="DT243" s="217"/>
      <c r="DU243" s="217"/>
      <c r="DV243" s="217"/>
      <c r="DW243" s="217"/>
      <c r="DX243" s="217"/>
      <c r="DY243" s="217"/>
      <c r="DZ243" s="217"/>
      <c r="EA243" s="217"/>
      <c r="EB243" s="217"/>
      <c r="EC243" s="217"/>
      <c r="ED243" s="217"/>
      <c r="EE243" s="217"/>
      <c r="EF243" s="217"/>
      <c r="EG243" s="217"/>
      <c r="EH243" s="217"/>
      <c r="EI243" s="217"/>
      <c r="EJ243" s="217"/>
      <c r="EK243" s="217"/>
      <c r="EL243" s="217"/>
      <c r="EM243" s="217"/>
      <c r="EN243" s="217"/>
      <c r="EO243" s="217"/>
      <c r="EP243" s="217"/>
      <c r="EQ243" s="217"/>
      <c r="ER243" s="217"/>
      <c r="ES243" s="217"/>
      <c r="ET243" s="217"/>
      <c r="EU243" s="217"/>
      <c r="EV243" s="217"/>
      <c r="EW243" s="217"/>
      <c r="EX243" s="217"/>
      <c r="EY243" s="217"/>
      <c r="EZ243" s="217"/>
      <c r="FA243" s="217"/>
      <c r="FB243" s="217"/>
      <c r="FC243" s="217"/>
      <c r="FD243" s="217"/>
      <c r="FE243" s="217"/>
      <c r="FF243" s="217"/>
      <c r="FG243" s="217"/>
      <c r="FH243" s="217"/>
      <c r="FI243" s="217"/>
      <c r="FJ243" s="217"/>
      <c r="FK243" s="217"/>
      <c r="FL243" s="217"/>
      <c r="FM243" s="217"/>
      <c r="FN243" s="217"/>
      <c r="FO243" s="217"/>
      <c r="FP243" s="217"/>
      <c r="FQ243" s="217"/>
      <c r="FR243" s="217"/>
      <c r="FS243" s="217"/>
      <c r="FT243" s="217"/>
      <c r="FU243" s="217"/>
      <c r="FV243" s="217"/>
      <c r="FW243" s="217"/>
      <c r="FX243" s="217"/>
      <c r="FY243" s="217"/>
      <c r="FZ243" s="217"/>
      <c r="GA243" s="217"/>
      <c r="GB243" s="217"/>
      <c r="GC243" s="217"/>
      <c r="GD243" s="217"/>
      <c r="GE243" s="217"/>
      <c r="GF243" s="217"/>
      <c r="GG243" s="217"/>
      <c r="GH243" s="217"/>
      <c r="GI243" s="217"/>
      <c r="GJ243" s="217"/>
      <c r="GK243" s="217"/>
      <c r="GL243" s="217"/>
      <c r="GM243" s="217"/>
      <c r="GN243" s="217"/>
      <c r="GO243" s="217"/>
      <c r="GP243" s="217"/>
      <c r="GQ243" s="217"/>
      <c r="GR243" s="217"/>
      <c r="GS243" s="217"/>
      <c r="GT243" s="217"/>
      <c r="GU243" s="217"/>
      <c r="GV243" s="217"/>
      <c r="GW243" s="217"/>
      <c r="GX243" s="217"/>
      <c r="GY243" s="217"/>
      <c r="GZ243" s="217"/>
      <c r="HA243" s="217"/>
      <c r="HB243" s="217"/>
      <c r="HC243" s="217"/>
      <c r="HD243" s="217"/>
      <c r="HE243" s="217"/>
      <c r="HF243" s="217"/>
      <c r="HG243" s="217"/>
      <c r="HH243" s="217"/>
      <c r="HI243" s="217"/>
      <c r="HJ243" s="217"/>
      <c r="HK243" s="217"/>
      <c r="HL243" s="217"/>
      <c r="HM243" s="217"/>
      <c r="HN243" s="217"/>
      <c r="HO243" s="217"/>
      <c r="HP243" s="217"/>
      <c r="HQ243" s="217"/>
      <c r="HR243" s="217"/>
      <c r="HS243" s="217"/>
      <c r="HT243" s="217"/>
      <c r="HU243" s="217"/>
      <c r="HV243" s="217"/>
      <c r="HW243" s="217"/>
      <c r="HX243" s="217"/>
      <c r="HY243" s="217"/>
      <c r="HZ243" s="217"/>
      <c r="IA243" s="217"/>
      <c r="IB243" s="217"/>
      <c r="IC243" s="217"/>
      <c r="ID243" s="217"/>
      <c r="IE243" s="217"/>
      <c r="IF243" s="217"/>
      <c r="IG243" s="217"/>
      <c r="IH243" s="217"/>
      <c r="II243" s="217"/>
      <c r="IJ243" s="217"/>
      <c r="IK243" s="217"/>
      <c r="IL243" s="217"/>
      <c r="IM243" s="217"/>
      <c r="IN243" s="217"/>
    </row>
    <row r="244" spans="1:248" s="240" customFormat="1" ht="38.1" customHeight="1" x14ac:dyDescent="0.25">
      <c r="A244" s="11" t="s">
        <v>87</v>
      </c>
      <c r="B244" s="298">
        <f t="shared" ref="B244:E244" si="238">B231</f>
        <v>500</v>
      </c>
      <c r="C244" s="298">
        <f t="shared" si="238"/>
        <v>42</v>
      </c>
      <c r="D244" s="298">
        <f t="shared" si="238"/>
        <v>7</v>
      </c>
      <c r="E244" s="298">
        <f t="shared" si="238"/>
        <v>16.666666666666664</v>
      </c>
      <c r="F244" s="299">
        <f t="shared" si="235"/>
        <v>2000.425</v>
      </c>
      <c r="G244" s="299">
        <f t="shared" si="235"/>
        <v>167</v>
      </c>
      <c r="H244" s="299">
        <f t="shared" si="235"/>
        <v>10.738889999999998</v>
      </c>
      <c r="I244" s="299">
        <f t="shared" si="235"/>
        <v>6.4304730538922144</v>
      </c>
      <c r="J244" s="217"/>
      <c r="K244" s="217"/>
      <c r="L244" s="217"/>
      <c r="M244" s="217"/>
      <c r="N244" s="217"/>
      <c r="O244" s="217"/>
      <c r="P244" s="217"/>
      <c r="Q244" s="217"/>
      <c r="R244" s="217"/>
      <c r="S244" s="217"/>
      <c r="T244" s="217"/>
      <c r="U244" s="217"/>
      <c r="V244" s="217"/>
      <c r="W244" s="217"/>
      <c r="X244" s="217"/>
      <c r="Y244" s="217"/>
      <c r="Z244" s="217"/>
      <c r="AA244" s="217"/>
      <c r="AB244" s="217"/>
      <c r="AC244" s="217"/>
      <c r="AD244" s="217"/>
      <c r="AE244" s="217"/>
      <c r="AF244" s="217"/>
      <c r="AG244" s="217"/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  <c r="BI244" s="217"/>
      <c r="BJ244" s="217"/>
      <c r="BK244" s="217"/>
      <c r="BL244" s="217"/>
      <c r="BM244" s="217"/>
      <c r="BN244" s="217"/>
      <c r="BO244" s="217"/>
      <c r="BP244" s="217"/>
      <c r="BQ244" s="217"/>
      <c r="BR244" s="217"/>
      <c r="BS244" s="217"/>
      <c r="BT244" s="217"/>
      <c r="BU244" s="217"/>
      <c r="BV244" s="217"/>
      <c r="BW244" s="217"/>
      <c r="BX244" s="217"/>
      <c r="BY244" s="217"/>
      <c r="BZ244" s="217"/>
      <c r="CA244" s="217"/>
      <c r="CB244" s="217"/>
      <c r="CC244" s="217"/>
      <c r="CD244" s="217"/>
      <c r="CE244" s="217"/>
      <c r="CF244" s="217"/>
      <c r="CG244" s="217"/>
      <c r="CH244" s="217"/>
      <c r="CI244" s="217"/>
      <c r="CJ244" s="217"/>
      <c r="CK244" s="217"/>
      <c r="CL244" s="217"/>
      <c r="CM244" s="217"/>
      <c r="CN244" s="217"/>
      <c r="CO244" s="217"/>
      <c r="CP244" s="217"/>
      <c r="CQ244" s="217"/>
      <c r="CR244" s="217"/>
      <c r="CS244" s="217"/>
      <c r="CT244" s="217"/>
      <c r="CU244" s="217"/>
      <c r="CV244" s="217"/>
      <c r="CW244" s="217"/>
      <c r="CX244" s="217"/>
      <c r="CY244" s="217"/>
      <c r="CZ244" s="217"/>
      <c r="DA244" s="217"/>
      <c r="DB244" s="217"/>
      <c r="DC244" s="217"/>
      <c r="DD244" s="217"/>
      <c r="DE244" s="217"/>
      <c r="DF244" s="217"/>
      <c r="DG244" s="217"/>
      <c r="DH244" s="217"/>
      <c r="DI244" s="217"/>
      <c r="DJ244" s="217"/>
      <c r="DK244" s="217"/>
      <c r="DL244" s="217"/>
      <c r="DM244" s="217"/>
      <c r="DN244" s="217"/>
      <c r="DO244" s="217"/>
      <c r="DP244" s="217"/>
      <c r="DQ244" s="217"/>
      <c r="DR244" s="217"/>
      <c r="DS244" s="217"/>
      <c r="DT244" s="217"/>
      <c r="DU244" s="217"/>
      <c r="DV244" s="217"/>
      <c r="DW244" s="217"/>
      <c r="DX244" s="217"/>
      <c r="DY244" s="217"/>
      <c r="DZ244" s="217"/>
      <c r="EA244" s="217"/>
      <c r="EB244" s="217"/>
      <c r="EC244" s="217"/>
      <c r="ED244" s="217"/>
      <c r="EE244" s="217"/>
      <c r="EF244" s="217"/>
      <c r="EG244" s="217"/>
      <c r="EH244" s="217"/>
      <c r="EI244" s="217"/>
      <c r="EJ244" s="217"/>
      <c r="EK244" s="217"/>
      <c r="EL244" s="217"/>
      <c r="EM244" s="217"/>
      <c r="EN244" s="217"/>
      <c r="EO244" s="217"/>
      <c r="EP244" s="217"/>
      <c r="EQ244" s="217"/>
      <c r="ER244" s="217"/>
      <c r="ES244" s="217"/>
      <c r="ET244" s="217"/>
      <c r="EU244" s="217"/>
      <c r="EV244" s="217"/>
      <c r="EW244" s="217"/>
      <c r="EX244" s="217"/>
      <c r="EY244" s="217"/>
      <c r="EZ244" s="217"/>
      <c r="FA244" s="217"/>
      <c r="FB244" s="217"/>
      <c r="FC244" s="217"/>
      <c r="FD244" s="217"/>
      <c r="FE244" s="217"/>
      <c r="FF244" s="217"/>
      <c r="FG244" s="217"/>
      <c r="FH244" s="217"/>
      <c r="FI244" s="217"/>
      <c r="FJ244" s="217"/>
      <c r="FK244" s="217"/>
      <c r="FL244" s="217"/>
      <c r="FM244" s="217"/>
      <c r="FN244" s="217"/>
      <c r="FO244" s="217"/>
      <c r="FP244" s="217"/>
      <c r="FQ244" s="217"/>
      <c r="FR244" s="217"/>
      <c r="FS244" s="217"/>
      <c r="FT244" s="217"/>
      <c r="FU244" s="217"/>
      <c r="FV244" s="217"/>
      <c r="FW244" s="217"/>
      <c r="FX244" s="217"/>
      <c r="FY244" s="217"/>
      <c r="FZ244" s="217"/>
      <c r="GA244" s="217"/>
      <c r="GB244" s="217"/>
      <c r="GC244" s="217"/>
      <c r="GD244" s="217"/>
      <c r="GE244" s="217"/>
      <c r="GF244" s="217"/>
      <c r="GG244" s="217"/>
      <c r="GH244" s="217"/>
      <c r="GI244" s="217"/>
      <c r="GJ244" s="217"/>
      <c r="GK244" s="217"/>
      <c r="GL244" s="217"/>
      <c r="GM244" s="217"/>
      <c r="GN244" s="217"/>
      <c r="GO244" s="217"/>
      <c r="GP244" s="217"/>
      <c r="GQ244" s="217"/>
      <c r="GR244" s="217"/>
      <c r="GS244" s="217"/>
      <c r="GT244" s="217"/>
      <c r="GU244" s="217"/>
      <c r="GV244" s="217"/>
      <c r="GW244" s="217"/>
      <c r="GX244" s="217"/>
      <c r="GY244" s="217"/>
      <c r="GZ244" s="217"/>
      <c r="HA244" s="217"/>
      <c r="HB244" s="217"/>
      <c r="HC244" s="217"/>
      <c r="HD244" s="217"/>
      <c r="HE244" s="217"/>
      <c r="HF244" s="217"/>
      <c r="HG244" s="217"/>
      <c r="HH244" s="217"/>
      <c r="HI244" s="217"/>
      <c r="HJ244" s="217"/>
      <c r="HK244" s="217"/>
      <c r="HL244" s="217"/>
      <c r="HM244" s="217"/>
      <c r="HN244" s="217"/>
      <c r="HO244" s="217"/>
      <c r="HP244" s="217"/>
      <c r="HQ244" s="217"/>
      <c r="HR244" s="217"/>
      <c r="HS244" s="217"/>
      <c r="HT244" s="217"/>
      <c r="HU244" s="217"/>
      <c r="HV244" s="217"/>
      <c r="HW244" s="217"/>
      <c r="HX244" s="217"/>
      <c r="HY244" s="217"/>
      <c r="HZ244" s="217"/>
      <c r="IA244" s="217"/>
      <c r="IB244" s="217"/>
      <c r="IC244" s="217"/>
      <c r="ID244" s="217"/>
      <c r="IE244" s="217"/>
      <c r="IF244" s="217"/>
      <c r="IG244" s="217"/>
      <c r="IH244" s="217"/>
      <c r="II244" s="217"/>
      <c r="IJ244" s="217"/>
      <c r="IK244" s="217"/>
      <c r="IL244" s="217"/>
      <c r="IM244" s="217"/>
      <c r="IN244" s="217"/>
    </row>
    <row r="245" spans="1:248" s="240" customFormat="1" ht="38.1" customHeight="1" x14ac:dyDescent="0.25">
      <c r="A245" s="11" t="s">
        <v>88</v>
      </c>
      <c r="B245" s="298">
        <f t="shared" ref="B245:E245" si="239">B232</f>
        <v>650</v>
      </c>
      <c r="C245" s="298">
        <f t="shared" si="239"/>
        <v>54</v>
      </c>
      <c r="D245" s="298">
        <f t="shared" si="239"/>
        <v>8</v>
      </c>
      <c r="E245" s="298">
        <f t="shared" si="239"/>
        <v>14.814814814814813</v>
      </c>
      <c r="F245" s="299">
        <f t="shared" si="235"/>
        <v>494.44850000000008</v>
      </c>
      <c r="G245" s="299">
        <f t="shared" si="235"/>
        <v>41</v>
      </c>
      <c r="H245" s="299">
        <f t="shared" si="235"/>
        <v>6.0855200000000007</v>
      </c>
      <c r="I245" s="299">
        <f t="shared" si="235"/>
        <v>14.842731707317075</v>
      </c>
      <c r="J245" s="217"/>
      <c r="K245" s="217"/>
      <c r="L245" s="217"/>
      <c r="M245" s="217"/>
      <c r="N245" s="217"/>
      <c r="O245" s="217"/>
      <c r="P245" s="217"/>
      <c r="Q245" s="217"/>
      <c r="R245" s="217"/>
      <c r="S245" s="217"/>
      <c r="T245" s="217"/>
      <c r="U245" s="217"/>
      <c r="V245" s="217"/>
      <c r="W245" s="217"/>
      <c r="X245" s="217"/>
      <c r="Y245" s="217"/>
      <c r="Z245" s="217"/>
      <c r="AA245" s="217"/>
      <c r="AB245" s="217"/>
      <c r="AC245" s="217"/>
      <c r="AD245" s="217"/>
      <c r="AE245" s="217"/>
      <c r="AF245" s="217"/>
      <c r="AG245" s="217"/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  <c r="BI245" s="217"/>
      <c r="BJ245" s="217"/>
      <c r="BK245" s="217"/>
      <c r="BL245" s="217"/>
      <c r="BM245" s="217"/>
      <c r="BN245" s="217"/>
      <c r="BO245" s="217"/>
      <c r="BP245" s="217"/>
      <c r="BQ245" s="217"/>
      <c r="BR245" s="217"/>
      <c r="BS245" s="217"/>
      <c r="BT245" s="217"/>
      <c r="BU245" s="217"/>
      <c r="BV245" s="217"/>
      <c r="BW245" s="217"/>
      <c r="BX245" s="217"/>
      <c r="BY245" s="217"/>
      <c r="BZ245" s="217"/>
      <c r="CA245" s="217"/>
      <c r="CB245" s="217"/>
      <c r="CC245" s="217"/>
      <c r="CD245" s="217"/>
      <c r="CE245" s="217"/>
      <c r="CF245" s="217"/>
      <c r="CG245" s="217"/>
      <c r="CH245" s="217"/>
      <c r="CI245" s="217"/>
      <c r="CJ245" s="217"/>
      <c r="CK245" s="217"/>
      <c r="CL245" s="217"/>
      <c r="CM245" s="217"/>
      <c r="CN245" s="217"/>
      <c r="CO245" s="217"/>
      <c r="CP245" s="217"/>
      <c r="CQ245" s="217"/>
      <c r="CR245" s="217"/>
      <c r="CS245" s="217"/>
      <c r="CT245" s="217"/>
      <c r="CU245" s="217"/>
      <c r="CV245" s="217"/>
      <c r="CW245" s="217"/>
      <c r="CX245" s="217"/>
      <c r="CY245" s="217"/>
      <c r="CZ245" s="217"/>
      <c r="DA245" s="217"/>
      <c r="DB245" s="217"/>
      <c r="DC245" s="217"/>
      <c r="DD245" s="217"/>
      <c r="DE245" s="217"/>
      <c r="DF245" s="217"/>
      <c r="DG245" s="217"/>
      <c r="DH245" s="217"/>
      <c r="DI245" s="217"/>
      <c r="DJ245" s="217"/>
      <c r="DK245" s="217"/>
      <c r="DL245" s="217"/>
      <c r="DM245" s="217"/>
      <c r="DN245" s="217"/>
      <c r="DO245" s="217"/>
      <c r="DP245" s="217"/>
      <c r="DQ245" s="217"/>
      <c r="DR245" s="217"/>
      <c r="DS245" s="217"/>
      <c r="DT245" s="217"/>
      <c r="DU245" s="217"/>
      <c r="DV245" s="217"/>
      <c r="DW245" s="217"/>
      <c r="DX245" s="217"/>
      <c r="DY245" s="217"/>
      <c r="DZ245" s="217"/>
      <c r="EA245" s="217"/>
      <c r="EB245" s="217"/>
      <c r="EC245" s="217"/>
      <c r="ED245" s="217"/>
      <c r="EE245" s="217"/>
      <c r="EF245" s="217"/>
      <c r="EG245" s="217"/>
      <c r="EH245" s="217"/>
      <c r="EI245" s="217"/>
      <c r="EJ245" s="217"/>
      <c r="EK245" s="217"/>
      <c r="EL245" s="217"/>
      <c r="EM245" s="217"/>
      <c r="EN245" s="217"/>
      <c r="EO245" s="217"/>
      <c r="EP245" s="217"/>
      <c r="EQ245" s="217"/>
      <c r="ER245" s="217"/>
      <c r="ES245" s="217"/>
      <c r="ET245" s="217"/>
      <c r="EU245" s="217"/>
      <c r="EV245" s="217"/>
      <c r="EW245" s="217"/>
      <c r="EX245" s="217"/>
      <c r="EY245" s="217"/>
      <c r="EZ245" s="217"/>
      <c r="FA245" s="217"/>
      <c r="FB245" s="217"/>
      <c r="FC245" s="217"/>
      <c r="FD245" s="217"/>
      <c r="FE245" s="217"/>
      <c r="FF245" s="217"/>
      <c r="FG245" s="217"/>
      <c r="FH245" s="217"/>
      <c r="FI245" s="217"/>
      <c r="FJ245" s="217"/>
      <c r="FK245" s="217"/>
      <c r="FL245" s="217"/>
      <c r="FM245" s="217"/>
      <c r="FN245" s="217"/>
      <c r="FO245" s="217"/>
      <c r="FP245" s="217"/>
      <c r="FQ245" s="217"/>
      <c r="FR245" s="217"/>
      <c r="FS245" s="217"/>
      <c r="FT245" s="217"/>
      <c r="FU245" s="217"/>
      <c r="FV245" s="217"/>
      <c r="FW245" s="217"/>
      <c r="FX245" s="217"/>
      <c r="FY245" s="217"/>
      <c r="FZ245" s="217"/>
      <c r="GA245" s="217"/>
      <c r="GB245" s="217"/>
      <c r="GC245" s="217"/>
      <c r="GD245" s="217"/>
      <c r="GE245" s="217"/>
      <c r="GF245" s="217"/>
      <c r="GG245" s="217"/>
      <c r="GH245" s="217"/>
      <c r="GI245" s="217"/>
      <c r="GJ245" s="217"/>
      <c r="GK245" s="217"/>
      <c r="GL245" s="217"/>
      <c r="GM245" s="217"/>
      <c r="GN245" s="217"/>
      <c r="GO245" s="217"/>
      <c r="GP245" s="217"/>
      <c r="GQ245" s="217"/>
      <c r="GR245" s="217"/>
      <c r="GS245" s="217"/>
      <c r="GT245" s="217"/>
      <c r="GU245" s="217"/>
      <c r="GV245" s="217"/>
      <c r="GW245" s="217"/>
      <c r="GX245" s="217"/>
      <c r="GY245" s="217"/>
      <c r="GZ245" s="217"/>
      <c r="HA245" s="217"/>
      <c r="HB245" s="217"/>
      <c r="HC245" s="217"/>
      <c r="HD245" s="217"/>
      <c r="HE245" s="217"/>
      <c r="HF245" s="217"/>
      <c r="HG245" s="217"/>
      <c r="HH245" s="217"/>
      <c r="HI245" s="217"/>
      <c r="HJ245" s="217"/>
      <c r="HK245" s="217"/>
      <c r="HL245" s="217"/>
      <c r="HM245" s="217"/>
      <c r="HN245" s="217"/>
      <c r="HO245" s="217"/>
      <c r="HP245" s="217"/>
      <c r="HQ245" s="217"/>
      <c r="HR245" s="217"/>
      <c r="HS245" s="217"/>
      <c r="HT245" s="217"/>
      <c r="HU245" s="217"/>
      <c r="HV245" s="217"/>
      <c r="HW245" s="217"/>
      <c r="HX245" s="217"/>
      <c r="HY245" s="217"/>
      <c r="HZ245" s="217"/>
      <c r="IA245" s="217"/>
      <c r="IB245" s="217"/>
      <c r="IC245" s="217"/>
      <c r="ID245" s="217"/>
      <c r="IE245" s="217"/>
      <c r="IF245" s="217"/>
      <c r="IG245" s="217"/>
      <c r="IH245" s="217"/>
      <c r="II245" s="217"/>
      <c r="IJ245" s="217"/>
      <c r="IK245" s="217"/>
      <c r="IL245" s="217"/>
      <c r="IM245" s="217"/>
      <c r="IN245" s="217"/>
    </row>
    <row r="246" spans="1:248" s="240" customFormat="1" ht="15" customHeight="1" x14ac:dyDescent="0.2">
      <c r="A246" s="7" t="s">
        <v>120</v>
      </c>
      <c r="B246" s="40">
        <f t="shared" ref="B246:E246" si="240">B233</f>
        <v>0</v>
      </c>
      <c r="C246" s="40">
        <f t="shared" si="240"/>
        <v>0</v>
      </c>
      <c r="D246" s="40">
        <f t="shared" si="240"/>
        <v>0</v>
      </c>
      <c r="E246" s="40">
        <f t="shared" si="240"/>
        <v>0</v>
      </c>
      <c r="F246" s="307">
        <f t="shared" si="235"/>
        <v>50878.392142222219</v>
      </c>
      <c r="G246" s="307">
        <f t="shared" si="235"/>
        <v>4241</v>
      </c>
      <c r="H246" s="307">
        <f t="shared" si="235"/>
        <v>2185.7668899999999</v>
      </c>
      <c r="I246" s="307">
        <f t="shared" si="235"/>
        <v>51.538950483376553</v>
      </c>
      <c r="J246" s="217"/>
      <c r="K246" s="217"/>
      <c r="L246" s="217"/>
      <c r="M246" s="217"/>
      <c r="N246" s="217"/>
      <c r="O246" s="217"/>
      <c r="P246" s="217"/>
      <c r="Q246" s="217"/>
      <c r="R246" s="217"/>
      <c r="S246" s="217"/>
      <c r="T246" s="217"/>
      <c r="U246" s="217"/>
      <c r="V246" s="217"/>
      <c r="W246" s="217"/>
      <c r="X246" s="217"/>
      <c r="Y246" s="217"/>
      <c r="Z246" s="217"/>
      <c r="AA246" s="217"/>
      <c r="AB246" s="217"/>
      <c r="AC246" s="217"/>
      <c r="AD246" s="217"/>
      <c r="AE246" s="217"/>
      <c r="AF246" s="217"/>
      <c r="AG246" s="217"/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  <c r="BI246" s="217"/>
      <c r="BJ246" s="217"/>
      <c r="BK246" s="217"/>
      <c r="BL246" s="217"/>
      <c r="BM246" s="217"/>
      <c r="BN246" s="217"/>
      <c r="BO246" s="217"/>
      <c r="BP246" s="217"/>
      <c r="BQ246" s="217"/>
      <c r="BR246" s="217"/>
      <c r="BS246" s="217"/>
      <c r="BT246" s="217"/>
      <c r="BU246" s="217"/>
      <c r="BV246" s="217"/>
      <c r="BW246" s="217"/>
      <c r="BX246" s="217"/>
      <c r="BY246" s="217"/>
      <c r="BZ246" s="217"/>
      <c r="CA246" s="217"/>
      <c r="CB246" s="217"/>
      <c r="CC246" s="217"/>
      <c r="CD246" s="217"/>
      <c r="CE246" s="217"/>
      <c r="CF246" s="217"/>
      <c r="CG246" s="217"/>
      <c r="CH246" s="217"/>
      <c r="CI246" s="217"/>
      <c r="CJ246" s="217"/>
      <c r="CK246" s="217"/>
      <c r="CL246" s="217"/>
      <c r="CM246" s="217"/>
      <c r="CN246" s="217"/>
      <c r="CO246" s="217"/>
      <c r="CP246" s="217"/>
      <c r="CQ246" s="217"/>
      <c r="CR246" s="217"/>
      <c r="CS246" s="217"/>
      <c r="CT246" s="217"/>
      <c r="CU246" s="217"/>
      <c r="CV246" s="217"/>
      <c r="CW246" s="217"/>
      <c r="CX246" s="217"/>
      <c r="CY246" s="217"/>
      <c r="CZ246" s="217"/>
      <c r="DA246" s="217"/>
      <c r="DB246" s="217"/>
      <c r="DC246" s="217"/>
      <c r="DD246" s="217"/>
      <c r="DE246" s="217"/>
      <c r="DF246" s="217"/>
      <c r="DG246" s="217"/>
      <c r="DH246" s="217"/>
      <c r="DI246" s="217"/>
      <c r="DJ246" s="217"/>
      <c r="DK246" s="217"/>
      <c r="DL246" s="217"/>
      <c r="DM246" s="217"/>
      <c r="DN246" s="217"/>
      <c r="DO246" s="217"/>
      <c r="DP246" s="217"/>
      <c r="DQ246" s="217"/>
      <c r="DR246" s="217"/>
      <c r="DS246" s="217"/>
      <c r="DT246" s="217"/>
      <c r="DU246" s="217"/>
      <c r="DV246" s="217"/>
      <c r="DW246" s="217"/>
      <c r="DX246" s="217"/>
      <c r="DY246" s="217"/>
      <c r="DZ246" s="217"/>
      <c r="EA246" s="217"/>
      <c r="EB246" s="217"/>
      <c r="EC246" s="217"/>
      <c r="ED246" s="217"/>
      <c r="EE246" s="217"/>
      <c r="EF246" s="217"/>
      <c r="EG246" s="217"/>
      <c r="EH246" s="217"/>
      <c r="EI246" s="217"/>
      <c r="EJ246" s="217"/>
      <c r="EK246" s="217"/>
      <c r="EL246" s="217"/>
      <c r="EM246" s="217"/>
      <c r="EN246" s="217"/>
      <c r="EO246" s="217"/>
      <c r="EP246" s="217"/>
      <c r="EQ246" s="217"/>
      <c r="ER246" s="217"/>
      <c r="ES246" s="217"/>
      <c r="ET246" s="217"/>
      <c r="EU246" s="217"/>
      <c r="EV246" s="217"/>
      <c r="EW246" s="217"/>
      <c r="EX246" s="217"/>
      <c r="EY246" s="217"/>
      <c r="EZ246" s="217"/>
      <c r="FA246" s="217"/>
      <c r="FB246" s="217"/>
      <c r="FC246" s="217"/>
      <c r="FD246" s="217"/>
      <c r="FE246" s="217"/>
      <c r="FF246" s="217"/>
      <c r="FG246" s="217"/>
      <c r="FH246" s="217"/>
      <c r="FI246" s="217"/>
      <c r="FJ246" s="217"/>
      <c r="FK246" s="217"/>
      <c r="FL246" s="217"/>
      <c r="FM246" s="217"/>
      <c r="FN246" s="217"/>
      <c r="FO246" s="217"/>
      <c r="FP246" s="217"/>
      <c r="FQ246" s="217"/>
      <c r="FR246" s="217"/>
      <c r="FS246" s="217"/>
      <c r="FT246" s="217"/>
      <c r="FU246" s="217"/>
      <c r="FV246" s="217"/>
      <c r="FW246" s="217"/>
      <c r="FX246" s="217"/>
      <c r="FY246" s="217"/>
      <c r="FZ246" s="217"/>
      <c r="GA246" s="217"/>
      <c r="GB246" s="217"/>
      <c r="GC246" s="217"/>
      <c r="GD246" s="217"/>
      <c r="GE246" s="217"/>
      <c r="GF246" s="217"/>
      <c r="GG246" s="217"/>
      <c r="GH246" s="217"/>
      <c r="GI246" s="217"/>
      <c r="GJ246" s="217"/>
      <c r="GK246" s="217"/>
      <c r="GL246" s="217"/>
      <c r="GM246" s="217"/>
      <c r="GN246" s="217"/>
      <c r="GO246" s="217"/>
      <c r="GP246" s="217"/>
      <c r="GQ246" s="217"/>
      <c r="GR246" s="217"/>
      <c r="GS246" s="217"/>
      <c r="GT246" s="217"/>
      <c r="GU246" s="217"/>
      <c r="GV246" s="217"/>
      <c r="GW246" s="217"/>
      <c r="GX246" s="217"/>
      <c r="GY246" s="217"/>
      <c r="GZ246" s="217"/>
      <c r="HA246" s="217"/>
      <c r="HB246" s="217"/>
      <c r="HC246" s="217"/>
      <c r="HD246" s="217"/>
      <c r="HE246" s="217"/>
      <c r="HF246" s="217"/>
      <c r="HG246" s="217"/>
      <c r="HH246" s="217"/>
      <c r="HI246" s="217"/>
      <c r="HJ246" s="217"/>
      <c r="HK246" s="217"/>
      <c r="HL246" s="217"/>
      <c r="HM246" s="217"/>
      <c r="HN246" s="217"/>
      <c r="HO246" s="217"/>
      <c r="HP246" s="217"/>
      <c r="HQ246" s="217"/>
      <c r="HR246" s="217"/>
      <c r="HS246" s="217"/>
      <c r="HT246" s="217"/>
      <c r="HU246" s="217"/>
      <c r="HV246" s="217"/>
      <c r="HW246" s="217"/>
      <c r="HX246" s="217"/>
      <c r="HY246" s="217"/>
      <c r="HZ246" s="217"/>
      <c r="IA246" s="217"/>
      <c r="IB246" s="217"/>
      <c r="IC246" s="217"/>
      <c r="ID246" s="217"/>
      <c r="IE246" s="217"/>
      <c r="IF246" s="217"/>
      <c r="IG246" s="217"/>
      <c r="IH246" s="217"/>
      <c r="II246" s="217"/>
      <c r="IJ246" s="217"/>
      <c r="IK246" s="217"/>
      <c r="IL246" s="217"/>
      <c r="IM246" s="217"/>
      <c r="IN246" s="217"/>
    </row>
    <row r="247" spans="1:248" ht="15" customHeight="1" thickBot="1" x14ac:dyDescent="0.3">
      <c r="A247" s="308" t="s">
        <v>16</v>
      </c>
      <c r="B247" s="50"/>
      <c r="C247" s="50"/>
      <c r="D247" s="50"/>
      <c r="E247" s="50"/>
      <c r="F247" s="164"/>
      <c r="G247" s="164"/>
      <c r="H247" s="164"/>
      <c r="I247" s="164"/>
    </row>
    <row r="248" spans="1:248" ht="29.25" x14ac:dyDescent="0.25">
      <c r="A248" s="275" t="s">
        <v>54</v>
      </c>
      <c r="B248" s="17"/>
      <c r="C248" s="17"/>
      <c r="D248" s="17"/>
      <c r="E248" s="17"/>
      <c r="F248" s="166"/>
      <c r="G248" s="166"/>
      <c r="H248" s="166"/>
      <c r="I248" s="166"/>
    </row>
    <row r="249" spans="1:248" s="3" customFormat="1" ht="30" x14ac:dyDescent="0.25">
      <c r="A249" s="11" t="s">
        <v>134</v>
      </c>
      <c r="B249" s="8">
        <f>SUM(B250:B253)</f>
        <v>6835</v>
      </c>
      <c r="C249" s="8">
        <f t="shared" ref="C249:D249" si="241">SUM(C250:C253)</f>
        <v>569</v>
      </c>
      <c r="D249" s="8">
        <f t="shared" si="241"/>
        <v>0</v>
      </c>
      <c r="E249" s="8">
        <f>D249/C249*100</f>
        <v>0</v>
      </c>
      <c r="F249" s="149">
        <f>SUM(F250:F253)</f>
        <v>16980.619540444444</v>
      </c>
      <c r="G249" s="149">
        <f t="shared" ref="G249:H249" si="242">SUM(G250:G253)</f>
        <v>1415</v>
      </c>
      <c r="H249" s="149">
        <f t="shared" si="242"/>
        <v>-350.97197</v>
      </c>
      <c r="I249" s="149">
        <f t="shared" ref="I249:I260" si="243">H249/G249*100</f>
        <v>-24.803672791519435</v>
      </c>
    </row>
    <row r="250" spans="1:248" s="3" customFormat="1" ht="30" x14ac:dyDescent="0.25">
      <c r="A250" s="11" t="s">
        <v>84</v>
      </c>
      <c r="B250" s="8">
        <v>5123</v>
      </c>
      <c r="C250" s="4">
        <f t="shared" ref="C250:C259" si="244">ROUND(B250/12*$A$3,0)</f>
        <v>427</v>
      </c>
      <c r="D250" s="8"/>
      <c r="E250" s="8">
        <f>D250/C250*100</f>
        <v>0</v>
      </c>
      <c r="F250" s="149">
        <v>12570.890260444443</v>
      </c>
      <c r="G250" s="253">
        <f t="shared" ref="G250" si="245">ROUND(F250/12*$A$3,0)</f>
        <v>1048</v>
      </c>
      <c r="H250" s="165">
        <v>-52.838949999999997</v>
      </c>
      <c r="I250" s="149">
        <f t="shared" si="243"/>
        <v>-5.0418845419847331</v>
      </c>
    </row>
    <row r="251" spans="1:248" s="3" customFormat="1" ht="30" x14ac:dyDescent="0.25">
      <c r="A251" s="11" t="s">
        <v>85</v>
      </c>
      <c r="B251" s="8">
        <v>1537</v>
      </c>
      <c r="C251" s="4">
        <f t="shared" si="244"/>
        <v>128</v>
      </c>
      <c r="D251" s="8"/>
      <c r="E251" s="8">
        <f>D251/C251*100</f>
        <v>0</v>
      </c>
      <c r="F251" s="149">
        <v>3314.7556800000002</v>
      </c>
      <c r="G251" s="253">
        <f t="shared" ref="G251:G259" si="246">ROUND(F251/12*$A$3,0)</f>
        <v>276</v>
      </c>
      <c r="H251" s="165">
        <v>-285.78787999999997</v>
      </c>
      <c r="I251" s="149">
        <f t="shared" si="243"/>
        <v>-103.54633333333332</v>
      </c>
    </row>
    <row r="252" spans="1:248" s="3" customFormat="1" ht="45" x14ac:dyDescent="0.25">
      <c r="A252" s="11" t="s">
        <v>127</v>
      </c>
      <c r="B252" s="8">
        <v>125</v>
      </c>
      <c r="C252" s="4">
        <f t="shared" si="244"/>
        <v>10</v>
      </c>
      <c r="D252" s="8"/>
      <c r="E252" s="8">
        <f>D252/C252*100</f>
        <v>0</v>
      </c>
      <c r="F252" s="149">
        <v>782.12400000000002</v>
      </c>
      <c r="G252" s="253">
        <f t="shared" si="246"/>
        <v>65</v>
      </c>
      <c r="H252" s="165"/>
      <c r="I252" s="149">
        <f t="shared" si="243"/>
        <v>0</v>
      </c>
    </row>
    <row r="253" spans="1:248" s="3" customFormat="1" ht="30" x14ac:dyDescent="0.25">
      <c r="A253" s="11" t="s">
        <v>128</v>
      </c>
      <c r="B253" s="8">
        <v>50</v>
      </c>
      <c r="C253" s="4">
        <f t="shared" si="244"/>
        <v>4</v>
      </c>
      <c r="D253" s="8"/>
      <c r="E253" s="8">
        <f t="shared" ref="E253:E259" si="247">D253/C253*100</f>
        <v>0</v>
      </c>
      <c r="F253" s="149">
        <v>312.84960000000001</v>
      </c>
      <c r="G253" s="253">
        <f t="shared" si="246"/>
        <v>26</v>
      </c>
      <c r="H253" s="165">
        <v>-12.345140000000001</v>
      </c>
      <c r="I253" s="149">
        <f t="shared" si="243"/>
        <v>-47.481307692307695</v>
      </c>
    </row>
    <row r="254" spans="1:248" s="3" customFormat="1" ht="30" x14ac:dyDescent="0.25">
      <c r="A254" s="11" t="s">
        <v>125</v>
      </c>
      <c r="B254" s="8">
        <f>SUM(B255:B259)</f>
        <v>13984</v>
      </c>
      <c r="C254" s="8">
        <f t="shared" ref="C254:H254" si="248">SUM(C255:C259)</f>
        <v>1166</v>
      </c>
      <c r="D254" s="8">
        <f t="shared" si="248"/>
        <v>207</v>
      </c>
      <c r="E254" s="8">
        <f t="shared" si="247"/>
        <v>17.753001715265867</v>
      </c>
      <c r="F254" s="142">
        <f t="shared" si="248"/>
        <v>26922.216500000002</v>
      </c>
      <c r="G254" s="142">
        <f t="shared" si="248"/>
        <v>2243</v>
      </c>
      <c r="H254" s="142">
        <f t="shared" si="248"/>
        <v>258.75283000000002</v>
      </c>
      <c r="I254" s="149">
        <f t="shared" si="243"/>
        <v>11.53601560410165</v>
      </c>
    </row>
    <row r="255" spans="1:248" s="3" customFormat="1" ht="30" x14ac:dyDescent="0.25">
      <c r="A255" s="11" t="s">
        <v>121</v>
      </c>
      <c r="B255" s="8">
        <v>300</v>
      </c>
      <c r="C255" s="4">
        <f t="shared" si="244"/>
        <v>25</v>
      </c>
      <c r="D255" s="8"/>
      <c r="E255" s="8">
        <f t="shared" si="247"/>
        <v>0</v>
      </c>
      <c r="F255" s="149">
        <v>526.16099999999994</v>
      </c>
      <c r="G255" s="253">
        <f t="shared" si="246"/>
        <v>44</v>
      </c>
      <c r="H255" s="149"/>
      <c r="I255" s="149">
        <f t="shared" si="243"/>
        <v>0</v>
      </c>
    </row>
    <row r="256" spans="1:248" s="3" customFormat="1" ht="61.5" customHeight="1" x14ac:dyDescent="0.25">
      <c r="A256" s="11" t="s">
        <v>132</v>
      </c>
      <c r="B256" s="8">
        <v>6860</v>
      </c>
      <c r="C256" s="4">
        <f t="shared" si="244"/>
        <v>572</v>
      </c>
      <c r="D256" s="8">
        <v>45</v>
      </c>
      <c r="E256" s="8">
        <f t="shared" si="247"/>
        <v>7.8671328671328675</v>
      </c>
      <c r="F256" s="149">
        <v>13455.89</v>
      </c>
      <c r="G256" s="253">
        <f t="shared" si="246"/>
        <v>1121</v>
      </c>
      <c r="H256" s="165">
        <v>62.875730000000004</v>
      </c>
      <c r="I256" s="149">
        <f t="shared" si="243"/>
        <v>5.6088965209634258</v>
      </c>
    </row>
    <row r="257" spans="1:248" s="3" customFormat="1" ht="44.25" customHeight="1" x14ac:dyDescent="0.25">
      <c r="A257" s="11" t="s">
        <v>122</v>
      </c>
      <c r="B257" s="8">
        <v>5374</v>
      </c>
      <c r="C257" s="4">
        <f t="shared" si="244"/>
        <v>448</v>
      </c>
      <c r="D257" s="8">
        <v>149</v>
      </c>
      <c r="E257" s="8">
        <f t="shared" si="247"/>
        <v>33.258928571428569</v>
      </c>
      <c r="F257" s="149">
        <v>10541.101000000001</v>
      </c>
      <c r="G257" s="253">
        <f t="shared" si="246"/>
        <v>878</v>
      </c>
      <c r="H257" s="165">
        <v>173.90447</v>
      </c>
      <c r="I257" s="149">
        <f t="shared" si="243"/>
        <v>19.806887243735762</v>
      </c>
    </row>
    <row r="258" spans="1:248" s="3" customFormat="1" ht="30" x14ac:dyDescent="0.25">
      <c r="A258" s="11" t="s">
        <v>87</v>
      </c>
      <c r="B258" s="8">
        <v>400</v>
      </c>
      <c r="C258" s="4">
        <f t="shared" si="244"/>
        <v>33</v>
      </c>
      <c r="D258" s="8">
        <v>4</v>
      </c>
      <c r="E258" s="8">
        <f t="shared" si="247"/>
        <v>12.121212121212121</v>
      </c>
      <c r="F258" s="149">
        <v>1600.34</v>
      </c>
      <c r="G258" s="253">
        <f t="shared" si="246"/>
        <v>133</v>
      </c>
      <c r="H258" s="165">
        <v>15.12642</v>
      </c>
      <c r="I258" s="149">
        <f t="shared" si="243"/>
        <v>11.373248120300751</v>
      </c>
    </row>
    <row r="259" spans="1:248" s="3" customFormat="1" ht="29.25" customHeight="1" thickBot="1" x14ac:dyDescent="0.3">
      <c r="A259" s="11" t="s">
        <v>88</v>
      </c>
      <c r="B259" s="8">
        <v>1050</v>
      </c>
      <c r="C259" s="4">
        <f t="shared" si="244"/>
        <v>88</v>
      </c>
      <c r="D259" s="8">
        <v>9</v>
      </c>
      <c r="E259" s="8">
        <f t="shared" si="247"/>
        <v>10.227272727272728</v>
      </c>
      <c r="F259" s="149">
        <v>798.72450000000003</v>
      </c>
      <c r="G259" s="253">
        <f t="shared" si="246"/>
        <v>67</v>
      </c>
      <c r="H259" s="165">
        <v>6.8462100000000001</v>
      </c>
      <c r="I259" s="149">
        <f t="shared" si="243"/>
        <v>10.218223880597014</v>
      </c>
    </row>
    <row r="260" spans="1:248" s="217" customFormat="1" ht="15" customHeight="1" thickBot="1" x14ac:dyDescent="0.25">
      <c r="A260" s="287" t="s">
        <v>3</v>
      </c>
      <c r="B260" s="10"/>
      <c r="C260" s="10"/>
      <c r="D260" s="10"/>
      <c r="E260" s="10"/>
      <c r="F260" s="153">
        <f>F254+F249</f>
        <v>43902.836040444447</v>
      </c>
      <c r="G260" s="153">
        <f t="shared" ref="G260:H260" si="249">G254+G249</f>
        <v>3658</v>
      </c>
      <c r="H260" s="153">
        <f t="shared" si="249"/>
        <v>-92.219139999999982</v>
      </c>
      <c r="I260" s="153">
        <f t="shared" si="243"/>
        <v>-2.5210262438490973</v>
      </c>
    </row>
    <row r="261" spans="1:248" x14ac:dyDescent="0.25">
      <c r="A261" s="238" t="s">
        <v>13</v>
      </c>
      <c r="B261" s="302"/>
      <c r="C261" s="302"/>
      <c r="D261" s="302"/>
      <c r="E261" s="302"/>
      <c r="F261" s="297"/>
      <c r="G261" s="297"/>
      <c r="H261" s="297"/>
      <c r="I261" s="297"/>
    </row>
    <row r="262" spans="1:248" s="240" customFormat="1" ht="30" x14ac:dyDescent="0.25">
      <c r="A262" s="72" t="s">
        <v>134</v>
      </c>
      <c r="B262" s="298">
        <f t="shared" ref="B262:E262" si="250">B249</f>
        <v>6835</v>
      </c>
      <c r="C262" s="298">
        <f t="shared" si="250"/>
        <v>569</v>
      </c>
      <c r="D262" s="298">
        <f t="shared" si="250"/>
        <v>0</v>
      </c>
      <c r="E262" s="298">
        <f t="shared" si="250"/>
        <v>0</v>
      </c>
      <c r="F262" s="299">
        <f t="shared" ref="F262:F267" si="251">F249</f>
        <v>16980.619540444444</v>
      </c>
      <c r="G262" s="299">
        <f t="shared" ref="G262:I262" si="252">G249</f>
        <v>1415</v>
      </c>
      <c r="H262" s="299">
        <f t="shared" si="252"/>
        <v>-350.97197</v>
      </c>
      <c r="I262" s="299">
        <f t="shared" si="252"/>
        <v>-24.803672791519435</v>
      </c>
      <c r="J262" s="217"/>
      <c r="K262" s="217"/>
      <c r="L262" s="217"/>
      <c r="M262" s="217"/>
      <c r="N262" s="217"/>
      <c r="O262" s="217"/>
      <c r="P262" s="217"/>
      <c r="Q262" s="217"/>
      <c r="R262" s="217"/>
      <c r="S262" s="217"/>
      <c r="T262" s="217"/>
      <c r="U262" s="217"/>
      <c r="V262" s="217"/>
      <c r="W262" s="217"/>
      <c r="X262" s="217"/>
      <c r="Y262" s="217"/>
      <c r="Z262" s="217"/>
      <c r="AA262" s="217"/>
      <c r="AB262" s="217"/>
      <c r="AC262" s="217"/>
      <c r="AD262" s="217"/>
      <c r="AE262" s="217"/>
      <c r="AF262" s="217"/>
      <c r="AG262" s="217"/>
      <c r="AH262" s="217"/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  <c r="BI262" s="217"/>
      <c r="BJ262" s="217"/>
      <c r="BK262" s="217"/>
      <c r="BL262" s="217"/>
      <c r="BM262" s="217"/>
      <c r="BN262" s="217"/>
      <c r="BO262" s="217"/>
      <c r="BP262" s="217"/>
      <c r="BQ262" s="217"/>
      <c r="BR262" s="217"/>
      <c r="BS262" s="217"/>
      <c r="BT262" s="217"/>
      <c r="BU262" s="217"/>
      <c r="BV262" s="217"/>
      <c r="BW262" s="217"/>
      <c r="BX262" s="217"/>
      <c r="BY262" s="217"/>
      <c r="BZ262" s="217"/>
      <c r="CA262" s="217"/>
      <c r="CB262" s="217"/>
      <c r="CC262" s="217"/>
      <c r="CD262" s="217"/>
      <c r="CE262" s="217"/>
      <c r="CF262" s="217"/>
      <c r="CG262" s="217"/>
      <c r="CH262" s="217"/>
      <c r="CI262" s="217"/>
      <c r="CJ262" s="217"/>
      <c r="CK262" s="217"/>
      <c r="CL262" s="217"/>
      <c r="CM262" s="217"/>
      <c r="CN262" s="217"/>
      <c r="CO262" s="217"/>
      <c r="CP262" s="217"/>
      <c r="CQ262" s="217"/>
      <c r="CR262" s="217"/>
      <c r="CS262" s="217"/>
      <c r="CT262" s="217"/>
      <c r="CU262" s="217"/>
      <c r="CV262" s="217"/>
      <c r="CW262" s="217"/>
      <c r="CX262" s="217"/>
      <c r="CY262" s="217"/>
      <c r="CZ262" s="217"/>
      <c r="DA262" s="217"/>
      <c r="DB262" s="217"/>
      <c r="DC262" s="217"/>
      <c r="DD262" s="217"/>
      <c r="DE262" s="217"/>
      <c r="DF262" s="217"/>
      <c r="DG262" s="217"/>
      <c r="DH262" s="217"/>
      <c r="DI262" s="217"/>
      <c r="DJ262" s="217"/>
      <c r="DK262" s="217"/>
      <c r="DL262" s="217"/>
      <c r="DM262" s="217"/>
      <c r="DN262" s="217"/>
      <c r="DO262" s="217"/>
      <c r="DP262" s="217"/>
      <c r="DQ262" s="217"/>
      <c r="DR262" s="217"/>
      <c r="DS262" s="217"/>
      <c r="DT262" s="217"/>
      <c r="DU262" s="217"/>
      <c r="DV262" s="217"/>
      <c r="DW262" s="217"/>
      <c r="DX262" s="217"/>
      <c r="DY262" s="217"/>
      <c r="DZ262" s="217"/>
      <c r="EA262" s="217"/>
      <c r="EB262" s="217"/>
      <c r="EC262" s="217"/>
      <c r="ED262" s="217"/>
      <c r="EE262" s="217"/>
      <c r="EF262" s="217"/>
      <c r="EG262" s="217"/>
      <c r="EH262" s="217"/>
      <c r="EI262" s="217"/>
      <c r="EJ262" s="217"/>
      <c r="EK262" s="217"/>
      <c r="EL262" s="217"/>
      <c r="EM262" s="217"/>
      <c r="EN262" s="217"/>
      <c r="EO262" s="217"/>
      <c r="EP262" s="217"/>
      <c r="EQ262" s="217"/>
      <c r="ER262" s="217"/>
      <c r="ES262" s="217"/>
      <c r="ET262" s="217"/>
      <c r="EU262" s="217"/>
      <c r="EV262" s="217"/>
      <c r="EW262" s="217"/>
      <c r="EX262" s="217"/>
      <c r="EY262" s="217"/>
      <c r="EZ262" s="217"/>
      <c r="FA262" s="217"/>
      <c r="FB262" s="217"/>
      <c r="FC262" s="217"/>
      <c r="FD262" s="217"/>
      <c r="FE262" s="217"/>
      <c r="FF262" s="217"/>
      <c r="FG262" s="217"/>
      <c r="FH262" s="217"/>
      <c r="FI262" s="217"/>
      <c r="FJ262" s="217"/>
      <c r="FK262" s="217"/>
      <c r="FL262" s="217"/>
      <c r="FM262" s="217"/>
      <c r="FN262" s="217"/>
      <c r="FO262" s="217"/>
      <c r="FP262" s="217"/>
      <c r="FQ262" s="217"/>
      <c r="FR262" s="217"/>
      <c r="FS262" s="217"/>
      <c r="FT262" s="217"/>
      <c r="FU262" s="217"/>
      <c r="FV262" s="217"/>
      <c r="FW262" s="217"/>
      <c r="FX262" s="217"/>
      <c r="FY262" s="217"/>
      <c r="FZ262" s="217"/>
      <c r="GA262" s="217"/>
      <c r="GB262" s="217"/>
      <c r="GC262" s="217"/>
      <c r="GD262" s="217"/>
      <c r="GE262" s="217"/>
      <c r="GF262" s="217"/>
      <c r="GG262" s="217"/>
      <c r="GH262" s="217"/>
      <c r="GI262" s="217"/>
      <c r="GJ262" s="217"/>
      <c r="GK262" s="217"/>
      <c r="GL262" s="217"/>
      <c r="GM262" s="217"/>
      <c r="GN262" s="217"/>
      <c r="GO262" s="217"/>
      <c r="GP262" s="217"/>
      <c r="GQ262" s="217"/>
      <c r="GR262" s="217"/>
      <c r="GS262" s="217"/>
      <c r="GT262" s="217"/>
      <c r="GU262" s="217"/>
      <c r="GV262" s="217"/>
      <c r="GW262" s="217"/>
      <c r="GX262" s="217"/>
      <c r="GY262" s="217"/>
      <c r="GZ262" s="217"/>
      <c r="HA262" s="217"/>
      <c r="HB262" s="217"/>
      <c r="HC262" s="217"/>
      <c r="HD262" s="217"/>
      <c r="HE262" s="217"/>
      <c r="HF262" s="217"/>
      <c r="HG262" s="217"/>
      <c r="HH262" s="217"/>
      <c r="HI262" s="217"/>
      <c r="HJ262" s="217"/>
      <c r="HK262" s="217"/>
      <c r="HL262" s="217"/>
      <c r="HM262" s="217"/>
      <c r="HN262" s="217"/>
      <c r="HO262" s="217"/>
      <c r="HP262" s="217"/>
      <c r="HQ262" s="217"/>
      <c r="HR262" s="217"/>
      <c r="HS262" s="217"/>
      <c r="HT262" s="217"/>
      <c r="HU262" s="217"/>
      <c r="HV262" s="217"/>
      <c r="HW262" s="217"/>
      <c r="HX262" s="217"/>
      <c r="HY262" s="217"/>
      <c r="HZ262" s="217"/>
      <c r="IA262" s="217"/>
      <c r="IB262" s="217"/>
      <c r="IC262" s="217"/>
      <c r="ID262" s="217"/>
      <c r="IE262" s="217"/>
      <c r="IF262" s="217"/>
      <c r="IG262" s="217"/>
      <c r="IH262" s="217"/>
      <c r="II262" s="217"/>
      <c r="IJ262" s="217"/>
      <c r="IK262" s="217"/>
      <c r="IL262" s="217"/>
      <c r="IM262" s="217"/>
      <c r="IN262" s="217"/>
    </row>
    <row r="263" spans="1:248" s="240" customFormat="1" ht="30" x14ac:dyDescent="0.25">
      <c r="A263" s="11" t="s">
        <v>84</v>
      </c>
      <c r="B263" s="298">
        <f t="shared" ref="B263:E263" si="253">B250</f>
        <v>5123</v>
      </c>
      <c r="C263" s="298">
        <f t="shared" si="253"/>
        <v>427</v>
      </c>
      <c r="D263" s="298">
        <f t="shared" si="253"/>
        <v>0</v>
      </c>
      <c r="E263" s="298">
        <f t="shared" si="253"/>
        <v>0</v>
      </c>
      <c r="F263" s="299">
        <f t="shared" si="251"/>
        <v>12570.890260444443</v>
      </c>
      <c r="G263" s="299">
        <f t="shared" ref="G263:I263" si="254">G250</f>
        <v>1048</v>
      </c>
      <c r="H263" s="299">
        <f t="shared" si="254"/>
        <v>-52.838949999999997</v>
      </c>
      <c r="I263" s="299">
        <f t="shared" si="254"/>
        <v>-5.0418845419847331</v>
      </c>
      <c r="J263" s="217"/>
      <c r="K263" s="217"/>
      <c r="L263" s="217"/>
      <c r="M263" s="217"/>
      <c r="N263" s="217"/>
      <c r="O263" s="217"/>
      <c r="P263" s="217"/>
      <c r="Q263" s="217"/>
      <c r="R263" s="217"/>
      <c r="S263" s="217"/>
      <c r="T263" s="217"/>
      <c r="U263" s="217"/>
      <c r="V263" s="217"/>
      <c r="W263" s="217"/>
      <c r="X263" s="217"/>
      <c r="Y263" s="217"/>
      <c r="Z263" s="217"/>
      <c r="AA263" s="217"/>
      <c r="AB263" s="217"/>
      <c r="AC263" s="217"/>
      <c r="AD263" s="217"/>
      <c r="AE263" s="217"/>
      <c r="AF263" s="217"/>
      <c r="AG263" s="217"/>
      <c r="AH263" s="217"/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17"/>
      <c r="BB263" s="217"/>
      <c r="BC263" s="217"/>
      <c r="BD263" s="217"/>
      <c r="BE263" s="217"/>
      <c r="BF263" s="217"/>
      <c r="BG263" s="217"/>
      <c r="BH263" s="217"/>
      <c r="BI263" s="217"/>
      <c r="BJ263" s="217"/>
      <c r="BK263" s="217"/>
      <c r="BL263" s="217"/>
      <c r="BM263" s="217"/>
      <c r="BN263" s="217"/>
      <c r="BO263" s="217"/>
      <c r="BP263" s="217"/>
      <c r="BQ263" s="217"/>
      <c r="BR263" s="217"/>
      <c r="BS263" s="217"/>
      <c r="BT263" s="217"/>
      <c r="BU263" s="217"/>
      <c r="BV263" s="217"/>
      <c r="BW263" s="217"/>
      <c r="BX263" s="217"/>
      <c r="BY263" s="217"/>
      <c r="BZ263" s="217"/>
      <c r="CA263" s="217"/>
      <c r="CB263" s="217"/>
      <c r="CC263" s="217"/>
      <c r="CD263" s="217"/>
      <c r="CE263" s="217"/>
      <c r="CF263" s="217"/>
      <c r="CG263" s="217"/>
      <c r="CH263" s="217"/>
      <c r="CI263" s="217"/>
      <c r="CJ263" s="217"/>
      <c r="CK263" s="217"/>
      <c r="CL263" s="217"/>
      <c r="CM263" s="217"/>
      <c r="CN263" s="217"/>
      <c r="CO263" s="217"/>
      <c r="CP263" s="217"/>
      <c r="CQ263" s="217"/>
      <c r="CR263" s="217"/>
      <c r="CS263" s="217"/>
      <c r="CT263" s="217"/>
      <c r="CU263" s="217"/>
      <c r="CV263" s="217"/>
      <c r="CW263" s="217"/>
      <c r="CX263" s="217"/>
      <c r="CY263" s="217"/>
      <c r="CZ263" s="217"/>
      <c r="DA263" s="217"/>
      <c r="DB263" s="217"/>
      <c r="DC263" s="217"/>
      <c r="DD263" s="217"/>
      <c r="DE263" s="217"/>
      <c r="DF263" s="217"/>
      <c r="DG263" s="217"/>
      <c r="DH263" s="217"/>
      <c r="DI263" s="217"/>
      <c r="DJ263" s="217"/>
      <c r="DK263" s="217"/>
      <c r="DL263" s="217"/>
      <c r="DM263" s="217"/>
      <c r="DN263" s="217"/>
      <c r="DO263" s="217"/>
      <c r="DP263" s="217"/>
      <c r="DQ263" s="217"/>
      <c r="DR263" s="217"/>
      <c r="DS263" s="217"/>
      <c r="DT263" s="217"/>
      <c r="DU263" s="217"/>
      <c r="DV263" s="217"/>
      <c r="DW263" s="217"/>
      <c r="DX263" s="217"/>
      <c r="DY263" s="217"/>
      <c r="DZ263" s="217"/>
      <c r="EA263" s="217"/>
      <c r="EB263" s="217"/>
      <c r="EC263" s="217"/>
      <c r="ED263" s="217"/>
      <c r="EE263" s="217"/>
      <c r="EF263" s="217"/>
      <c r="EG263" s="217"/>
      <c r="EH263" s="217"/>
      <c r="EI263" s="217"/>
      <c r="EJ263" s="217"/>
      <c r="EK263" s="217"/>
      <c r="EL263" s="217"/>
      <c r="EM263" s="217"/>
      <c r="EN263" s="217"/>
      <c r="EO263" s="217"/>
      <c r="EP263" s="217"/>
      <c r="EQ263" s="217"/>
      <c r="ER263" s="217"/>
      <c r="ES263" s="217"/>
      <c r="ET263" s="217"/>
      <c r="EU263" s="217"/>
      <c r="EV263" s="217"/>
      <c r="EW263" s="217"/>
      <c r="EX263" s="217"/>
      <c r="EY263" s="217"/>
      <c r="EZ263" s="217"/>
      <c r="FA263" s="217"/>
      <c r="FB263" s="217"/>
      <c r="FC263" s="217"/>
      <c r="FD263" s="217"/>
      <c r="FE263" s="217"/>
      <c r="FF263" s="217"/>
      <c r="FG263" s="217"/>
      <c r="FH263" s="217"/>
      <c r="FI263" s="217"/>
      <c r="FJ263" s="217"/>
      <c r="FK263" s="217"/>
      <c r="FL263" s="217"/>
      <c r="FM263" s="217"/>
      <c r="FN263" s="217"/>
      <c r="FO263" s="217"/>
      <c r="FP263" s="217"/>
      <c r="FQ263" s="217"/>
      <c r="FR263" s="217"/>
      <c r="FS263" s="217"/>
      <c r="FT263" s="217"/>
      <c r="FU263" s="217"/>
      <c r="FV263" s="217"/>
      <c r="FW263" s="217"/>
      <c r="FX263" s="217"/>
      <c r="FY263" s="217"/>
      <c r="FZ263" s="217"/>
      <c r="GA263" s="217"/>
      <c r="GB263" s="217"/>
      <c r="GC263" s="217"/>
      <c r="GD263" s="217"/>
      <c r="GE263" s="217"/>
      <c r="GF263" s="217"/>
      <c r="GG263" s="217"/>
      <c r="GH263" s="217"/>
      <c r="GI263" s="217"/>
      <c r="GJ263" s="217"/>
      <c r="GK263" s="217"/>
      <c r="GL263" s="217"/>
      <c r="GM263" s="217"/>
      <c r="GN263" s="217"/>
      <c r="GO263" s="217"/>
      <c r="GP263" s="217"/>
      <c r="GQ263" s="217"/>
      <c r="GR263" s="217"/>
      <c r="GS263" s="217"/>
      <c r="GT263" s="217"/>
      <c r="GU263" s="217"/>
      <c r="GV263" s="217"/>
      <c r="GW263" s="217"/>
      <c r="GX263" s="217"/>
      <c r="GY263" s="217"/>
      <c r="GZ263" s="217"/>
      <c r="HA263" s="217"/>
      <c r="HB263" s="217"/>
      <c r="HC263" s="217"/>
      <c r="HD263" s="217"/>
      <c r="HE263" s="217"/>
      <c r="HF263" s="217"/>
      <c r="HG263" s="217"/>
      <c r="HH263" s="217"/>
      <c r="HI263" s="217"/>
      <c r="HJ263" s="217"/>
      <c r="HK263" s="217"/>
      <c r="HL263" s="217"/>
      <c r="HM263" s="217"/>
      <c r="HN263" s="217"/>
      <c r="HO263" s="217"/>
      <c r="HP263" s="217"/>
      <c r="HQ263" s="217"/>
      <c r="HR263" s="217"/>
      <c r="HS263" s="217"/>
      <c r="HT263" s="217"/>
      <c r="HU263" s="217"/>
      <c r="HV263" s="217"/>
      <c r="HW263" s="217"/>
      <c r="HX263" s="217"/>
      <c r="HY263" s="217"/>
      <c r="HZ263" s="217"/>
      <c r="IA263" s="217"/>
      <c r="IB263" s="217"/>
      <c r="IC263" s="217"/>
      <c r="ID263" s="217"/>
      <c r="IE263" s="217"/>
      <c r="IF263" s="217"/>
      <c r="IG263" s="217"/>
      <c r="IH263" s="217"/>
      <c r="II263" s="217"/>
      <c r="IJ263" s="217"/>
      <c r="IK263" s="217"/>
      <c r="IL263" s="217"/>
      <c r="IM263" s="217"/>
      <c r="IN263" s="217"/>
    </row>
    <row r="264" spans="1:248" s="240" customFormat="1" ht="30" x14ac:dyDescent="0.25">
      <c r="A264" s="11" t="s">
        <v>85</v>
      </c>
      <c r="B264" s="298">
        <f t="shared" ref="B264:E264" si="255">B251</f>
        <v>1537</v>
      </c>
      <c r="C264" s="298">
        <f t="shared" si="255"/>
        <v>128</v>
      </c>
      <c r="D264" s="298">
        <f t="shared" si="255"/>
        <v>0</v>
      </c>
      <c r="E264" s="298">
        <f t="shared" si="255"/>
        <v>0</v>
      </c>
      <c r="F264" s="299">
        <f t="shared" si="251"/>
        <v>3314.7556800000002</v>
      </c>
      <c r="G264" s="299">
        <f t="shared" ref="G264:I264" si="256">G251</f>
        <v>276</v>
      </c>
      <c r="H264" s="299">
        <f t="shared" si="256"/>
        <v>-285.78787999999997</v>
      </c>
      <c r="I264" s="299">
        <f t="shared" si="256"/>
        <v>-103.54633333333332</v>
      </c>
      <c r="J264" s="217"/>
      <c r="K264" s="217"/>
      <c r="L264" s="217"/>
      <c r="M264" s="217"/>
      <c r="N264" s="217"/>
      <c r="O264" s="217"/>
      <c r="P264" s="217"/>
      <c r="Q264" s="217"/>
      <c r="R264" s="217"/>
      <c r="S264" s="217"/>
      <c r="T264" s="217"/>
      <c r="U264" s="217"/>
      <c r="V264" s="217"/>
      <c r="W264" s="217"/>
      <c r="X264" s="217"/>
      <c r="Y264" s="217"/>
      <c r="Z264" s="217"/>
      <c r="AA264" s="217"/>
      <c r="AB264" s="217"/>
      <c r="AC264" s="217"/>
      <c r="AD264" s="217"/>
      <c r="AE264" s="217"/>
      <c r="AF264" s="217"/>
      <c r="AG264" s="217"/>
      <c r="AH264" s="217"/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  <c r="BI264" s="217"/>
      <c r="BJ264" s="217"/>
      <c r="BK264" s="217"/>
      <c r="BL264" s="217"/>
      <c r="BM264" s="217"/>
      <c r="BN264" s="217"/>
      <c r="BO264" s="217"/>
      <c r="BP264" s="217"/>
      <c r="BQ264" s="217"/>
      <c r="BR264" s="217"/>
      <c r="BS264" s="217"/>
      <c r="BT264" s="217"/>
      <c r="BU264" s="217"/>
      <c r="BV264" s="217"/>
      <c r="BW264" s="217"/>
      <c r="BX264" s="217"/>
      <c r="BY264" s="217"/>
      <c r="BZ264" s="217"/>
      <c r="CA264" s="217"/>
      <c r="CB264" s="217"/>
      <c r="CC264" s="217"/>
      <c r="CD264" s="217"/>
      <c r="CE264" s="217"/>
      <c r="CF264" s="217"/>
      <c r="CG264" s="217"/>
      <c r="CH264" s="217"/>
      <c r="CI264" s="217"/>
      <c r="CJ264" s="217"/>
      <c r="CK264" s="217"/>
      <c r="CL264" s="217"/>
      <c r="CM264" s="217"/>
      <c r="CN264" s="217"/>
      <c r="CO264" s="217"/>
      <c r="CP264" s="217"/>
      <c r="CQ264" s="217"/>
      <c r="CR264" s="217"/>
      <c r="CS264" s="217"/>
      <c r="CT264" s="217"/>
      <c r="CU264" s="217"/>
      <c r="CV264" s="217"/>
      <c r="CW264" s="217"/>
      <c r="CX264" s="217"/>
      <c r="CY264" s="217"/>
      <c r="CZ264" s="217"/>
      <c r="DA264" s="217"/>
      <c r="DB264" s="217"/>
      <c r="DC264" s="217"/>
      <c r="DD264" s="217"/>
      <c r="DE264" s="217"/>
      <c r="DF264" s="217"/>
      <c r="DG264" s="217"/>
      <c r="DH264" s="217"/>
      <c r="DI264" s="217"/>
      <c r="DJ264" s="217"/>
      <c r="DK264" s="217"/>
      <c r="DL264" s="217"/>
      <c r="DM264" s="217"/>
      <c r="DN264" s="217"/>
      <c r="DO264" s="217"/>
      <c r="DP264" s="217"/>
      <c r="DQ264" s="217"/>
      <c r="DR264" s="217"/>
      <c r="DS264" s="217"/>
      <c r="DT264" s="217"/>
      <c r="DU264" s="217"/>
      <c r="DV264" s="217"/>
      <c r="DW264" s="217"/>
      <c r="DX264" s="217"/>
      <c r="DY264" s="217"/>
      <c r="DZ264" s="217"/>
      <c r="EA264" s="217"/>
      <c r="EB264" s="217"/>
      <c r="EC264" s="217"/>
      <c r="ED264" s="217"/>
      <c r="EE264" s="217"/>
      <c r="EF264" s="217"/>
      <c r="EG264" s="217"/>
      <c r="EH264" s="217"/>
      <c r="EI264" s="217"/>
      <c r="EJ264" s="217"/>
      <c r="EK264" s="217"/>
      <c r="EL264" s="217"/>
      <c r="EM264" s="217"/>
      <c r="EN264" s="217"/>
      <c r="EO264" s="217"/>
      <c r="EP264" s="217"/>
      <c r="EQ264" s="217"/>
      <c r="ER264" s="217"/>
      <c r="ES264" s="217"/>
      <c r="ET264" s="217"/>
      <c r="EU264" s="217"/>
      <c r="EV264" s="217"/>
      <c r="EW264" s="217"/>
      <c r="EX264" s="217"/>
      <c r="EY264" s="217"/>
      <c r="EZ264" s="217"/>
      <c r="FA264" s="217"/>
      <c r="FB264" s="217"/>
      <c r="FC264" s="217"/>
      <c r="FD264" s="217"/>
      <c r="FE264" s="217"/>
      <c r="FF264" s="217"/>
      <c r="FG264" s="217"/>
      <c r="FH264" s="217"/>
      <c r="FI264" s="217"/>
      <c r="FJ264" s="217"/>
      <c r="FK264" s="217"/>
      <c r="FL264" s="217"/>
      <c r="FM264" s="217"/>
      <c r="FN264" s="217"/>
      <c r="FO264" s="217"/>
      <c r="FP264" s="217"/>
      <c r="FQ264" s="217"/>
      <c r="FR264" s="217"/>
      <c r="FS264" s="217"/>
      <c r="FT264" s="217"/>
      <c r="FU264" s="217"/>
      <c r="FV264" s="217"/>
      <c r="FW264" s="217"/>
      <c r="FX264" s="217"/>
      <c r="FY264" s="217"/>
      <c r="FZ264" s="217"/>
      <c r="GA264" s="217"/>
      <c r="GB264" s="217"/>
      <c r="GC264" s="217"/>
      <c r="GD264" s="217"/>
      <c r="GE264" s="217"/>
      <c r="GF264" s="217"/>
      <c r="GG264" s="217"/>
      <c r="GH264" s="217"/>
      <c r="GI264" s="217"/>
      <c r="GJ264" s="217"/>
      <c r="GK264" s="217"/>
      <c r="GL264" s="217"/>
      <c r="GM264" s="217"/>
      <c r="GN264" s="217"/>
      <c r="GO264" s="217"/>
      <c r="GP264" s="217"/>
      <c r="GQ264" s="217"/>
      <c r="GR264" s="217"/>
      <c r="GS264" s="217"/>
      <c r="GT264" s="217"/>
      <c r="GU264" s="217"/>
      <c r="GV264" s="217"/>
      <c r="GW264" s="217"/>
      <c r="GX264" s="217"/>
      <c r="GY264" s="217"/>
      <c r="GZ264" s="217"/>
      <c r="HA264" s="217"/>
      <c r="HB264" s="217"/>
      <c r="HC264" s="217"/>
      <c r="HD264" s="217"/>
      <c r="HE264" s="217"/>
      <c r="HF264" s="217"/>
      <c r="HG264" s="217"/>
      <c r="HH264" s="217"/>
      <c r="HI264" s="217"/>
      <c r="HJ264" s="217"/>
      <c r="HK264" s="217"/>
      <c r="HL264" s="217"/>
      <c r="HM264" s="217"/>
      <c r="HN264" s="217"/>
      <c r="HO264" s="217"/>
      <c r="HP264" s="217"/>
      <c r="HQ264" s="217"/>
      <c r="HR264" s="217"/>
      <c r="HS264" s="217"/>
      <c r="HT264" s="217"/>
      <c r="HU264" s="217"/>
      <c r="HV264" s="217"/>
      <c r="HW264" s="217"/>
      <c r="HX264" s="217"/>
      <c r="HY264" s="217"/>
      <c r="HZ264" s="217"/>
      <c r="IA264" s="217"/>
      <c r="IB264" s="217"/>
      <c r="IC264" s="217"/>
      <c r="ID264" s="217"/>
      <c r="IE264" s="217"/>
      <c r="IF264" s="217"/>
      <c r="IG264" s="217"/>
      <c r="IH264" s="217"/>
      <c r="II264" s="217"/>
      <c r="IJ264" s="217"/>
      <c r="IK264" s="217"/>
      <c r="IL264" s="217"/>
      <c r="IM264" s="217"/>
      <c r="IN264" s="217"/>
    </row>
    <row r="265" spans="1:248" s="240" customFormat="1" ht="45" x14ac:dyDescent="0.25">
      <c r="A265" s="11" t="s">
        <v>127</v>
      </c>
      <c r="B265" s="298">
        <f t="shared" ref="B265:E265" si="257">B252</f>
        <v>125</v>
      </c>
      <c r="C265" s="298">
        <f t="shared" si="257"/>
        <v>10</v>
      </c>
      <c r="D265" s="298">
        <f t="shared" si="257"/>
        <v>0</v>
      </c>
      <c r="E265" s="298">
        <f t="shared" si="257"/>
        <v>0</v>
      </c>
      <c r="F265" s="299">
        <f t="shared" si="251"/>
        <v>782.12400000000002</v>
      </c>
      <c r="G265" s="299">
        <f t="shared" ref="G265:I265" si="258">G252</f>
        <v>65</v>
      </c>
      <c r="H265" s="299">
        <f t="shared" si="258"/>
        <v>0</v>
      </c>
      <c r="I265" s="299">
        <f t="shared" si="258"/>
        <v>0</v>
      </c>
      <c r="J265" s="217"/>
      <c r="K265" s="217"/>
      <c r="L265" s="217"/>
      <c r="M265" s="217"/>
      <c r="N265" s="217"/>
      <c r="O265" s="217"/>
      <c r="P265" s="217"/>
      <c r="Q265" s="217"/>
      <c r="R265" s="217"/>
      <c r="S265" s="217"/>
      <c r="T265" s="217"/>
      <c r="U265" s="217"/>
      <c r="V265" s="217"/>
      <c r="W265" s="217"/>
      <c r="X265" s="217"/>
      <c r="Y265" s="217"/>
      <c r="Z265" s="217"/>
      <c r="AA265" s="217"/>
      <c r="AB265" s="217"/>
      <c r="AC265" s="217"/>
      <c r="AD265" s="217"/>
      <c r="AE265" s="217"/>
      <c r="AF265" s="217"/>
      <c r="AG265" s="217"/>
      <c r="AH265" s="217"/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17"/>
      <c r="BB265" s="217"/>
      <c r="BC265" s="217"/>
      <c r="BD265" s="217"/>
      <c r="BE265" s="217"/>
      <c r="BF265" s="217"/>
      <c r="BG265" s="217"/>
      <c r="BH265" s="217"/>
      <c r="BI265" s="217"/>
      <c r="BJ265" s="217"/>
      <c r="BK265" s="217"/>
      <c r="BL265" s="217"/>
      <c r="BM265" s="217"/>
      <c r="BN265" s="217"/>
      <c r="BO265" s="217"/>
      <c r="BP265" s="217"/>
      <c r="BQ265" s="217"/>
      <c r="BR265" s="217"/>
      <c r="BS265" s="217"/>
      <c r="BT265" s="217"/>
      <c r="BU265" s="217"/>
      <c r="BV265" s="217"/>
      <c r="BW265" s="217"/>
      <c r="BX265" s="217"/>
      <c r="BY265" s="217"/>
      <c r="BZ265" s="217"/>
      <c r="CA265" s="217"/>
      <c r="CB265" s="217"/>
      <c r="CC265" s="217"/>
      <c r="CD265" s="217"/>
      <c r="CE265" s="217"/>
      <c r="CF265" s="217"/>
      <c r="CG265" s="217"/>
      <c r="CH265" s="217"/>
      <c r="CI265" s="217"/>
      <c r="CJ265" s="217"/>
      <c r="CK265" s="217"/>
      <c r="CL265" s="217"/>
      <c r="CM265" s="217"/>
      <c r="CN265" s="217"/>
      <c r="CO265" s="217"/>
      <c r="CP265" s="217"/>
      <c r="CQ265" s="217"/>
      <c r="CR265" s="217"/>
      <c r="CS265" s="217"/>
      <c r="CT265" s="217"/>
      <c r="CU265" s="217"/>
      <c r="CV265" s="217"/>
      <c r="CW265" s="217"/>
      <c r="CX265" s="217"/>
      <c r="CY265" s="217"/>
      <c r="CZ265" s="217"/>
      <c r="DA265" s="217"/>
      <c r="DB265" s="217"/>
      <c r="DC265" s="217"/>
      <c r="DD265" s="217"/>
      <c r="DE265" s="217"/>
      <c r="DF265" s="217"/>
      <c r="DG265" s="217"/>
      <c r="DH265" s="217"/>
      <c r="DI265" s="217"/>
      <c r="DJ265" s="217"/>
      <c r="DK265" s="217"/>
      <c r="DL265" s="217"/>
      <c r="DM265" s="217"/>
      <c r="DN265" s="217"/>
      <c r="DO265" s="217"/>
      <c r="DP265" s="217"/>
      <c r="DQ265" s="217"/>
      <c r="DR265" s="217"/>
      <c r="DS265" s="217"/>
      <c r="DT265" s="217"/>
      <c r="DU265" s="217"/>
      <c r="DV265" s="217"/>
      <c r="DW265" s="217"/>
      <c r="DX265" s="217"/>
      <c r="DY265" s="217"/>
      <c r="DZ265" s="217"/>
      <c r="EA265" s="217"/>
      <c r="EB265" s="217"/>
      <c r="EC265" s="217"/>
      <c r="ED265" s="217"/>
      <c r="EE265" s="217"/>
      <c r="EF265" s="217"/>
      <c r="EG265" s="217"/>
      <c r="EH265" s="217"/>
      <c r="EI265" s="217"/>
      <c r="EJ265" s="217"/>
      <c r="EK265" s="217"/>
      <c r="EL265" s="217"/>
      <c r="EM265" s="217"/>
      <c r="EN265" s="217"/>
      <c r="EO265" s="217"/>
      <c r="EP265" s="217"/>
      <c r="EQ265" s="217"/>
      <c r="ER265" s="217"/>
      <c r="ES265" s="217"/>
      <c r="ET265" s="217"/>
      <c r="EU265" s="217"/>
      <c r="EV265" s="217"/>
      <c r="EW265" s="217"/>
      <c r="EX265" s="217"/>
      <c r="EY265" s="217"/>
      <c r="EZ265" s="217"/>
      <c r="FA265" s="217"/>
      <c r="FB265" s="217"/>
      <c r="FC265" s="217"/>
      <c r="FD265" s="217"/>
      <c r="FE265" s="217"/>
      <c r="FF265" s="217"/>
      <c r="FG265" s="217"/>
      <c r="FH265" s="217"/>
      <c r="FI265" s="217"/>
      <c r="FJ265" s="217"/>
      <c r="FK265" s="217"/>
      <c r="FL265" s="217"/>
      <c r="FM265" s="217"/>
      <c r="FN265" s="217"/>
      <c r="FO265" s="217"/>
      <c r="FP265" s="217"/>
      <c r="FQ265" s="217"/>
      <c r="FR265" s="217"/>
      <c r="FS265" s="217"/>
      <c r="FT265" s="217"/>
      <c r="FU265" s="217"/>
      <c r="FV265" s="217"/>
      <c r="FW265" s="217"/>
      <c r="FX265" s="217"/>
      <c r="FY265" s="217"/>
      <c r="FZ265" s="217"/>
      <c r="GA265" s="217"/>
      <c r="GB265" s="217"/>
      <c r="GC265" s="217"/>
      <c r="GD265" s="217"/>
      <c r="GE265" s="217"/>
      <c r="GF265" s="217"/>
      <c r="GG265" s="217"/>
      <c r="GH265" s="217"/>
      <c r="GI265" s="217"/>
      <c r="GJ265" s="217"/>
      <c r="GK265" s="217"/>
      <c r="GL265" s="217"/>
      <c r="GM265" s="217"/>
      <c r="GN265" s="217"/>
      <c r="GO265" s="217"/>
      <c r="GP265" s="217"/>
      <c r="GQ265" s="217"/>
      <c r="GR265" s="217"/>
      <c r="GS265" s="217"/>
      <c r="GT265" s="217"/>
      <c r="GU265" s="217"/>
      <c r="GV265" s="217"/>
      <c r="GW265" s="217"/>
      <c r="GX265" s="217"/>
      <c r="GY265" s="217"/>
      <c r="GZ265" s="217"/>
      <c r="HA265" s="217"/>
      <c r="HB265" s="217"/>
      <c r="HC265" s="217"/>
      <c r="HD265" s="217"/>
      <c r="HE265" s="217"/>
      <c r="HF265" s="217"/>
      <c r="HG265" s="217"/>
      <c r="HH265" s="217"/>
      <c r="HI265" s="217"/>
      <c r="HJ265" s="217"/>
      <c r="HK265" s="217"/>
      <c r="HL265" s="217"/>
      <c r="HM265" s="217"/>
      <c r="HN265" s="217"/>
      <c r="HO265" s="217"/>
      <c r="HP265" s="217"/>
      <c r="HQ265" s="217"/>
      <c r="HR265" s="217"/>
      <c r="HS265" s="217"/>
      <c r="HT265" s="217"/>
      <c r="HU265" s="217"/>
      <c r="HV265" s="217"/>
      <c r="HW265" s="217"/>
      <c r="HX265" s="217"/>
      <c r="HY265" s="217"/>
      <c r="HZ265" s="217"/>
      <c r="IA265" s="217"/>
      <c r="IB265" s="217"/>
      <c r="IC265" s="217"/>
      <c r="ID265" s="217"/>
      <c r="IE265" s="217"/>
      <c r="IF265" s="217"/>
      <c r="IG265" s="217"/>
      <c r="IH265" s="217"/>
      <c r="II265" s="217"/>
      <c r="IJ265" s="217"/>
      <c r="IK265" s="217"/>
      <c r="IL265" s="217"/>
      <c r="IM265" s="217"/>
      <c r="IN265" s="217"/>
    </row>
    <row r="266" spans="1:248" s="240" customFormat="1" ht="30" x14ac:dyDescent="0.25">
      <c r="A266" s="11" t="s">
        <v>128</v>
      </c>
      <c r="B266" s="298">
        <f t="shared" ref="B266:E266" si="259">B253</f>
        <v>50</v>
      </c>
      <c r="C266" s="298">
        <f t="shared" si="259"/>
        <v>4</v>
      </c>
      <c r="D266" s="298">
        <f t="shared" si="259"/>
        <v>0</v>
      </c>
      <c r="E266" s="298">
        <f t="shared" si="259"/>
        <v>0</v>
      </c>
      <c r="F266" s="299">
        <f t="shared" si="251"/>
        <v>312.84960000000001</v>
      </c>
      <c r="G266" s="299">
        <f t="shared" ref="G266:I266" si="260">G253</f>
        <v>26</v>
      </c>
      <c r="H266" s="299">
        <f t="shared" si="260"/>
        <v>-12.345140000000001</v>
      </c>
      <c r="I266" s="299">
        <f t="shared" si="260"/>
        <v>-47.481307692307695</v>
      </c>
      <c r="J266" s="217"/>
      <c r="K266" s="217"/>
      <c r="L266" s="217"/>
      <c r="M266" s="217"/>
      <c r="N266" s="217"/>
      <c r="O266" s="217"/>
      <c r="P266" s="217"/>
      <c r="Q266" s="217"/>
      <c r="R266" s="217"/>
      <c r="S266" s="217"/>
      <c r="T266" s="217"/>
      <c r="U266" s="217"/>
      <c r="V266" s="217"/>
      <c r="W266" s="217"/>
      <c r="X266" s="217"/>
      <c r="Y266" s="217"/>
      <c r="Z266" s="217"/>
      <c r="AA266" s="217"/>
      <c r="AB266" s="217"/>
      <c r="AC266" s="217"/>
      <c r="AD266" s="217"/>
      <c r="AE266" s="217"/>
      <c r="AF266" s="217"/>
      <c r="AG266" s="217"/>
      <c r="AH266" s="217"/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17"/>
      <c r="BB266" s="217"/>
      <c r="BC266" s="217"/>
      <c r="BD266" s="217"/>
      <c r="BE266" s="217"/>
      <c r="BF266" s="217"/>
      <c r="BG266" s="217"/>
      <c r="BH266" s="217"/>
      <c r="BI266" s="217"/>
      <c r="BJ266" s="217"/>
      <c r="BK266" s="217"/>
      <c r="BL266" s="217"/>
      <c r="BM266" s="217"/>
      <c r="BN266" s="217"/>
      <c r="BO266" s="217"/>
      <c r="BP266" s="217"/>
      <c r="BQ266" s="217"/>
      <c r="BR266" s="217"/>
      <c r="BS266" s="217"/>
      <c r="BT266" s="217"/>
      <c r="BU266" s="217"/>
      <c r="BV266" s="217"/>
      <c r="BW266" s="217"/>
      <c r="BX266" s="217"/>
      <c r="BY266" s="217"/>
      <c r="BZ266" s="217"/>
      <c r="CA266" s="217"/>
      <c r="CB266" s="217"/>
      <c r="CC266" s="217"/>
      <c r="CD266" s="217"/>
      <c r="CE266" s="217"/>
      <c r="CF266" s="217"/>
      <c r="CG266" s="217"/>
      <c r="CH266" s="217"/>
      <c r="CI266" s="217"/>
      <c r="CJ266" s="217"/>
      <c r="CK266" s="217"/>
      <c r="CL266" s="217"/>
      <c r="CM266" s="217"/>
      <c r="CN266" s="217"/>
      <c r="CO266" s="217"/>
      <c r="CP266" s="217"/>
      <c r="CQ266" s="217"/>
      <c r="CR266" s="217"/>
      <c r="CS266" s="217"/>
      <c r="CT266" s="217"/>
      <c r="CU266" s="217"/>
      <c r="CV266" s="217"/>
      <c r="CW266" s="217"/>
      <c r="CX266" s="217"/>
      <c r="CY266" s="217"/>
      <c r="CZ266" s="217"/>
      <c r="DA266" s="217"/>
      <c r="DB266" s="217"/>
      <c r="DC266" s="217"/>
      <c r="DD266" s="217"/>
      <c r="DE266" s="217"/>
      <c r="DF266" s="217"/>
      <c r="DG266" s="217"/>
      <c r="DH266" s="217"/>
      <c r="DI266" s="217"/>
      <c r="DJ266" s="217"/>
      <c r="DK266" s="217"/>
      <c r="DL266" s="217"/>
      <c r="DM266" s="217"/>
      <c r="DN266" s="217"/>
      <c r="DO266" s="217"/>
      <c r="DP266" s="217"/>
      <c r="DQ266" s="217"/>
      <c r="DR266" s="217"/>
      <c r="DS266" s="217"/>
      <c r="DT266" s="217"/>
      <c r="DU266" s="217"/>
      <c r="DV266" s="217"/>
      <c r="DW266" s="217"/>
      <c r="DX266" s="217"/>
      <c r="DY266" s="217"/>
      <c r="DZ266" s="217"/>
      <c r="EA266" s="217"/>
      <c r="EB266" s="217"/>
      <c r="EC266" s="217"/>
      <c r="ED266" s="217"/>
      <c r="EE266" s="217"/>
      <c r="EF266" s="217"/>
      <c r="EG266" s="217"/>
      <c r="EH266" s="217"/>
      <c r="EI266" s="217"/>
      <c r="EJ266" s="217"/>
      <c r="EK266" s="217"/>
      <c r="EL266" s="217"/>
      <c r="EM266" s="217"/>
      <c r="EN266" s="217"/>
      <c r="EO266" s="217"/>
      <c r="EP266" s="217"/>
      <c r="EQ266" s="217"/>
      <c r="ER266" s="217"/>
      <c r="ES266" s="217"/>
      <c r="ET266" s="217"/>
      <c r="EU266" s="217"/>
      <c r="EV266" s="217"/>
      <c r="EW266" s="217"/>
      <c r="EX266" s="217"/>
      <c r="EY266" s="217"/>
      <c r="EZ266" s="217"/>
      <c r="FA266" s="217"/>
      <c r="FB266" s="217"/>
      <c r="FC266" s="217"/>
      <c r="FD266" s="217"/>
      <c r="FE266" s="217"/>
      <c r="FF266" s="217"/>
      <c r="FG266" s="217"/>
      <c r="FH266" s="217"/>
      <c r="FI266" s="217"/>
      <c r="FJ266" s="217"/>
      <c r="FK266" s="217"/>
      <c r="FL266" s="217"/>
      <c r="FM266" s="217"/>
      <c r="FN266" s="217"/>
      <c r="FO266" s="217"/>
      <c r="FP266" s="217"/>
      <c r="FQ266" s="217"/>
      <c r="FR266" s="217"/>
      <c r="FS266" s="217"/>
      <c r="FT266" s="217"/>
      <c r="FU266" s="217"/>
      <c r="FV266" s="217"/>
      <c r="FW266" s="217"/>
      <c r="FX266" s="217"/>
      <c r="FY266" s="217"/>
      <c r="FZ266" s="217"/>
      <c r="GA266" s="217"/>
      <c r="GB266" s="217"/>
      <c r="GC266" s="217"/>
      <c r="GD266" s="217"/>
      <c r="GE266" s="217"/>
      <c r="GF266" s="217"/>
      <c r="GG266" s="217"/>
      <c r="GH266" s="217"/>
      <c r="GI266" s="217"/>
      <c r="GJ266" s="217"/>
      <c r="GK266" s="217"/>
      <c r="GL266" s="217"/>
      <c r="GM266" s="217"/>
      <c r="GN266" s="217"/>
      <c r="GO266" s="217"/>
      <c r="GP266" s="217"/>
      <c r="GQ266" s="217"/>
      <c r="GR266" s="217"/>
      <c r="GS266" s="217"/>
      <c r="GT266" s="217"/>
      <c r="GU266" s="217"/>
      <c r="GV266" s="217"/>
      <c r="GW266" s="217"/>
      <c r="GX266" s="217"/>
      <c r="GY266" s="217"/>
      <c r="GZ266" s="217"/>
      <c r="HA266" s="217"/>
      <c r="HB266" s="217"/>
      <c r="HC266" s="217"/>
      <c r="HD266" s="217"/>
      <c r="HE266" s="217"/>
      <c r="HF266" s="217"/>
      <c r="HG266" s="217"/>
      <c r="HH266" s="217"/>
      <c r="HI266" s="217"/>
      <c r="HJ266" s="217"/>
      <c r="HK266" s="217"/>
      <c r="HL266" s="217"/>
      <c r="HM266" s="217"/>
      <c r="HN266" s="217"/>
      <c r="HO266" s="217"/>
      <c r="HP266" s="217"/>
      <c r="HQ266" s="217"/>
      <c r="HR266" s="217"/>
      <c r="HS266" s="217"/>
      <c r="HT266" s="217"/>
      <c r="HU266" s="217"/>
      <c r="HV266" s="217"/>
      <c r="HW266" s="217"/>
      <c r="HX266" s="217"/>
      <c r="HY266" s="217"/>
      <c r="HZ266" s="217"/>
      <c r="IA266" s="217"/>
      <c r="IB266" s="217"/>
      <c r="IC266" s="217"/>
      <c r="ID266" s="217"/>
      <c r="IE266" s="217"/>
      <c r="IF266" s="217"/>
      <c r="IG266" s="217"/>
      <c r="IH266" s="217"/>
      <c r="II266" s="217"/>
      <c r="IJ266" s="217"/>
      <c r="IK266" s="217"/>
      <c r="IL266" s="217"/>
      <c r="IM266" s="217"/>
      <c r="IN266" s="217"/>
    </row>
    <row r="267" spans="1:248" s="240" customFormat="1" ht="30" x14ac:dyDescent="0.25">
      <c r="A267" s="72" t="s">
        <v>125</v>
      </c>
      <c r="B267" s="298">
        <f t="shared" ref="B267:E267" si="261">B254</f>
        <v>13984</v>
      </c>
      <c r="C267" s="298">
        <f t="shared" si="261"/>
        <v>1166</v>
      </c>
      <c r="D267" s="298">
        <f t="shared" si="261"/>
        <v>207</v>
      </c>
      <c r="E267" s="298">
        <f t="shared" si="261"/>
        <v>17.753001715265867</v>
      </c>
      <c r="F267" s="299">
        <f t="shared" si="251"/>
        <v>26922.216500000002</v>
      </c>
      <c r="G267" s="299">
        <f t="shared" ref="G267:I267" si="262">G254</f>
        <v>2243</v>
      </c>
      <c r="H267" s="299">
        <f t="shared" si="262"/>
        <v>258.75283000000002</v>
      </c>
      <c r="I267" s="299">
        <f t="shared" si="262"/>
        <v>11.53601560410165</v>
      </c>
      <c r="J267" s="217"/>
      <c r="K267" s="217"/>
      <c r="L267" s="217"/>
      <c r="M267" s="217"/>
      <c r="N267" s="217"/>
      <c r="O267" s="217"/>
      <c r="P267" s="217"/>
      <c r="Q267" s="217"/>
      <c r="R267" s="217"/>
      <c r="S267" s="217"/>
      <c r="T267" s="217"/>
      <c r="U267" s="217"/>
      <c r="V267" s="217"/>
      <c r="W267" s="217"/>
      <c r="X267" s="217"/>
      <c r="Y267" s="217"/>
      <c r="Z267" s="217"/>
      <c r="AA267" s="217"/>
      <c r="AB267" s="217"/>
      <c r="AC267" s="217"/>
      <c r="AD267" s="217"/>
      <c r="AE267" s="217"/>
      <c r="AF267" s="217"/>
      <c r="AG267" s="217"/>
      <c r="AH267" s="217"/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  <c r="BI267" s="217"/>
      <c r="BJ267" s="217"/>
      <c r="BK267" s="217"/>
      <c r="BL267" s="217"/>
      <c r="BM267" s="217"/>
      <c r="BN267" s="217"/>
      <c r="BO267" s="217"/>
      <c r="BP267" s="217"/>
      <c r="BQ267" s="217"/>
      <c r="BR267" s="217"/>
      <c r="BS267" s="217"/>
      <c r="BT267" s="217"/>
      <c r="BU267" s="217"/>
      <c r="BV267" s="217"/>
      <c r="BW267" s="217"/>
      <c r="BX267" s="217"/>
      <c r="BY267" s="217"/>
      <c r="BZ267" s="217"/>
      <c r="CA267" s="217"/>
      <c r="CB267" s="217"/>
      <c r="CC267" s="217"/>
      <c r="CD267" s="217"/>
      <c r="CE267" s="217"/>
      <c r="CF267" s="217"/>
      <c r="CG267" s="217"/>
      <c r="CH267" s="217"/>
      <c r="CI267" s="217"/>
      <c r="CJ267" s="217"/>
      <c r="CK267" s="217"/>
      <c r="CL267" s="217"/>
      <c r="CM267" s="217"/>
      <c r="CN267" s="217"/>
      <c r="CO267" s="217"/>
      <c r="CP267" s="217"/>
      <c r="CQ267" s="217"/>
      <c r="CR267" s="217"/>
      <c r="CS267" s="217"/>
      <c r="CT267" s="217"/>
      <c r="CU267" s="217"/>
      <c r="CV267" s="217"/>
      <c r="CW267" s="217"/>
      <c r="CX267" s="217"/>
      <c r="CY267" s="217"/>
      <c r="CZ267" s="217"/>
      <c r="DA267" s="217"/>
      <c r="DB267" s="217"/>
      <c r="DC267" s="217"/>
      <c r="DD267" s="217"/>
      <c r="DE267" s="217"/>
      <c r="DF267" s="217"/>
      <c r="DG267" s="217"/>
      <c r="DH267" s="217"/>
      <c r="DI267" s="217"/>
      <c r="DJ267" s="217"/>
      <c r="DK267" s="217"/>
      <c r="DL267" s="217"/>
      <c r="DM267" s="217"/>
      <c r="DN267" s="217"/>
      <c r="DO267" s="217"/>
      <c r="DP267" s="217"/>
      <c r="DQ267" s="217"/>
      <c r="DR267" s="217"/>
      <c r="DS267" s="217"/>
      <c r="DT267" s="217"/>
      <c r="DU267" s="217"/>
      <c r="DV267" s="217"/>
      <c r="DW267" s="217"/>
      <c r="DX267" s="217"/>
      <c r="DY267" s="217"/>
      <c r="DZ267" s="217"/>
      <c r="EA267" s="217"/>
      <c r="EB267" s="217"/>
      <c r="EC267" s="217"/>
      <c r="ED267" s="217"/>
      <c r="EE267" s="217"/>
      <c r="EF267" s="217"/>
      <c r="EG267" s="217"/>
      <c r="EH267" s="217"/>
      <c r="EI267" s="217"/>
      <c r="EJ267" s="217"/>
      <c r="EK267" s="217"/>
      <c r="EL267" s="217"/>
      <c r="EM267" s="217"/>
      <c r="EN267" s="217"/>
      <c r="EO267" s="217"/>
      <c r="EP267" s="217"/>
      <c r="EQ267" s="217"/>
      <c r="ER267" s="217"/>
      <c r="ES267" s="217"/>
      <c r="ET267" s="217"/>
      <c r="EU267" s="217"/>
      <c r="EV267" s="217"/>
      <c r="EW267" s="217"/>
      <c r="EX267" s="217"/>
      <c r="EY267" s="217"/>
      <c r="EZ267" s="217"/>
      <c r="FA267" s="217"/>
      <c r="FB267" s="217"/>
      <c r="FC267" s="217"/>
      <c r="FD267" s="217"/>
      <c r="FE267" s="217"/>
      <c r="FF267" s="217"/>
      <c r="FG267" s="217"/>
      <c r="FH267" s="217"/>
      <c r="FI267" s="217"/>
      <c r="FJ267" s="217"/>
      <c r="FK267" s="217"/>
      <c r="FL267" s="217"/>
      <c r="FM267" s="217"/>
      <c r="FN267" s="217"/>
      <c r="FO267" s="217"/>
      <c r="FP267" s="217"/>
      <c r="FQ267" s="217"/>
      <c r="FR267" s="217"/>
      <c r="FS267" s="217"/>
      <c r="FT267" s="217"/>
      <c r="FU267" s="217"/>
      <c r="FV267" s="217"/>
      <c r="FW267" s="217"/>
      <c r="FX267" s="217"/>
      <c r="FY267" s="217"/>
      <c r="FZ267" s="217"/>
      <c r="GA267" s="217"/>
      <c r="GB267" s="217"/>
      <c r="GC267" s="217"/>
      <c r="GD267" s="217"/>
      <c r="GE267" s="217"/>
      <c r="GF267" s="217"/>
      <c r="GG267" s="217"/>
      <c r="GH267" s="217"/>
      <c r="GI267" s="217"/>
      <c r="GJ267" s="217"/>
      <c r="GK267" s="217"/>
      <c r="GL267" s="217"/>
      <c r="GM267" s="217"/>
      <c r="GN267" s="217"/>
      <c r="GO267" s="217"/>
      <c r="GP267" s="217"/>
      <c r="GQ267" s="217"/>
      <c r="GR267" s="217"/>
      <c r="GS267" s="217"/>
      <c r="GT267" s="217"/>
      <c r="GU267" s="217"/>
      <c r="GV267" s="217"/>
      <c r="GW267" s="217"/>
      <c r="GX267" s="217"/>
      <c r="GY267" s="217"/>
      <c r="GZ267" s="217"/>
      <c r="HA267" s="217"/>
      <c r="HB267" s="217"/>
      <c r="HC267" s="217"/>
      <c r="HD267" s="217"/>
      <c r="HE267" s="217"/>
      <c r="HF267" s="217"/>
      <c r="HG267" s="217"/>
      <c r="HH267" s="217"/>
      <c r="HI267" s="217"/>
      <c r="HJ267" s="217"/>
      <c r="HK267" s="217"/>
      <c r="HL267" s="217"/>
      <c r="HM267" s="217"/>
      <c r="HN267" s="217"/>
      <c r="HO267" s="217"/>
      <c r="HP267" s="217"/>
      <c r="HQ267" s="217"/>
      <c r="HR267" s="217"/>
      <c r="HS267" s="217"/>
      <c r="HT267" s="217"/>
      <c r="HU267" s="217"/>
      <c r="HV267" s="217"/>
      <c r="HW267" s="217"/>
      <c r="HX267" s="217"/>
      <c r="HY267" s="217"/>
      <c r="HZ267" s="217"/>
      <c r="IA267" s="217"/>
      <c r="IB267" s="217"/>
      <c r="IC267" s="217"/>
      <c r="ID267" s="217"/>
      <c r="IE267" s="217"/>
      <c r="IF267" s="217"/>
      <c r="IG267" s="217"/>
      <c r="IH267" s="217"/>
      <c r="II267" s="217"/>
      <c r="IJ267" s="217"/>
      <c r="IK267" s="217"/>
      <c r="IL267" s="217"/>
      <c r="IM267" s="217"/>
      <c r="IN267" s="217"/>
    </row>
    <row r="268" spans="1:248" s="240" customFormat="1" ht="30" x14ac:dyDescent="0.25">
      <c r="A268" s="11" t="s">
        <v>121</v>
      </c>
      <c r="B268" s="298">
        <f t="shared" ref="B268:E268" si="263">B255</f>
        <v>300</v>
      </c>
      <c r="C268" s="298">
        <f t="shared" si="263"/>
        <v>25</v>
      </c>
      <c r="D268" s="298">
        <f t="shared" si="263"/>
        <v>0</v>
      </c>
      <c r="E268" s="298">
        <f t="shared" si="263"/>
        <v>0</v>
      </c>
      <c r="F268" s="299">
        <f t="shared" ref="F268:I273" si="264">F255</f>
        <v>526.16099999999994</v>
      </c>
      <c r="G268" s="299">
        <f t="shared" si="264"/>
        <v>44</v>
      </c>
      <c r="H268" s="299">
        <f t="shared" si="264"/>
        <v>0</v>
      </c>
      <c r="I268" s="299">
        <f t="shared" si="264"/>
        <v>0</v>
      </c>
      <c r="J268" s="217"/>
      <c r="K268" s="217"/>
      <c r="L268" s="217"/>
      <c r="M268" s="217"/>
      <c r="N268" s="217"/>
      <c r="O268" s="217"/>
      <c r="P268" s="217"/>
      <c r="Q268" s="217"/>
      <c r="R268" s="217"/>
      <c r="S268" s="217"/>
      <c r="T268" s="217"/>
      <c r="U268" s="217"/>
      <c r="V268" s="217"/>
      <c r="W268" s="217"/>
      <c r="X268" s="217"/>
      <c r="Y268" s="217"/>
      <c r="Z268" s="217"/>
      <c r="AA268" s="217"/>
      <c r="AB268" s="217"/>
      <c r="AC268" s="217"/>
      <c r="AD268" s="217"/>
      <c r="AE268" s="217"/>
      <c r="AF268" s="217"/>
      <c r="AG268" s="217"/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  <c r="BI268" s="217"/>
      <c r="BJ268" s="217"/>
      <c r="BK268" s="217"/>
      <c r="BL268" s="217"/>
      <c r="BM268" s="217"/>
      <c r="BN268" s="217"/>
      <c r="BO268" s="217"/>
      <c r="BP268" s="217"/>
      <c r="BQ268" s="217"/>
      <c r="BR268" s="217"/>
      <c r="BS268" s="217"/>
      <c r="BT268" s="217"/>
      <c r="BU268" s="217"/>
      <c r="BV268" s="217"/>
      <c r="BW268" s="217"/>
      <c r="BX268" s="217"/>
      <c r="BY268" s="217"/>
      <c r="BZ268" s="217"/>
      <c r="CA268" s="217"/>
      <c r="CB268" s="217"/>
      <c r="CC268" s="217"/>
      <c r="CD268" s="217"/>
      <c r="CE268" s="217"/>
      <c r="CF268" s="217"/>
      <c r="CG268" s="217"/>
      <c r="CH268" s="217"/>
      <c r="CI268" s="217"/>
      <c r="CJ268" s="217"/>
      <c r="CK268" s="217"/>
      <c r="CL268" s="217"/>
      <c r="CM268" s="217"/>
      <c r="CN268" s="217"/>
      <c r="CO268" s="217"/>
      <c r="CP268" s="217"/>
      <c r="CQ268" s="217"/>
      <c r="CR268" s="217"/>
      <c r="CS268" s="217"/>
      <c r="CT268" s="217"/>
      <c r="CU268" s="217"/>
      <c r="CV268" s="217"/>
      <c r="CW268" s="217"/>
      <c r="CX268" s="217"/>
      <c r="CY268" s="217"/>
      <c r="CZ268" s="217"/>
      <c r="DA268" s="217"/>
      <c r="DB268" s="217"/>
      <c r="DC268" s="217"/>
      <c r="DD268" s="217"/>
      <c r="DE268" s="217"/>
      <c r="DF268" s="217"/>
      <c r="DG268" s="217"/>
      <c r="DH268" s="217"/>
      <c r="DI268" s="217"/>
      <c r="DJ268" s="217"/>
      <c r="DK268" s="217"/>
      <c r="DL268" s="217"/>
      <c r="DM268" s="217"/>
      <c r="DN268" s="217"/>
      <c r="DO268" s="217"/>
      <c r="DP268" s="217"/>
      <c r="DQ268" s="217"/>
      <c r="DR268" s="217"/>
      <c r="DS268" s="217"/>
      <c r="DT268" s="217"/>
      <c r="DU268" s="217"/>
      <c r="DV268" s="217"/>
      <c r="DW268" s="217"/>
      <c r="DX268" s="217"/>
      <c r="DY268" s="217"/>
      <c r="DZ268" s="217"/>
      <c r="EA268" s="217"/>
      <c r="EB268" s="217"/>
      <c r="EC268" s="217"/>
      <c r="ED268" s="217"/>
      <c r="EE268" s="217"/>
      <c r="EF268" s="217"/>
      <c r="EG268" s="217"/>
      <c r="EH268" s="217"/>
      <c r="EI268" s="217"/>
      <c r="EJ268" s="217"/>
      <c r="EK268" s="217"/>
      <c r="EL268" s="217"/>
      <c r="EM268" s="217"/>
      <c r="EN268" s="217"/>
      <c r="EO268" s="217"/>
      <c r="EP268" s="217"/>
      <c r="EQ268" s="217"/>
      <c r="ER268" s="217"/>
      <c r="ES268" s="217"/>
      <c r="ET268" s="217"/>
      <c r="EU268" s="217"/>
      <c r="EV268" s="217"/>
      <c r="EW268" s="217"/>
      <c r="EX268" s="217"/>
      <c r="EY268" s="217"/>
      <c r="EZ268" s="217"/>
      <c r="FA268" s="217"/>
      <c r="FB268" s="217"/>
      <c r="FC268" s="217"/>
      <c r="FD268" s="217"/>
      <c r="FE268" s="217"/>
      <c r="FF268" s="217"/>
      <c r="FG268" s="217"/>
      <c r="FH268" s="217"/>
      <c r="FI268" s="217"/>
      <c r="FJ268" s="217"/>
      <c r="FK268" s="217"/>
      <c r="FL268" s="217"/>
      <c r="FM268" s="217"/>
      <c r="FN268" s="217"/>
      <c r="FO268" s="217"/>
      <c r="FP268" s="217"/>
      <c r="FQ268" s="217"/>
      <c r="FR268" s="217"/>
      <c r="FS268" s="217"/>
      <c r="FT268" s="217"/>
      <c r="FU268" s="217"/>
      <c r="FV268" s="217"/>
      <c r="FW268" s="217"/>
      <c r="FX268" s="217"/>
      <c r="FY268" s="217"/>
      <c r="FZ268" s="217"/>
      <c r="GA268" s="217"/>
      <c r="GB268" s="217"/>
      <c r="GC268" s="217"/>
      <c r="GD268" s="217"/>
      <c r="GE268" s="217"/>
      <c r="GF268" s="217"/>
      <c r="GG268" s="217"/>
      <c r="GH268" s="217"/>
      <c r="GI268" s="217"/>
      <c r="GJ268" s="217"/>
      <c r="GK268" s="217"/>
      <c r="GL268" s="217"/>
      <c r="GM268" s="217"/>
      <c r="GN268" s="217"/>
      <c r="GO268" s="217"/>
      <c r="GP268" s="217"/>
      <c r="GQ268" s="217"/>
      <c r="GR268" s="217"/>
      <c r="GS268" s="217"/>
      <c r="GT268" s="217"/>
      <c r="GU268" s="217"/>
      <c r="GV268" s="217"/>
      <c r="GW268" s="217"/>
      <c r="GX268" s="217"/>
      <c r="GY268" s="217"/>
      <c r="GZ268" s="217"/>
      <c r="HA268" s="217"/>
      <c r="HB268" s="217"/>
      <c r="HC268" s="217"/>
      <c r="HD268" s="217"/>
      <c r="HE268" s="217"/>
      <c r="HF268" s="217"/>
      <c r="HG268" s="217"/>
      <c r="HH268" s="217"/>
      <c r="HI268" s="217"/>
      <c r="HJ268" s="217"/>
      <c r="HK268" s="217"/>
      <c r="HL268" s="217"/>
      <c r="HM268" s="217"/>
      <c r="HN268" s="217"/>
      <c r="HO268" s="217"/>
      <c r="HP268" s="217"/>
      <c r="HQ268" s="217"/>
      <c r="HR268" s="217"/>
      <c r="HS268" s="217"/>
      <c r="HT268" s="217"/>
      <c r="HU268" s="217"/>
      <c r="HV268" s="217"/>
      <c r="HW268" s="217"/>
      <c r="HX268" s="217"/>
      <c r="HY268" s="217"/>
      <c r="HZ268" s="217"/>
      <c r="IA268" s="217"/>
      <c r="IB268" s="217"/>
      <c r="IC268" s="217"/>
      <c r="ID268" s="217"/>
      <c r="IE268" s="217"/>
      <c r="IF268" s="217"/>
      <c r="IG268" s="217"/>
      <c r="IH268" s="217"/>
      <c r="II268" s="217"/>
      <c r="IJ268" s="217"/>
      <c r="IK268" s="217"/>
      <c r="IL268" s="217"/>
      <c r="IM268" s="217"/>
      <c r="IN268" s="217"/>
    </row>
    <row r="269" spans="1:248" s="240" customFormat="1" ht="42" customHeight="1" x14ac:dyDescent="0.25">
      <c r="A269" s="11" t="s">
        <v>86</v>
      </c>
      <c r="B269" s="298">
        <f t="shared" ref="B269:E269" si="265">B256</f>
        <v>6860</v>
      </c>
      <c r="C269" s="298">
        <f t="shared" si="265"/>
        <v>572</v>
      </c>
      <c r="D269" s="298">
        <f t="shared" si="265"/>
        <v>45</v>
      </c>
      <c r="E269" s="298">
        <f t="shared" si="265"/>
        <v>7.8671328671328675</v>
      </c>
      <c r="F269" s="299">
        <f t="shared" si="264"/>
        <v>13455.89</v>
      </c>
      <c r="G269" s="299">
        <f t="shared" si="264"/>
        <v>1121</v>
      </c>
      <c r="H269" s="299">
        <f t="shared" si="264"/>
        <v>62.875730000000004</v>
      </c>
      <c r="I269" s="299">
        <f t="shared" si="264"/>
        <v>5.6088965209634258</v>
      </c>
      <c r="J269" s="217"/>
      <c r="K269" s="217"/>
      <c r="L269" s="217"/>
      <c r="M269" s="217"/>
      <c r="N269" s="217"/>
      <c r="O269" s="217"/>
      <c r="P269" s="217"/>
      <c r="Q269" s="217"/>
      <c r="R269" s="217"/>
      <c r="S269" s="217"/>
      <c r="T269" s="217"/>
      <c r="U269" s="217"/>
      <c r="V269" s="217"/>
      <c r="W269" s="217"/>
      <c r="X269" s="217"/>
      <c r="Y269" s="217"/>
      <c r="Z269" s="217"/>
      <c r="AA269" s="217"/>
      <c r="AB269" s="217"/>
      <c r="AC269" s="217"/>
      <c r="AD269" s="217"/>
      <c r="AE269" s="217"/>
      <c r="AF269" s="217"/>
      <c r="AG269" s="217"/>
      <c r="AH269" s="217"/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17"/>
      <c r="BB269" s="217"/>
      <c r="BC269" s="217"/>
      <c r="BD269" s="217"/>
      <c r="BE269" s="217"/>
      <c r="BF269" s="217"/>
      <c r="BG269" s="217"/>
      <c r="BH269" s="217"/>
      <c r="BI269" s="217"/>
      <c r="BJ269" s="217"/>
      <c r="BK269" s="217"/>
      <c r="BL269" s="217"/>
      <c r="BM269" s="217"/>
      <c r="BN269" s="217"/>
      <c r="BO269" s="217"/>
      <c r="BP269" s="217"/>
      <c r="BQ269" s="217"/>
      <c r="BR269" s="217"/>
      <c r="BS269" s="217"/>
      <c r="BT269" s="217"/>
      <c r="BU269" s="217"/>
      <c r="BV269" s="217"/>
      <c r="BW269" s="217"/>
      <c r="BX269" s="217"/>
      <c r="BY269" s="217"/>
      <c r="BZ269" s="217"/>
      <c r="CA269" s="217"/>
      <c r="CB269" s="217"/>
      <c r="CC269" s="217"/>
      <c r="CD269" s="217"/>
      <c r="CE269" s="217"/>
      <c r="CF269" s="217"/>
      <c r="CG269" s="217"/>
      <c r="CH269" s="217"/>
      <c r="CI269" s="217"/>
      <c r="CJ269" s="217"/>
      <c r="CK269" s="217"/>
      <c r="CL269" s="217"/>
      <c r="CM269" s="217"/>
      <c r="CN269" s="217"/>
      <c r="CO269" s="217"/>
      <c r="CP269" s="217"/>
      <c r="CQ269" s="217"/>
      <c r="CR269" s="217"/>
      <c r="CS269" s="217"/>
      <c r="CT269" s="217"/>
      <c r="CU269" s="217"/>
      <c r="CV269" s="217"/>
      <c r="CW269" s="217"/>
      <c r="CX269" s="217"/>
      <c r="CY269" s="217"/>
      <c r="CZ269" s="217"/>
      <c r="DA269" s="217"/>
      <c r="DB269" s="217"/>
      <c r="DC269" s="217"/>
      <c r="DD269" s="217"/>
      <c r="DE269" s="217"/>
      <c r="DF269" s="217"/>
      <c r="DG269" s="217"/>
      <c r="DH269" s="217"/>
      <c r="DI269" s="217"/>
      <c r="DJ269" s="217"/>
      <c r="DK269" s="217"/>
      <c r="DL269" s="217"/>
      <c r="DM269" s="217"/>
      <c r="DN269" s="217"/>
      <c r="DO269" s="217"/>
      <c r="DP269" s="217"/>
      <c r="DQ269" s="217"/>
      <c r="DR269" s="217"/>
      <c r="DS269" s="217"/>
      <c r="DT269" s="217"/>
      <c r="DU269" s="217"/>
      <c r="DV269" s="217"/>
      <c r="DW269" s="217"/>
      <c r="DX269" s="217"/>
      <c r="DY269" s="217"/>
      <c r="DZ269" s="217"/>
      <c r="EA269" s="217"/>
      <c r="EB269" s="217"/>
      <c r="EC269" s="217"/>
      <c r="ED269" s="217"/>
      <c r="EE269" s="217"/>
      <c r="EF269" s="217"/>
      <c r="EG269" s="217"/>
      <c r="EH269" s="217"/>
      <c r="EI269" s="217"/>
      <c r="EJ269" s="217"/>
      <c r="EK269" s="217"/>
      <c r="EL269" s="217"/>
      <c r="EM269" s="217"/>
      <c r="EN269" s="217"/>
      <c r="EO269" s="217"/>
      <c r="EP269" s="217"/>
      <c r="EQ269" s="217"/>
      <c r="ER269" s="217"/>
      <c r="ES269" s="217"/>
      <c r="ET269" s="217"/>
      <c r="EU269" s="217"/>
      <c r="EV269" s="217"/>
      <c r="EW269" s="217"/>
      <c r="EX269" s="217"/>
      <c r="EY269" s="217"/>
      <c r="EZ269" s="217"/>
      <c r="FA269" s="217"/>
      <c r="FB269" s="217"/>
      <c r="FC269" s="217"/>
      <c r="FD269" s="217"/>
      <c r="FE269" s="217"/>
      <c r="FF269" s="217"/>
      <c r="FG269" s="217"/>
      <c r="FH269" s="217"/>
      <c r="FI269" s="217"/>
      <c r="FJ269" s="217"/>
      <c r="FK269" s="217"/>
      <c r="FL269" s="217"/>
      <c r="FM269" s="217"/>
      <c r="FN269" s="217"/>
      <c r="FO269" s="217"/>
      <c r="FP269" s="217"/>
      <c r="FQ269" s="217"/>
      <c r="FR269" s="217"/>
      <c r="FS269" s="217"/>
      <c r="FT269" s="217"/>
      <c r="FU269" s="217"/>
      <c r="FV269" s="217"/>
      <c r="FW269" s="217"/>
      <c r="FX269" s="217"/>
      <c r="FY269" s="217"/>
      <c r="FZ269" s="217"/>
      <c r="GA269" s="217"/>
      <c r="GB269" s="217"/>
      <c r="GC269" s="217"/>
      <c r="GD269" s="217"/>
      <c r="GE269" s="217"/>
      <c r="GF269" s="217"/>
      <c r="GG269" s="217"/>
      <c r="GH269" s="217"/>
      <c r="GI269" s="217"/>
      <c r="GJ269" s="217"/>
      <c r="GK269" s="217"/>
      <c r="GL269" s="217"/>
      <c r="GM269" s="217"/>
      <c r="GN269" s="217"/>
      <c r="GO269" s="217"/>
      <c r="GP269" s="217"/>
      <c r="GQ269" s="217"/>
      <c r="GR269" s="217"/>
      <c r="GS269" s="217"/>
      <c r="GT269" s="217"/>
      <c r="GU269" s="217"/>
      <c r="GV269" s="217"/>
      <c r="GW269" s="217"/>
      <c r="GX269" s="217"/>
      <c r="GY269" s="217"/>
      <c r="GZ269" s="217"/>
      <c r="HA269" s="217"/>
      <c r="HB269" s="217"/>
      <c r="HC269" s="217"/>
      <c r="HD269" s="217"/>
      <c r="HE269" s="217"/>
      <c r="HF269" s="217"/>
      <c r="HG269" s="217"/>
      <c r="HH269" s="217"/>
      <c r="HI269" s="217"/>
      <c r="HJ269" s="217"/>
      <c r="HK269" s="217"/>
      <c r="HL269" s="217"/>
      <c r="HM269" s="217"/>
      <c r="HN269" s="217"/>
      <c r="HO269" s="217"/>
      <c r="HP269" s="217"/>
      <c r="HQ269" s="217"/>
      <c r="HR269" s="217"/>
      <c r="HS269" s="217"/>
      <c r="HT269" s="217"/>
      <c r="HU269" s="217"/>
      <c r="HV269" s="217"/>
      <c r="HW269" s="217"/>
      <c r="HX269" s="217"/>
      <c r="HY269" s="217"/>
      <c r="HZ269" s="217"/>
      <c r="IA269" s="217"/>
      <c r="IB269" s="217"/>
      <c r="IC269" s="217"/>
      <c r="ID269" s="217"/>
      <c r="IE269" s="217"/>
      <c r="IF269" s="217"/>
      <c r="IG269" s="217"/>
      <c r="IH269" s="217"/>
      <c r="II269" s="217"/>
      <c r="IJ269" s="217"/>
      <c r="IK269" s="217"/>
      <c r="IL269" s="217"/>
      <c r="IM269" s="217"/>
      <c r="IN269" s="217"/>
    </row>
    <row r="270" spans="1:248" s="240" customFormat="1" ht="42" customHeight="1" x14ac:dyDescent="0.25">
      <c r="A270" s="11" t="s">
        <v>122</v>
      </c>
      <c r="B270" s="298">
        <f t="shared" ref="B270:E270" si="266">B257</f>
        <v>5374</v>
      </c>
      <c r="C270" s="298">
        <f t="shared" si="266"/>
        <v>448</v>
      </c>
      <c r="D270" s="298">
        <f t="shared" si="266"/>
        <v>149</v>
      </c>
      <c r="E270" s="298">
        <f t="shared" si="266"/>
        <v>33.258928571428569</v>
      </c>
      <c r="F270" s="299">
        <f t="shared" si="264"/>
        <v>10541.101000000001</v>
      </c>
      <c r="G270" s="299">
        <f t="shared" si="264"/>
        <v>878</v>
      </c>
      <c r="H270" s="299">
        <f t="shared" si="264"/>
        <v>173.90447</v>
      </c>
      <c r="I270" s="299">
        <f t="shared" si="264"/>
        <v>19.806887243735762</v>
      </c>
      <c r="J270" s="217"/>
      <c r="K270" s="217"/>
      <c r="L270" s="217"/>
      <c r="M270" s="217"/>
      <c r="N270" s="217"/>
      <c r="O270" s="217"/>
      <c r="P270" s="217"/>
      <c r="Q270" s="217"/>
      <c r="R270" s="217"/>
      <c r="S270" s="217"/>
      <c r="T270" s="217"/>
      <c r="U270" s="217"/>
      <c r="V270" s="217"/>
      <c r="W270" s="217"/>
      <c r="X270" s="217"/>
      <c r="Y270" s="217"/>
      <c r="Z270" s="217"/>
      <c r="AA270" s="217"/>
      <c r="AB270" s="217"/>
      <c r="AC270" s="217"/>
      <c r="AD270" s="217"/>
      <c r="AE270" s="217"/>
      <c r="AF270" s="217"/>
      <c r="AG270" s="217"/>
      <c r="AH270" s="217"/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  <c r="BI270" s="217"/>
      <c r="BJ270" s="217"/>
      <c r="BK270" s="217"/>
      <c r="BL270" s="217"/>
      <c r="BM270" s="217"/>
      <c r="BN270" s="217"/>
      <c r="BO270" s="217"/>
      <c r="BP270" s="217"/>
      <c r="BQ270" s="217"/>
      <c r="BR270" s="217"/>
      <c r="BS270" s="217"/>
      <c r="BT270" s="217"/>
      <c r="BU270" s="217"/>
      <c r="BV270" s="217"/>
      <c r="BW270" s="217"/>
      <c r="BX270" s="217"/>
      <c r="BY270" s="217"/>
      <c r="BZ270" s="217"/>
      <c r="CA270" s="217"/>
      <c r="CB270" s="217"/>
      <c r="CC270" s="217"/>
      <c r="CD270" s="217"/>
      <c r="CE270" s="217"/>
      <c r="CF270" s="217"/>
      <c r="CG270" s="217"/>
      <c r="CH270" s="217"/>
      <c r="CI270" s="217"/>
      <c r="CJ270" s="217"/>
      <c r="CK270" s="217"/>
      <c r="CL270" s="217"/>
      <c r="CM270" s="217"/>
      <c r="CN270" s="217"/>
      <c r="CO270" s="217"/>
      <c r="CP270" s="217"/>
      <c r="CQ270" s="217"/>
      <c r="CR270" s="217"/>
      <c r="CS270" s="217"/>
      <c r="CT270" s="217"/>
      <c r="CU270" s="217"/>
      <c r="CV270" s="217"/>
      <c r="CW270" s="217"/>
      <c r="CX270" s="217"/>
      <c r="CY270" s="217"/>
      <c r="CZ270" s="217"/>
      <c r="DA270" s="217"/>
      <c r="DB270" s="217"/>
      <c r="DC270" s="217"/>
      <c r="DD270" s="217"/>
      <c r="DE270" s="217"/>
      <c r="DF270" s="217"/>
      <c r="DG270" s="217"/>
      <c r="DH270" s="217"/>
      <c r="DI270" s="217"/>
      <c r="DJ270" s="217"/>
      <c r="DK270" s="217"/>
      <c r="DL270" s="217"/>
      <c r="DM270" s="217"/>
      <c r="DN270" s="217"/>
      <c r="DO270" s="217"/>
      <c r="DP270" s="217"/>
      <c r="DQ270" s="217"/>
      <c r="DR270" s="217"/>
      <c r="DS270" s="217"/>
      <c r="DT270" s="217"/>
      <c r="DU270" s="217"/>
      <c r="DV270" s="217"/>
      <c r="DW270" s="217"/>
      <c r="DX270" s="217"/>
      <c r="DY270" s="217"/>
      <c r="DZ270" s="217"/>
      <c r="EA270" s="217"/>
      <c r="EB270" s="217"/>
      <c r="EC270" s="217"/>
      <c r="ED270" s="217"/>
      <c r="EE270" s="217"/>
      <c r="EF270" s="217"/>
      <c r="EG270" s="217"/>
      <c r="EH270" s="217"/>
      <c r="EI270" s="217"/>
      <c r="EJ270" s="217"/>
      <c r="EK270" s="217"/>
      <c r="EL270" s="217"/>
      <c r="EM270" s="217"/>
      <c r="EN270" s="217"/>
      <c r="EO270" s="217"/>
      <c r="EP270" s="217"/>
      <c r="EQ270" s="217"/>
      <c r="ER270" s="217"/>
      <c r="ES270" s="217"/>
      <c r="ET270" s="217"/>
      <c r="EU270" s="217"/>
      <c r="EV270" s="217"/>
      <c r="EW270" s="217"/>
      <c r="EX270" s="217"/>
      <c r="EY270" s="217"/>
      <c r="EZ270" s="217"/>
      <c r="FA270" s="217"/>
      <c r="FB270" s="217"/>
      <c r="FC270" s="217"/>
      <c r="FD270" s="217"/>
      <c r="FE270" s="217"/>
      <c r="FF270" s="217"/>
      <c r="FG270" s="217"/>
      <c r="FH270" s="217"/>
      <c r="FI270" s="217"/>
      <c r="FJ270" s="217"/>
      <c r="FK270" s="217"/>
      <c r="FL270" s="217"/>
      <c r="FM270" s="217"/>
      <c r="FN270" s="217"/>
      <c r="FO270" s="217"/>
      <c r="FP270" s="217"/>
      <c r="FQ270" s="217"/>
      <c r="FR270" s="217"/>
      <c r="FS270" s="217"/>
      <c r="FT270" s="217"/>
      <c r="FU270" s="217"/>
      <c r="FV270" s="217"/>
      <c r="FW270" s="217"/>
      <c r="FX270" s="217"/>
      <c r="FY270" s="217"/>
      <c r="FZ270" s="217"/>
      <c r="GA270" s="217"/>
      <c r="GB270" s="217"/>
      <c r="GC270" s="217"/>
      <c r="GD270" s="217"/>
      <c r="GE270" s="217"/>
      <c r="GF270" s="217"/>
      <c r="GG270" s="217"/>
      <c r="GH270" s="217"/>
      <c r="GI270" s="217"/>
      <c r="GJ270" s="217"/>
      <c r="GK270" s="217"/>
      <c r="GL270" s="217"/>
      <c r="GM270" s="217"/>
      <c r="GN270" s="217"/>
      <c r="GO270" s="217"/>
      <c r="GP270" s="217"/>
      <c r="GQ270" s="217"/>
      <c r="GR270" s="217"/>
      <c r="GS270" s="217"/>
      <c r="GT270" s="217"/>
      <c r="GU270" s="217"/>
      <c r="GV270" s="217"/>
      <c r="GW270" s="217"/>
      <c r="GX270" s="217"/>
      <c r="GY270" s="217"/>
      <c r="GZ270" s="217"/>
      <c r="HA270" s="217"/>
      <c r="HB270" s="217"/>
      <c r="HC270" s="217"/>
      <c r="HD270" s="217"/>
      <c r="HE270" s="217"/>
      <c r="HF270" s="217"/>
      <c r="HG270" s="217"/>
      <c r="HH270" s="217"/>
      <c r="HI270" s="217"/>
      <c r="HJ270" s="217"/>
      <c r="HK270" s="217"/>
      <c r="HL270" s="217"/>
      <c r="HM270" s="217"/>
      <c r="HN270" s="217"/>
      <c r="HO270" s="217"/>
      <c r="HP270" s="217"/>
      <c r="HQ270" s="217"/>
      <c r="HR270" s="217"/>
      <c r="HS270" s="217"/>
      <c r="HT270" s="217"/>
      <c r="HU270" s="217"/>
      <c r="HV270" s="217"/>
      <c r="HW270" s="217"/>
      <c r="HX270" s="217"/>
      <c r="HY270" s="217"/>
      <c r="HZ270" s="217"/>
      <c r="IA270" s="217"/>
      <c r="IB270" s="217"/>
      <c r="IC270" s="217"/>
      <c r="ID270" s="217"/>
      <c r="IE270" s="217"/>
      <c r="IF270" s="217"/>
      <c r="IG270" s="217"/>
      <c r="IH270" s="217"/>
      <c r="II270" s="217"/>
      <c r="IJ270" s="217"/>
      <c r="IK270" s="217"/>
      <c r="IL270" s="217"/>
      <c r="IM270" s="217"/>
      <c r="IN270" s="217"/>
    </row>
    <row r="271" spans="1:248" s="240" customFormat="1" ht="30" x14ac:dyDescent="0.25">
      <c r="A271" s="11" t="s">
        <v>87</v>
      </c>
      <c r="B271" s="298">
        <f t="shared" ref="B271:E271" si="267">B258</f>
        <v>400</v>
      </c>
      <c r="C271" s="298">
        <f t="shared" si="267"/>
        <v>33</v>
      </c>
      <c r="D271" s="298">
        <f t="shared" si="267"/>
        <v>4</v>
      </c>
      <c r="E271" s="298">
        <f t="shared" si="267"/>
        <v>12.121212121212121</v>
      </c>
      <c r="F271" s="299">
        <f t="shared" si="264"/>
        <v>1600.34</v>
      </c>
      <c r="G271" s="299">
        <f t="shared" si="264"/>
        <v>133</v>
      </c>
      <c r="H271" s="299">
        <f t="shared" si="264"/>
        <v>15.12642</v>
      </c>
      <c r="I271" s="299">
        <f t="shared" si="264"/>
        <v>11.373248120300751</v>
      </c>
      <c r="J271" s="217"/>
      <c r="K271" s="217"/>
      <c r="L271" s="217"/>
      <c r="M271" s="217"/>
      <c r="N271" s="217"/>
      <c r="O271" s="217"/>
      <c r="P271" s="217"/>
      <c r="Q271" s="217"/>
      <c r="R271" s="217"/>
      <c r="S271" s="217"/>
      <c r="T271" s="217"/>
      <c r="U271" s="217"/>
      <c r="V271" s="217"/>
      <c r="W271" s="217"/>
      <c r="X271" s="217"/>
      <c r="Y271" s="217"/>
      <c r="Z271" s="217"/>
      <c r="AA271" s="217"/>
      <c r="AB271" s="217"/>
      <c r="AC271" s="217"/>
      <c r="AD271" s="217"/>
      <c r="AE271" s="217"/>
      <c r="AF271" s="217"/>
      <c r="AG271" s="217"/>
      <c r="AH271" s="217"/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17"/>
      <c r="BB271" s="217"/>
      <c r="BC271" s="217"/>
      <c r="BD271" s="217"/>
      <c r="BE271" s="217"/>
      <c r="BF271" s="217"/>
      <c r="BG271" s="217"/>
      <c r="BH271" s="217"/>
      <c r="BI271" s="217"/>
      <c r="BJ271" s="217"/>
      <c r="BK271" s="217"/>
      <c r="BL271" s="217"/>
      <c r="BM271" s="217"/>
      <c r="BN271" s="217"/>
      <c r="BO271" s="217"/>
      <c r="BP271" s="217"/>
      <c r="BQ271" s="217"/>
      <c r="BR271" s="217"/>
      <c r="BS271" s="217"/>
      <c r="BT271" s="217"/>
      <c r="BU271" s="217"/>
      <c r="BV271" s="217"/>
      <c r="BW271" s="217"/>
      <c r="BX271" s="217"/>
      <c r="BY271" s="217"/>
      <c r="BZ271" s="217"/>
      <c r="CA271" s="217"/>
      <c r="CB271" s="217"/>
      <c r="CC271" s="217"/>
      <c r="CD271" s="217"/>
      <c r="CE271" s="217"/>
      <c r="CF271" s="217"/>
      <c r="CG271" s="217"/>
      <c r="CH271" s="217"/>
      <c r="CI271" s="217"/>
      <c r="CJ271" s="217"/>
      <c r="CK271" s="217"/>
      <c r="CL271" s="217"/>
      <c r="CM271" s="217"/>
      <c r="CN271" s="217"/>
      <c r="CO271" s="217"/>
      <c r="CP271" s="217"/>
      <c r="CQ271" s="217"/>
      <c r="CR271" s="217"/>
      <c r="CS271" s="217"/>
      <c r="CT271" s="217"/>
      <c r="CU271" s="217"/>
      <c r="CV271" s="217"/>
      <c r="CW271" s="217"/>
      <c r="CX271" s="217"/>
      <c r="CY271" s="217"/>
      <c r="CZ271" s="217"/>
      <c r="DA271" s="217"/>
      <c r="DB271" s="217"/>
      <c r="DC271" s="217"/>
      <c r="DD271" s="217"/>
      <c r="DE271" s="217"/>
      <c r="DF271" s="217"/>
      <c r="DG271" s="217"/>
      <c r="DH271" s="217"/>
      <c r="DI271" s="217"/>
      <c r="DJ271" s="217"/>
      <c r="DK271" s="217"/>
      <c r="DL271" s="217"/>
      <c r="DM271" s="217"/>
      <c r="DN271" s="217"/>
      <c r="DO271" s="217"/>
      <c r="DP271" s="217"/>
      <c r="DQ271" s="217"/>
      <c r="DR271" s="217"/>
      <c r="DS271" s="217"/>
      <c r="DT271" s="217"/>
      <c r="DU271" s="217"/>
      <c r="DV271" s="217"/>
      <c r="DW271" s="217"/>
      <c r="DX271" s="217"/>
      <c r="DY271" s="217"/>
      <c r="DZ271" s="217"/>
      <c r="EA271" s="217"/>
      <c r="EB271" s="217"/>
      <c r="EC271" s="217"/>
      <c r="ED271" s="217"/>
      <c r="EE271" s="217"/>
      <c r="EF271" s="217"/>
      <c r="EG271" s="217"/>
      <c r="EH271" s="217"/>
      <c r="EI271" s="217"/>
      <c r="EJ271" s="217"/>
      <c r="EK271" s="217"/>
      <c r="EL271" s="217"/>
      <c r="EM271" s="217"/>
      <c r="EN271" s="217"/>
      <c r="EO271" s="217"/>
      <c r="EP271" s="217"/>
      <c r="EQ271" s="217"/>
      <c r="ER271" s="217"/>
      <c r="ES271" s="217"/>
      <c r="ET271" s="217"/>
      <c r="EU271" s="217"/>
      <c r="EV271" s="217"/>
      <c r="EW271" s="217"/>
      <c r="EX271" s="217"/>
      <c r="EY271" s="217"/>
      <c r="EZ271" s="217"/>
      <c r="FA271" s="217"/>
      <c r="FB271" s="217"/>
      <c r="FC271" s="217"/>
      <c r="FD271" s="217"/>
      <c r="FE271" s="217"/>
      <c r="FF271" s="217"/>
      <c r="FG271" s="217"/>
      <c r="FH271" s="217"/>
      <c r="FI271" s="217"/>
      <c r="FJ271" s="217"/>
      <c r="FK271" s="217"/>
      <c r="FL271" s="217"/>
      <c r="FM271" s="217"/>
      <c r="FN271" s="217"/>
      <c r="FO271" s="217"/>
      <c r="FP271" s="217"/>
      <c r="FQ271" s="217"/>
      <c r="FR271" s="217"/>
      <c r="FS271" s="217"/>
      <c r="FT271" s="217"/>
      <c r="FU271" s="217"/>
      <c r="FV271" s="217"/>
      <c r="FW271" s="217"/>
      <c r="FX271" s="217"/>
      <c r="FY271" s="217"/>
      <c r="FZ271" s="217"/>
      <c r="GA271" s="217"/>
      <c r="GB271" s="217"/>
      <c r="GC271" s="217"/>
      <c r="GD271" s="217"/>
      <c r="GE271" s="217"/>
      <c r="GF271" s="217"/>
      <c r="GG271" s="217"/>
      <c r="GH271" s="217"/>
      <c r="GI271" s="217"/>
      <c r="GJ271" s="217"/>
      <c r="GK271" s="217"/>
      <c r="GL271" s="217"/>
      <c r="GM271" s="217"/>
      <c r="GN271" s="217"/>
      <c r="GO271" s="217"/>
      <c r="GP271" s="217"/>
      <c r="GQ271" s="217"/>
      <c r="GR271" s="217"/>
      <c r="GS271" s="217"/>
      <c r="GT271" s="217"/>
      <c r="GU271" s="217"/>
      <c r="GV271" s="217"/>
      <c r="GW271" s="217"/>
      <c r="GX271" s="217"/>
      <c r="GY271" s="217"/>
      <c r="GZ271" s="217"/>
      <c r="HA271" s="217"/>
      <c r="HB271" s="217"/>
      <c r="HC271" s="217"/>
      <c r="HD271" s="217"/>
      <c r="HE271" s="217"/>
      <c r="HF271" s="217"/>
      <c r="HG271" s="217"/>
      <c r="HH271" s="217"/>
      <c r="HI271" s="217"/>
      <c r="HJ271" s="217"/>
      <c r="HK271" s="217"/>
      <c r="HL271" s="217"/>
      <c r="HM271" s="217"/>
      <c r="HN271" s="217"/>
      <c r="HO271" s="217"/>
      <c r="HP271" s="217"/>
      <c r="HQ271" s="217"/>
      <c r="HR271" s="217"/>
      <c r="HS271" s="217"/>
      <c r="HT271" s="217"/>
      <c r="HU271" s="217"/>
      <c r="HV271" s="217"/>
      <c r="HW271" s="217"/>
      <c r="HX271" s="217"/>
      <c r="HY271" s="217"/>
      <c r="HZ271" s="217"/>
      <c r="IA271" s="217"/>
      <c r="IB271" s="217"/>
      <c r="IC271" s="217"/>
      <c r="ID271" s="217"/>
      <c r="IE271" s="217"/>
      <c r="IF271" s="217"/>
      <c r="IG271" s="217"/>
      <c r="IH271" s="217"/>
      <c r="II271" s="217"/>
      <c r="IJ271" s="217"/>
      <c r="IK271" s="217"/>
      <c r="IL271" s="217"/>
      <c r="IM271" s="217"/>
      <c r="IN271" s="217"/>
    </row>
    <row r="272" spans="1:248" s="240" customFormat="1" ht="30" x14ac:dyDescent="0.25">
      <c r="A272" s="11" t="s">
        <v>88</v>
      </c>
      <c r="B272" s="298">
        <f t="shared" ref="B272:E272" si="268">B259</f>
        <v>1050</v>
      </c>
      <c r="C272" s="298">
        <f t="shared" si="268"/>
        <v>88</v>
      </c>
      <c r="D272" s="298">
        <f t="shared" si="268"/>
        <v>9</v>
      </c>
      <c r="E272" s="298">
        <f t="shared" si="268"/>
        <v>10.227272727272728</v>
      </c>
      <c r="F272" s="299">
        <f t="shared" si="264"/>
        <v>798.72450000000003</v>
      </c>
      <c r="G272" s="299">
        <f t="shared" si="264"/>
        <v>67</v>
      </c>
      <c r="H272" s="299">
        <f t="shared" si="264"/>
        <v>6.8462100000000001</v>
      </c>
      <c r="I272" s="299">
        <f t="shared" si="264"/>
        <v>10.218223880597014</v>
      </c>
      <c r="J272" s="217"/>
      <c r="K272" s="217"/>
      <c r="L272" s="217"/>
      <c r="M272" s="217"/>
      <c r="N272" s="217"/>
      <c r="O272" s="217"/>
      <c r="P272" s="217"/>
      <c r="Q272" s="217"/>
      <c r="R272" s="217"/>
      <c r="S272" s="217"/>
      <c r="T272" s="217"/>
      <c r="U272" s="217"/>
      <c r="V272" s="217"/>
      <c r="W272" s="217"/>
      <c r="X272" s="217"/>
      <c r="Y272" s="217"/>
      <c r="Z272" s="217"/>
      <c r="AA272" s="217"/>
      <c r="AB272" s="217"/>
      <c r="AC272" s="217"/>
      <c r="AD272" s="217"/>
      <c r="AE272" s="217"/>
      <c r="AF272" s="217"/>
      <c r="AG272" s="217"/>
      <c r="AH272" s="217"/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  <c r="BI272" s="217"/>
      <c r="BJ272" s="217"/>
      <c r="BK272" s="217"/>
      <c r="BL272" s="217"/>
      <c r="BM272" s="217"/>
      <c r="BN272" s="217"/>
      <c r="BO272" s="217"/>
      <c r="BP272" s="217"/>
      <c r="BQ272" s="217"/>
      <c r="BR272" s="217"/>
      <c r="BS272" s="217"/>
      <c r="BT272" s="217"/>
      <c r="BU272" s="217"/>
      <c r="BV272" s="217"/>
      <c r="BW272" s="217"/>
      <c r="BX272" s="217"/>
      <c r="BY272" s="217"/>
      <c r="BZ272" s="217"/>
      <c r="CA272" s="217"/>
      <c r="CB272" s="217"/>
      <c r="CC272" s="217"/>
      <c r="CD272" s="217"/>
      <c r="CE272" s="217"/>
      <c r="CF272" s="217"/>
      <c r="CG272" s="217"/>
      <c r="CH272" s="217"/>
      <c r="CI272" s="217"/>
      <c r="CJ272" s="217"/>
      <c r="CK272" s="217"/>
      <c r="CL272" s="217"/>
      <c r="CM272" s="217"/>
      <c r="CN272" s="217"/>
      <c r="CO272" s="217"/>
      <c r="CP272" s="217"/>
      <c r="CQ272" s="217"/>
      <c r="CR272" s="217"/>
      <c r="CS272" s="217"/>
      <c r="CT272" s="217"/>
      <c r="CU272" s="217"/>
      <c r="CV272" s="217"/>
      <c r="CW272" s="217"/>
      <c r="CX272" s="217"/>
      <c r="CY272" s="217"/>
      <c r="CZ272" s="217"/>
      <c r="DA272" s="217"/>
      <c r="DB272" s="217"/>
      <c r="DC272" s="217"/>
      <c r="DD272" s="217"/>
      <c r="DE272" s="217"/>
      <c r="DF272" s="217"/>
      <c r="DG272" s="217"/>
      <c r="DH272" s="217"/>
      <c r="DI272" s="217"/>
      <c r="DJ272" s="217"/>
      <c r="DK272" s="217"/>
      <c r="DL272" s="217"/>
      <c r="DM272" s="217"/>
      <c r="DN272" s="217"/>
      <c r="DO272" s="217"/>
      <c r="DP272" s="217"/>
      <c r="DQ272" s="217"/>
      <c r="DR272" s="217"/>
      <c r="DS272" s="217"/>
      <c r="DT272" s="217"/>
      <c r="DU272" s="217"/>
      <c r="DV272" s="217"/>
      <c r="DW272" s="217"/>
      <c r="DX272" s="217"/>
      <c r="DY272" s="217"/>
      <c r="DZ272" s="217"/>
      <c r="EA272" s="217"/>
      <c r="EB272" s="217"/>
      <c r="EC272" s="217"/>
      <c r="ED272" s="217"/>
      <c r="EE272" s="217"/>
      <c r="EF272" s="217"/>
      <c r="EG272" s="217"/>
      <c r="EH272" s="217"/>
      <c r="EI272" s="217"/>
      <c r="EJ272" s="217"/>
      <c r="EK272" s="217"/>
      <c r="EL272" s="217"/>
      <c r="EM272" s="217"/>
      <c r="EN272" s="217"/>
      <c r="EO272" s="217"/>
      <c r="EP272" s="217"/>
      <c r="EQ272" s="217"/>
      <c r="ER272" s="217"/>
      <c r="ES272" s="217"/>
      <c r="ET272" s="217"/>
      <c r="EU272" s="217"/>
      <c r="EV272" s="217"/>
      <c r="EW272" s="217"/>
      <c r="EX272" s="217"/>
      <c r="EY272" s="217"/>
      <c r="EZ272" s="217"/>
      <c r="FA272" s="217"/>
      <c r="FB272" s="217"/>
      <c r="FC272" s="217"/>
      <c r="FD272" s="217"/>
      <c r="FE272" s="217"/>
      <c r="FF272" s="217"/>
      <c r="FG272" s="217"/>
      <c r="FH272" s="217"/>
      <c r="FI272" s="217"/>
      <c r="FJ272" s="217"/>
      <c r="FK272" s="217"/>
      <c r="FL272" s="217"/>
      <c r="FM272" s="217"/>
      <c r="FN272" s="217"/>
      <c r="FO272" s="217"/>
      <c r="FP272" s="217"/>
      <c r="FQ272" s="217"/>
      <c r="FR272" s="217"/>
      <c r="FS272" s="217"/>
      <c r="FT272" s="217"/>
      <c r="FU272" s="217"/>
      <c r="FV272" s="217"/>
      <c r="FW272" s="217"/>
      <c r="FX272" s="217"/>
      <c r="FY272" s="217"/>
      <c r="FZ272" s="217"/>
      <c r="GA272" s="217"/>
      <c r="GB272" s="217"/>
      <c r="GC272" s="217"/>
      <c r="GD272" s="217"/>
      <c r="GE272" s="217"/>
      <c r="GF272" s="217"/>
      <c r="GG272" s="217"/>
      <c r="GH272" s="217"/>
      <c r="GI272" s="217"/>
      <c r="GJ272" s="217"/>
      <c r="GK272" s="217"/>
      <c r="GL272" s="217"/>
      <c r="GM272" s="217"/>
      <c r="GN272" s="217"/>
      <c r="GO272" s="217"/>
      <c r="GP272" s="217"/>
      <c r="GQ272" s="217"/>
      <c r="GR272" s="217"/>
      <c r="GS272" s="217"/>
      <c r="GT272" s="217"/>
      <c r="GU272" s="217"/>
      <c r="GV272" s="217"/>
      <c r="GW272" s="217"/>
      <c r="GX272" s="217"/>
      <c r="GY272" s="217"/>
      <c r="GZ272" s="217"/>
      <c r="HA272" s="217"/>
      <c r="HB272" s="217"/>
      <c r="HC272" s="217"/>
      <c r="HD272" s="217"/>
      <c r="HE272" s="217"/>
      <c r="HF272" s="217"/>
      <c r="HG272" s="217"/>
      <c r="HH272" s="217"/>
      <c r="HI272" s="217"/>
      <c r="HJ272" s="217"/>
      <c r="HK272" s="217"/>
      <c r="HL272" s="217"/>
      <c r="HM272" s="217"/>
      <c r="HN272" s="217"/>
      <c r="HO272" s="217"/>
      <c r="HP272" s="217"/>
      <c r="HQ272" s="217"/>
      <c r="HR272" s="217"/>
      <c r="HS272" s="217"/>
      <c r="HT272" s="217"/>
      <c r="HU272" s="217"/>
      <c r="HV272" s="217"/>
      <c r="HW272" s="217"/>
      <c r="HX272" s="217"/>
      <c r="HY272" s="217"/>
      <c r="HZ272" s="217"/>
      <c r="IA272" s="217"/>
      <c r="IB272" s="217"/>
      <c r="IC272" s="217"/>
      <c r="ID272" s="217"/>
      <c r="IE272" s="217"/>
      <c r="IF272" s="217"/>
      <c r="IG272" s="217"/>
      <c r="IH272" s="217"/>
      <c r="II272" s="217"/>
      <c r="IJ272" s="217"/>
      <c r="IK272" s="217"/>
      <c r="IL272" s="217"/>
      <c r="IM272" s="217"/>
      <c r="IN272" s="217"/>
    </row>
    <row r="273" spans="1:9" x14ac:dyDescent="0.25">
      <c r="A273" s="7" t="s">
        <v>4</v>
      </c>
      <c r="B273" s="309">
        <f t="shared" ref="B273:E273" si="269">B260</f>
        <v>0</v>
      </c>
      <c r="C273" s="309">
        <f t="shared" si="269"/>
        <v>0</v>
      </c>
      <c r="D273" s="309">
        <f t="shared" si="269"/>
        <v>0</v>
      </c>
      <c r="E273" s="309">
        <f t="shared" si="269"/>
        <v>0</v>
      </c>
      <c r="F273" s="310">
        <f t="shared" si="264"/>
        <v>43902.836040444447</v>
      </c>
      <c r="G273" s="310">
        <f t="shared" si="264"/>
        <v>3658</v>
      </c>
      <c r="H273" s="310">
        <f t="shared" si="264"/>
        <v>-92.219139999999982</v>
      </c>
      <c r="I273" s="310">
        <f t="shared" si="264"/>
        <v>-2.5210262438490973</v>
      </c>
    </row>
    <row r="274" spans="1:9" ht="15.75" thickBot="1" x14ac:dyDescent="0.3">
      <c r="A274" s="285" t="s">
        <v>9</v>
      </c>
      <c r="B274" s="50"/>
      <c r="C274" s="50"/>
      <c r="D274" s="50"/>
      <c r="E274" s="50"/>
      <c r="F274" s="164"/>
      <c r="G274" s="164"/>
      <c r="H274" s="164"/>
      <c r="I274" s="164"/>
    </row>
    <row r="275" spans="1:9" ht="29.25" x14ac:dyDescent="0.25">
      <c r="A275" s="74" t="s">
        <v>82</v>
      </c>
      <c r="B275" s="24"/>
      <c r="C275" s="24"/>
      <c r="D275" s="24"/>
      <c r="E275" s="24"/>
      <c r="F275" s="164"/>
      <c r="G275" s="164"/>
      <c r="H275" s="164"/>
      <c r="I275" s="164"/>
    </row>
    <row r="276" spans="1:9" s="3" customFormat="1" ht="30" x14ac:dyDescent="0.25">
      <c r="A276" s="11" t="s">
        <v>134</v>
      </c>
      <c r="B276" s="8">
        <f>SUM(B277:B280)</f>
        <v>6122</v>
      </c>
      <c r="C276" s="8">
        <f t="shared" ref="C276:D276" si="270">SUM(C277:C280)</f>
        <v>511</v>
      </c>
      <c r="D276" s="8">
        <f t="shared" si="270"/>
        <v>166</v>
      </c>
      <c r="E276" s="8">
        <f>D276/C276*100</f>
        <v>32.485322896281801</v>
      </c>
      <c r="F276" s="149">
        <f>SUM(F277:F280)</f>
        <v>15414.323578666666</v>
      </c>
      <c r="G276" s="149">
        <f t="shared" ref="G276:H276" si="271">SUM(G277:G280)</f>
        <v>1284</v>
      </c>
      <c r="H276" s="149">
        <f t="shared" si="271"/>
        <v>327.50804999999997</v>
      </c>
      <c r="I276" s="149">
        <f>H276/G276*100</f>
        <v>25.506857476635513</v>
      </c>
    </row>
    <row r="277" spans="1:9" s="3" customFormat="1" ht="30" x14ac:dyDescent="0.25">
      <c r="A277" s="11" t="s">
        <v>84</v>
      </c>
      <c r="B277" s="8">
        <v>4530</v>
      </c>
      <c r="C277" s="4">
        <f t="shared" ref="C277:C286" si="272">ROUND(B277/12*$A$3,0)</f>
        <v>378</v>
      </c>
      <c r="D277" s="8">
        <v>138</v>
      </c>
      <c r="E277" s="8">
        <f>D277/C277*100</f>
        <v>36.507936507936506</v>
      </c>
      <c r="F277" s="149">
        <v>11115.778426666666</v>
      </c>
      <c r="G277" s="253">
        <f t="shared" ref="G277:G286" si="273">ROUND(F277/12*$A$3,0)</f>
        <v>926</v>
      </c>
      <c r="H277" s="165">
        <v>260.48524999999995</v>
      </c>
      <c r="I277" s="149">
        <f t="shared" ref="I277:I287" si="274">H277/G277*100</f>
        <v>28.130156587473</v>
      </c>
    </row>
    <row r="278" spans="1:9" s="3" customFormat="1" ht="38.1" customHeight="1" x14ac:dyDescent="0.25">
      <c r="A278" s="11" t="s">
        <v>85</v>
      </c>
      <c r="B278" s="8">
        <v>1381</v>
      </c>
      <c r="C278" s="4">
        <f t="shared" si="272"/>
        <v>115</v>
      </c>
      <c r="D278" s="8">
        <v>28</v>
      </c>
      <c r="E278" s="8">
        <f>D278/C278*100</f>
        <v>24.347826086956523</v>
      </c>
      <c r="F278" s="149">
        <v>2978.3198399999997</v>
      </c>
      <c r="G278" s="253">
        <f t="shared" si="273"/>
        <v>248</v>
      </c>
      <c r="H278" s="149">
        <v>67.022800000000004</v>
      </c>
      <c r="I278" s="149">
        <f t="shared" si="274"/>
        <v>27.02532258064516</v>
      </c>
    </row>
    <row r="279" spans="1:9" s="3" customFormat="1" ht="49.5" customHeight="1" x14ac:dyDescent="0.25">
      <c r="A279" s="11" t="s">
        <v>127</v>
      </c>
      <c r="B279" s="8">
        <v>81</v>
      </c>
      <c r="C279" s="4">
        <f t="shared" si="272"/>
        <v>7</v>
      </c>
      <c r="D279" s="8"/>
      <c r="E279" s="8">
        <f>D279/C279*100</f>
        <v>0</v>
      </c>
      <c r="F279" s="149">
        <v>506.81635199999999</v>
      </c>
      <c r="G279" s="253">
        <f t="shared" si="273"/>
        <v>42</v>
      </c>
      <c r="H279" s="149"/>
      <c r="I279" s="149">
        <f t="shared" si="274"/>
        <v>0</v>
      </c>
    </row>
    <row r="280" spans="1:9" s="3" customFormat="1" ht="30" x14ac:dyDescent="0.25">
      <c r="A280" s="11" t="s">
        <v>128</v>
      </c>
      <c r="B280" s="8">
        <v>130</v>
      </c>
      <c r="C280" s="4">
        <f t="shared" si="272"/>
        <v>11</v>
      </c>
      <c r="D280" s="8"/>
      <c r="E280" s="8">
        <f t="shared" ref="E280:E282" si="275">D280/C280*100</f>
        <v>0</v>
      </c>
      <c r="F280" s="149">
        <v>813.40896000000009</v>
      </c>
      <c r="G280" s="253">
        <f t="shared" si="273"/>
        <v>68</v>
      </c>
      <c r="H280" s="149"/>
      <c r="I280" s="149">
        <f t="shared" si="274"/>
        <v>0</v>
      </c>
    </row>
    <row r="281" spans="1:9" s="3" customFormat="1" ht="30" x14ac:dyDescent="0.25">
      <c r="A281" s="11" t="s">
        <v>125</v>
      </c>
      <c r="B281" s="8">
        <f>SUM(B282:B286)</f>
        <v>15376</v>
      </c>
      <c r="C281" s="8">
        <f t="shared" ref="C281:H281" si="276">SUM(C282:C286)</f>
        <v>1282</v>
      </c>
      <c r="D281" s="8">
        <f t="shared" si="276"/>
        <v>156</v>
      </c>
      <c r="E281" s="8">
        <f t="shared" si="275"/>
        <v>12.168486739469579</v>
      </c>
      <c r="F281" s="142">
        <f>SUM(F282:F286)</f>
        <v>29911.455460000001</v>
      </c>
      <c r="G281" s="142">
        <f t="shared" si="276"/>
        <v>2492</v>
      </c>
      <c r="H281" s="142">
        <f t="shared" si="276"/>
        <v>494.02094999999991</v>
      </c>
      <c r="I281" s="149">
        <f t="shared" si="274"/>
        <v>19.824275682182982</v>
      </c>
    </row>
    <row r="282" spans="1:9" s="3" customFormat="1" ht="30" x14ac:dyDescent="0.25">
      <c r="A282" s="11" t="s">
        <v>121</v>
      </c>
      <c r="B282" s="8">
        <v>4044</v>
      </c>
      <c r="C282" s="4">
        <f t="shared" si="272"/>
        <v>337</v>
      </c>
      <c r="D282" s="8"/>
      <c r="E282" s="8">
        <f t="shared" si="275"/>
        <v>0</v>
      </c>
      <c r="F282" s="149">
        <v>7092.6502799999989</v>
      </c>
      <c r="G282" s="253">
        <f t="shared" si="273"/>
        <v>591</v>
      </c>
      <c r="H282" s="149"/>
      <c r="I282" s="149">
        <f t="shared" si="274"/>
        <v>0</v>
      </c>
    </row>
    <row r="283" spans="1:9" s="3" customFormat="1" ht="64.5" customHeight="1" x14ac:dyDescent="0.25">
      <c r="A283" s="11" t="s">
        <v>132</v>
      </c>
      <c r="B283" s="8">
        <v>6050</v>
      </c>
      <c r="C283" s="4">
        <f t="shared" si="272"/>
        <v>504</v>
      </c>
      <c r="D283" s="8">
        <v>130</v>
      </c>
      <c r="E283" s="8">
        <f t="shared" ref="E283:E286" si="277">D283/C283*100</f>
        <v>25.793650793650798</v>
      </c>
      <c r="F283" s="149">
        <v>11867.075000000001</v>
      </c>
      <c r="G283" s="253">
        <f t="shared" si="273"/>
        <v>989</v>
      </c>
      <c r="H283" s="149">
        <v>462.33163999999994</v>
      </c>
      <c r="I283" s="149">
        <f t="shared" si="274"/>
        <v>46.747385237613742</v>
      </c>
    </row>
    <row r="284" spans="1:9" s="3" customFormat="1" ht="45" x14ac:dyDescent="0.25">
      <c r="A284" s="11" t="s">
        <v>122</v>
      </c>
      <c r="B284" s="8">
        <v>4560</v>
      </c>
      <c r="C284" s="4">
        <f t="shared" si="272"/>
        <v>380</v>
      </c>
      <c r="D284" s="8">
        <v>23</v>
      </c>
      <c r="E284" s="8">
        <f t="shared" si="277"/>
        <v>6.0526315789473681</v>
      </c>
      <c r="F284" s="149">
        <v>8944.44</v>
      </c>
      <c r="G284" s="253">
        <f t="shared" si="273"/>
        <v>745</v>
      </c>
      <c r="H284" s="149">
        <v>20.142520000000001</v>
      </c>
      <c r="I284" s="149">
        <f t="shared" si="274"/>
        <v>2.7036939597315435</v>
      </c>
    </row>
    <row r="285" spans="1:9" s="3" customFormat="1" ht="30" x14ac:dyDescent="0.25">
      <c r="A285" s="11" t="s">
        <v>87</v>
      </c>
      <c r="B285" s="8">
        <v>450</v>
      </c>
      <c r="C285" s="4">
        <f t="shared" si="272"/>
        <v>38</v>
      </c>
      <c r="D285" s="8">
        <v>3</v>
      </c>
      <c r="E285" s="8">
        <f t="shared" si="277"/>
        <v>7.8947368421052628</v>
      </c>
      <c r="F285" s="149">
        <v>1800.3824999999999</v>
      </c>
      <c r="G285" s="253">
        <f t="shared" si="273"/>
        <v>150</v>
      </c>
      <c r="H285" s="149">
        <v>11.546790000000001</v>
      </c>
      <c r="I285" s="149">
        <f t="shared" si="274"/>
        <v>7.6978600000000004</v>
      </c>
    </row>
    <row r="286" spans="1:9" s="3" customFormat="1" ht="38.1" customHeight="1" x14ac:dyDescent="0.25">
      <c r="A286" s="11" t="s">
        <v>88</v>
      </c>
      <c r="B286" s="8">
        <v>272</v>
      </c>
      <c r="C286" s="4">
        <f t="shared" si="272"/>
        <v>23</v>
      </c>
      <c r="D286" s="8"/>
      <c r="E286" s="8">
        <f t="shared" si="277"/>
        <v>0</v>
      </c>
      <c r="F286" s="149">
        <v>206.90768000000003</v>
      </c>
      <c r="G286" s="253">
        <f t="shared" si="273"/>
        <v>17</v>
      </c>
      <c r="H286" s="149"/>
      <c r="I286" s="149">
        <f t="shared" si="274"/>
        <v>0</v>
      </c>
    </row>
    <row r="287" spans="1:9" s="3" customFormat="1" ht="15" customHeight="1" thickBot="1" x14ac:dyDescent="0.3">
      <c r="A287" s="235" t="s">
        <v>3</v>
      </c>
      <c r="B287" s="10"/>
      <c r="C287" s="10"/>
      <c r="D287" s="10"/>
      <c r="E287" s="10"/>
      <c r="F287" s="153">
        <f>F281+F276</f>
        <v>45325.779038666667</v>
      </c>
      <c r="G287" s="153">
        <f t="shared" ref="G287:H287" si="278">G281+G276</f>
        <v>3776</v>
      </c>
      <c r="H287" s="153">
        <f t="shared" si="278"/>
        <v>821.52899999999988</v>
      </c>
      <c r="I287" s="153">
        <f t="shared" si="274"/>
        <v>21.756594279661016</v>
      </c>
    </row>
    <row r="288" spans="1:9" ht="15" customHeight="1" x14ac:dyDescent="0.25">
      <c r="A288" s="279" t="s">
        <v>51</v>
      </c>
      <c r="B288" s="239"/>
      <c r="C288" s="239"/>
      <c r="D288" s="239"/>
      <c r="E288" s="239"/>
      <c r="F288" s="297"/>
      <c r="G288" s="297"/>
      <c r="H288" s="297"/>
      <c r="I288" s="297"/>
    </row>
    <row r="289" spans="1:248" s="240" customFormat="1" ht="30" x14ac:dyDescent="0.25">
      <c r="A289" s="72" t="s">
        <v>134</v>
      </c>
      <c r="B289" s="298">
        <f t="shared" ref="B289:E289" si="279">B276</f>
        <v>6122</v>
      </c>
      <c r="C289" s="298">
        <f t="shared" si="279"/>
        <v>511</v>
      </c>
      <c r="D289" s="298">
        <f t="shared" si="279"/>
        <v>166</v>
      </c>
      <c r="E289" s="298">
        <f t="shared" si="279"/>
        <v>32.485322896281801</v>
      </c>
      <c r="F289" s="299">
        <f t="shared" ref="F289:F294" si="280">F276</f>
        <v>15414.323578666666</v>
      </c>
      <c r="G289" s="299">
        <f t="shared" ref="G289:I289" si="281">G276</f>
        <v>1284</v>
      </c>
      <c r="H289" s="299">
        <f t="shared" si="281"/>
        <v>327.50804999999997</v>
      </c>
      <c r="I289" s="299">
        <f t="shared" si="281"/>
        <v>25.506857476635513</v>
      </c>
      <c r="J289" s="217"/>
      <c r="K289" s="217"/>
      <c r="L289" s="217"/>
      <c r="M289" s="217"/>
      <c r="N289" s="217"/>
      <c r="O289" s="217"/>
      <c r="P289" s="217"/>
      <c r="Q289" s="217"/>
      <c r="R289" s="217"/>
      <c r="S289" s="217"/>
      <c r="T289" s="217"/>
      <c r="U289" s="217"/>
      <c r="V289" s="217"/>
      <c r="W289" s="217"/>
      <c r="X289" s="217"/>
      <c r="Y289" s="217"/>
      <c r="Z289" s="217"/>
      <c r="AA289" s="217"/>
      <c r="AB289" s="217"/>
      <c r="AC289" s="217"/>
      <c r="AD289" s="217"/>
      <c r="AE289" s="217"/>
      <c r="AF289" s="217"/>
      <c r="AG289" s="217"/>
      <c r="AH289" s="217"/>
      <c r="AI289" s="217"/>
      <c r="AJ289" s="217"/>
      <c r="AK289" s="217"/>
      <c r="AL289" s="217"/>
      <c r="AM289" s="217"/>
      <c r="AN289" s="217"/>
      <c r="AO289" s="217"/>
      <c r="AP289" s="217"/>
      <c r="AQ289" s="217"/>
      <c r="AR289" s="217"/>
      <c r="AS289" s="217"/>
      <c r="AT289" s="217"/>
      <c r="AU289" s="217"/>
      <c r="AV289" s="217"/>
      <c r="AW289" s="217"/>
      <c r="AX289" s="217"/>
      <c r="AY289" s="217"/>
      <c r="AZ289" s="217"/>
      <c r="BA289" s="217"/>
      <c r="BB289" s="217"/>
      <c r="BC289" s="217"/>
      <c r="BD289" s="217"/>
      <c r="BE289" s="217"/>
      <c r="BF289" s="217"/>
      <c r="BG289" s="217"/>
      <c r="BH289" s="217"/>
      <c r="BI289" s="217"/>
      <c r="BJ289" s="217"/>
      <c r="BK289" s="217"/>
      <c r="BL289" s="217"/>
      <c r="BM289" s="217"/>
      <c r="BN289" s="217"/>
      <c r="BO289" s="217"/>
      <c r="BP289" s="217"/>
      <c r="BQ289" s="217"/>
      <c r="BR289" s="217"/>
      <c r="BS289" s="217"/>
      <c r="BT289" s="217"/>
      <c r="BU289" s="217"/>
      <c r="BV289" s="217"/>
      <c r="BW289" s="217"/>
      <c r="BX289" s="217"/>
      <c r="BY289" s="217"/>
      <c r="BZ289" s="217"/>
      <c r="CA289" s="217"/>
      <c r="CB289" s="217"/>
      <c r="CC289" s="217"/>
      <c r="CD289" s="217"/>
      <c r="CE289" s="217"/>
      <c r="CF289" s="217"/>
      <c r="CG289" s="217"/>
      <c r="CH289" s="217"/>
      <c r="CI289" s="217"/>
      <c r="CJ289" s="217"/>
      <c r="CK289" s="217"/>
      <c r="CL289" s="217"/>
      <c r="CM289" s="217"/>
      <c r="CN289" s="217"/>
      <c r="CO289" s="217"/>
      <c r="CP289" s="217"/>
      <c r="CQ289" s="217"/>
      <c r="CR289" s="217"/>
      <c r="CS289" s="217"/>
      <c r="CT289" s="217"/>
      <c r="CU289" s="217"/>
      <c r="CV289" s="217"/>
      <c r="CW289" s="217"/>
      <c r="CX289" s="217"/>
      <c r="CY289" s="217"/>
      <c r="CZ289" s="217"/>
      <c r="DA289" s="217"/>
      <c r="DB289" s="217"/>
      <c r="DC289" s="217"/>
      <c r="DD289" s="217"/>
      <c r="DE289" s="217"/>
      <c r="DF289" s="217"/>
      <c r="DG289" s="217"/>
      <c r="DH289" s="217"/>
      <c r="DI289" s="217"/>
      <c r="DJ289" s="217"/>
      <c r="DK289" s="217"/>
      <c r="DL289" s="217"/>
      <c r="DM289" s="217"/>
      <c r="DN289" s="217"/>
      <c r="DO289" s="217"/>
      <c r="DP289" s="217"/>
      <c r="DQ289" s="217"/>
      <c r="DR289" s="217"/>
      <c r="DS289" s="217"/>
      <c r="DT289" s="217"/>
      <c r="DU289" s="217"/>
      <c r="DV289" s="217"/>
      <c r="DW289" s="217"/>
      <c r="DX289" s="217"/>
      <c r="DY289" s="217"/>
      <c r="DZ289" s="217"/>
      <c r="EA289" s="217"/>
      <c r="EB289" s="217"/>
      <c r="EC289" s="217"/>
      <c r="ED289" s="217"/>
      <c r="EE289" s="217"/>
      <c r="EF289" s="217"/>
      <c r="EG289" s="217"/>
      <c r="EH289" s="217"/>
      <c r="EI289" s="217"/>
      <c r="EJ289" s="217"/>
      <c r="EK289" s="217"/>
      <c r="EL289" s="217"/>
      <c r="EM289" s="217"/>
      <c r="EN289" s="217"/>
      <c r="EO289" s="217"/>
      <c r="EP289" s="217"/>
      <c r="EQ289" s="217"/>
      <c r="ER289" s="217"/>
      <c r="ES289" s="217"/>
      <c r="ET289" s="217"/>
      <c r="EU289" s="217"/>
      <c r="EV289" s="217"/>
      <c r="EW289" s="217"/>
      <c r="EX289" s="217"/>
      <c r="EY289" s="217"/>
      <c r="EZ289" s="217"/>
      <c r="FA289" s="217"/>
      <c r="FB289" s="217"/>
      <c r="FC289" s="217"/>
      <c r="FD289" s="217"/>
      <c r="FE289" s="217"/>
      <c r="FF289" s="217"/>
      <c r="FG289" s="217"/>
      <c r="FH289" s="217"/>
      <c r="FI289" s="217"/>
      <c r="FJ289" s="217"/>
      <c r="FK289" s="217"/>
      <c r="FL289" s="217"/>
      <c r="FM289" s="217"/>
      <c r="FN289" s="217"/>
      <c r="FO289" s="217"/>
      <c r="FP289" s="217"/>
      <c r="FQ289" s="217"/>
      <c r="FR289" s="217"/>
      <c r="FS289" s="217"/>
      <c r="FT289" s="217"/>
      <c r="FU289" s="217"/>
      <c r="FV289" s="217"/>
      <c r="FW289" s="217"/>
      <c r="FX289" s="217"/>
      <c r="FY289" s="217"/>
      <c r="FZ289" s="217"/>
      <c r="GA289" s="217"/>
      <c r="GB289" s="217"/>
      <c r="GC289" s="217"/>
      <c r="GD289" s="217"/>
      <c r="GE289" s="217"/>
      <c r="GF289" s="217"/>
      <c r="GG289" s="217"/>
      <c r="GH289" s="217"/>
      <c r="GI289" s="217"/>
      <c r="GJ289" s="217"/>
      <c r="GK289" s="217"/>
      <c r="GL289" s="217"/>
      <c r="GM289" s="217"/>
      <c r="GN289" s="217"/>
      <c r="GO289" s="217"/>
      <c r="GP289" s="217"/>
      <c r="GQ289" s="217"/>
      <c r="GR289" s="217"/>
      <c r="GS289" s="217"/>
      <c r="GT289" s="217"/>
      <c r="GU289" s="217"/>
      <c r="GV289" s="217"/>
      <c r="GW289" s="217"/>
      <c r="GX289" s="217"/>
      <c r="GY289" s="217"/>
      <c r="GZ289" s="217"/>
      <c r="HA289" s="217"/>
      <c r="HB289" s="217"/>
      <c r="HC289" s="217"/>
      <c r="HD289" s="217"/>
      <c r="HE289" s="217"/>
      <c r="HF289" s="217"/>
      <c r="HG289" s="217"/>
      <c r="HH289" s="217"/>
      <c r="HI289" s="217"/>
      <c r="HJ289" s="217"/>
      <c r="HK289" s="217"/>
      <c r="HL289" s="217"/>
      <c r="HM289" s="217"/>
      <c r="HN289" s="217"/>
      <c r="HO289" s="217"/>
      <c r="HP289" s="217"/>
      <c r="HQ289" s="217"/>
      <c r="HR289" s="217"/>
      <c r="HS289" s="217"/>
      <c r="HT289" s="217"/>
      <c r="HU289" s="217"/>
      <c r="HV289" s="217"/>
      <c r="HW289" s="217"/>
      <c r="HX289" s="217"/>
      <c r="HY289" s="217"/>
      <c r="HZ289" s="217"/>
      <c r="IA289" s="217"/>
      <c r="IB289" s="217"/>
      <c r="IC289" s="217"/>
      <c r="ID289" s="217"/>
      <c r="IE289" s="217"/>
      <c r="IF289" s="217"/>
      <c r="IG289" s="217"/>
      <c r="IH289" s="217"/>
      <c r="II289" s="217"/>
      <c r="IJ289" s="217"/>
      <c r="IK289" s="217"/>
      <c r="IL289" s="217"/>
      <c r="IM289" s="217"/>
      <c r="IN289" s="217"/>
    </row>
    <row r="290" spans="1:248" s="240" customFormat="1" ht="30" x14ac:dyDescent="0.25">
      <c r="A290" s="11" t="s">
        <v>84</v>
      </c>
      <c r="B290" s="298">
        <f t="shared" ref="B290:E290" si="282">B277</f>
        <v>4530</v>
      </c>
      <c r="C290" s="298">
        <f t="shared" si="282"/>
        <v>378</v>
      </c>
      <c r="D290" s="298">
        <f t="shared" si="282"/>
        <v>138</v>
      </c>
      <c r="E290" s="298">
        <f t="shared" si="282"/>
        <v>36.507936507936506</v>
      </c>
      <c r="F290" s="299">
        <f t="shared" si="280"/>
        <v>11115.778426666666</v>
      </c>
      <c r="G290" s="299">
        <f t="shared" ref="G290:I290" si="283">G277</f>
        <v>926</v>
      </c>
      <c r="H290" s="299">
        <f t="shared" si="283"/>
        <v>260.48524999999995</v>
      </c>
      <c r="I290" s="299">
        <f t="shared" si="283"/>
        <v>28.130156587473</v>
      </c>
      <c r="J290" s="217"/>
      <c r="K290" s="217"/>
      <c r="L290" s="217"/>
      <c r="M290" s="217"/>
      <c r="N290" s="217"/>
      <c r="O290" s="217"/>
      <c r="P290" s="217"/>
      <c r="Q290" s="217"/>
      <c r="R290" s="217"/>
      <c r="S290" s="217"/>
      <c r="T290" s="217"/>
      <c r="U290" s="217"/>
      <c r="V290" s="217"/>
      <c r="W290" s="217"/>
      <c r="X290" s="217"/>
      <c r="Y290" s="217"/>
      <c r="Z290" s="217"/>
      <c r="AA290" s="217"/>
      <c r="AB290" s="217"/>
      <c r="AC290" s="217"/>
      <c r="AD290" s="217"/>
      <c r="AE290" s="217"/>
      <c r="AF290" s="217"/>
      <c r="AG290" s="217"/>
      <c r="AH290" s="217"/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17"/>
      <c r="BB290" s="217"/>
      <c r="BC290" s="217"/>
      <c r="BD290" s="217"/>
      <c r="BE290" s="217"/>
      <c r="BF290" s="217"/>
      <c r="BG290" s="217"/>
      <c r="BH290" s="217"/>
      <c r="BI290" s="217"/>
      <c r="BJ290" s="217"/>
      <c r="BK290" s="217"/>
      <c r="BL290" s="217"/>
      <c r="BM290" s="217"/>
      <c r="BN290" s="217"/>
      <c r="BO290" s="217"/>
      <c r="BP290" s="217"/>
      <c r="BQ290" s="217"/>
      <c r="BR290" s="217"/>
      <c r="BS290" s="217"/>
      <c r="BT290" s="217"/>
      <c r="BU290" s="217"/>
      <c r="BV290" s="217"/>
      <c r="BW290" s="217"/>
      <c r="BX290" s="217"/>
      <c r="BY290" s="217"/>
      <c r="BZ290" s="217"/>
      <c r="CA290" s="217"/>
      <c r="CB290" s="217"/>
      <c r="CC290" s="217"/>
      <c r="CD290" s="217"/>
      <c r="CE290" s="217"/>
      <c r="CF290" s="217"/>
      <c r="CG290" s="217"/>
      <c r="CH290" s="217"/>
      <c r="CI290" s="217"/>
      <c r="CJ290" s="217"/>
      <c r="CK290" s="217"/>
      <c r="CL290" s="217"/>
      <c r="CM290" s="217"/>
      <c r="CN290" s="217"/>
      <c r="CO290" s="217"/>
      <c r="CP290" s="217"/>
      <c r="CQ290" s="217"/>
      <c r="CR290" s="217"/>
      <c r="CS290" s="217"/>
      <c r="CT290" s="217"/>
      <c r="CU290" s="217"/>
      <c r="CV290" s="217"/>
      <c r="CW290" s="217"/>
      <c r="CX290" s="217"/>
      <c r="CY290" s="217"/>
      <c r="CZ290" s="217"/>
      <c r="DA290" s="217"/>
      <c r="DB290" s="217"/>
      <c r="DC290" s="217"/>
      <c r="DD290" s="217"/>
      <c r="DE290" s="217"/>
      <c r="DF290" s="217"/>
      <c r="DG290" s="217"/>
      <c r="DH290" s="217"/>
      <c r="DI290" s="217"/>
      <c r="DJ290" s="217"/>
      <c r="DK290" s="217"/>
      <c r="DL290" s="217"/>
      <c r="DM290" s="217"/>
      <c r="DN290" s="217"/>
      <c r="DO290" s="217"/>
      <c r="DP290" s="217"/>
      <c r="DQ290" s="217"/>
      <c r="DR290" s="217"/>
      <c r="DS290" s="217"/>
      <c r="DT290" s="217"/>
      <c r="DU290" s="217"/>
      <c r="DV290" s="217"/>
      <c r="DW290" s="217"/>
      <c r="DX290" s="217"/>
      <c r="DY290" s="217"/>
      <c r="DZ290" s="217"/>
      <c r="EA290" s="217"/>
      <c r="EB290" s="217"/>
      <c r="EC290" s="217"/>
      <c r="ED290" s="217"/>
      <c r="EE290" s="217"/>
      <c r="EF290" s="217"/>
      <c r="EG290" s="217"/>
      <c r="EH290" s="217"/>
      <c r="EI290" s="217"/>
      <c r="EJ290" s="217"/>
      <c r="EK290" s="217"/>
      <c r="EL290" s="217"/>
      <c r="EM290" s="217"/>
      <c r="EN290" s="217"/>
      <c r="EO290" s="217"/>
      <c r="EP290" s="217"/>
      <c r="EQ290" s="217"/>
      <c r="ER290" s="217"/>
      <c r="ES290" s="217"/>
      <c r="ET290" s="217"/>
      <c r="EU290" s="217"/>
      <c r="EV290" s="217"/>
      <c r="EW290" s="217"/>
      <c r="EX290" s="217"/>
      <c r="EY290" s="217"/>
      <c r="EZ290" s="217"/>
      <c r="FA290" s="217"/>
      <c r="FB290" s="217"/>
      <c r="FC290" s="217"/>
      <c r="FD290" s="217"/>
      <c r="FE290" s="217"/>
      <c r="FF290" s="217"/>
      <c r="FG290" s="217"/>
      <c r="FH290" s="217"/>
      <c r="FI290" s="217"/>
      <c r="FJ290" s="217"/>
      <c r="FK290" s="217"/>
      <c r="FL290" s="217"/>
      <c r="FM290" s="217"/>
      <c r="FN290" s="217"/>
      <c r="FO290" s="217"/>
      <c r="FP290" s="217"/>
      <c r="FQ290" s="217"/>
      <c r="FR290" s="217"/>
      <c r="FS290" s="217"/>
      <c r="FT290" s="217"/>
      <c r="FU290" s="217"/>
      <c r="FV290" s="217"/>
      <c r="FW290" s="217"/>
      <c r="FX290" s="217"/>
      <c r="FY290" s="217"/>
      <c r="FZ290" s="217"/>
      <c r="GA290" s="217"/>
      <c r="GB290" s="217"/>
      <c r="GC290" s="217"/>
      <c r="GD290" s="217"/>
      <c r="GE290" s="217"/>
      <c r="GF290" s="217"/>
      <c r="GG290" s="217"/>
      <c r="GH290" s="217"/>
      <c r="GI290" s="217"/>
      <c r="GJ290" s="217"/>
      <c r="GK290" s="217"/>
      <c r="GL290" s="217"/>
      <c r="GM290" s="217"/>
      <c r="GN290" s="217"/>
      <c r="GO290" s="217"/>
      <c r="GP290" s="217"/>
      <c r="GQ290" s="217"/>
      <c r="GR290" s="217"/>
      <c r="GS290" s="217"/>
      <c r="GT290" s="217"/>
      <c r="GU290" s="217"/>
      <c r="GV290" s="217"/>
      <c r="GW290" s="217"/>
      <c r="GX290" s="217"/>
      <c r="GY290" s="217"/>
      <c r="GZ290" s="217"/>
      <c r="HA290" s="217"/>
      <c r="HB290" s="217"/>
      <c r="HC290" s="217"/>
      <c r="HD290" s="217"/>
      <c r="HE290" s="217"/>
      <c r="HF290" s="217"/>
      <c r="HG290" s="217"/>
      <c r="HH290" s="217"/>
      <c r="HI290" s="217"/>
      <c r="HJ290" s="217"/>
      <c r="HK290" s="217"/>
      <c r="HL290" s="217"/>
      <c r="HM290" s="217"/>
      <c r="HN290" s="217"/>
      <c r="HO290" s="217"/>
      <c r="HP290" s="217"/>
      <c r="HQ290" s="217"/>
      <c r="HR290" s="217"/>
      <c r="HS290" s="217"/>
      <c r="HT290" s="217"/>
      <c r="HU290" s="217"/>
      <c r="HV290" s="217"/>
      <c r="HW290" s="217"/>
      <c r="HX290" s="217"/>
      <c r="HY290" s="217"/>
      <c r="HZ290" s="217"/>
      <c r="IA290" s="217"/>
      <c r="IB290" s="217"/>
      <c r="IC290" s="217"/>
      <c r="ID290" s="217"/>
      <c r="IE290" s="217"/>
      <c r="IF290" s="217"/>
      <c r="IG290" s="217"/>
      <c r="IH290" s="217"/>
      <c r="II290" s="217"/>
      <c r="IJ290" s="217"/>
      <c r="IK290" s="217"/>
      <c r="IL290" s="217"/>
      <c r="IM290" s="217"/>
      <c r="IN290" s="217"/>
    </row>
    <row r="291" spans="1:248" s="240" customFormat="1" ht="30" x14ac:dyDescent="0.25">
      <c r="A291" s="11" t="s">
        <v>85</v>
      </c>
      <c r="B291" s="298">
        <f t="shared" ref="B291:E291" si="284">B278</f>
        <v>1381</v>
      </c>
      <c r="C291" s="298">
        <f t="shared" si="284"/>
        <v>115</v>
      </c>
      <c r="D291" s="298">
        <f t="shared" si="284"/>
        <v>28</v>
      </c>
      <c r="E291" s="298">
        <f t="shared" si="284"/>
        <v>24.347826086956523</v>
      </c>
      <c r="F291" s="299">
        <f t="shared" si="280"/>
        <v>2978.3198399999997</v>
      </c>
      <c r="G291" s="299">
        <f t="shared" ref="G291:I291" si="285">G278</f>
        <v>248</v>
      </c>
      <c r="H291" s="299">
        <f t="shared" si="285"/>
        <v>67.022800000000004</v>
      </c>
      <c r="I291" s="299">
        <f t="shared" si="285"/>
        <v>27.02532258064516</v>
      </c>
      <c r="J291" s="217"/>
      <c r="K291" s="217"/>
      <c r="L291" s="217"/>
      <c r="M291" s="217"/>
      <c r="N291" s="217"/>
      <c r="O291" s="217"/>
      <c r="P291" s="217"/>
      <c r="Q291" s="217"/>
      <c r="R291" s="217"/>
      <c r="S291" s="217"/>
      <c r="T291" s="217"/>
      <c r="U291" s="217"/>
      <c r="V291" s="217"/>
      <c r="W291" s="217"/>
      <c r="X291" s="217"/>
      <c r="Y291" s="217"/>
      <c r="Z291" s="217"/>
      <c r="AA291" s="217"/>
      <c r="AB291" s="217"/>
      <c r="AC291" s="217"/>
      <c r="AD291" s="217"/>
      <c r="AE291" s="217"/>
      <c r="AF291" s="217"/>
      <c r="AG291" s="217"/>
      <c r="AH291" s="217"/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17"/>
      <c r="BB291" s="217"/>
      <c r="BC291" s="217"/>
      <c r="BD291" s="217"/>
      <c r="BE291" s="217"/>
      <c r="BF291" s="217"/>
      <c r="BG291" s="217"/>
      <c r="BH291" s="217"/>
      <c r="BI291" s="217"/>
      <c r="BJ291" s="217"/>
      <c r="BK291" s="217"/>
      <c r="BL291" s="217"/>
      <c r="BM291" s="217"/>
      <c r="BN291" s="217"/>
      <c r="BO291" s="217"/>
      <c r="BP291" s="217"/>
      <c r="BQ291" s="217"/>
      <c r="BR291" s="217"/>
      <c r="BS291" s="217"/>
      <c r="BT291" s="217"/>
      <c r="BU291" s="217"/>
      <c r="BV291" s="217"/>
      <c r="BW291" s="217"/>
      <c r="BX291" s="217"/>
      <c r="BY291" s="217"/>
      <c r="BZ291" s="217"/>
      <c r="CA291" s="217"/>
      <c r="CB291" s="217"/>
      <c r="CC291" s="217"/>
      <c r="CD291" s="217"/>
      <c r="CE291" s="217"/>
      <c r="CF291" s="217"/>
      <c r="CG291" s="217"/>
      <c r="CH291" s="217"/>
      <c r="CI291" s="217"/>
      <c r="CJ291" s="217"/>
      <c r="CK291" s="217"/>
      <c r="CL291" s="217"/>
      <c r="CM291" s="217"/>
      <c r="CN291" s="217"/>
      <c r="CO291" s="217"/>
      <c r="CP291" s="217"/>
      <c r="CQ291" s="217"/>
      <c r="CR291" s="217"/>
      <c r="CS291" s="217"/>
      <c r="CT291" s="217"/>
      <c r="CU291" s="217"/>
      <c r="CV291" s="217"/>
      <c r="CW291" s="217"/>
      <c r="CX291" s="217"/>
      <c r="CY291" s="217"/>
      <c r="CZ291" s="217"/>
      <c r="DA291" s="217"/>
      <c r="DB291" s="217"/>
      <c r="DC291" s="217"/>
      <c r="DD291" s="217"/>
      <c r="DE291" s="217"/>
      <c r="DF291" s="217"/>
      <c r="DG291" s="217"/>
      <c r="DH291" s="217"/>
      <c r="DI291" s="217"/>
      <c r="DJ291" s="217"/>
      <c r="DK291" s="217"/>
      <c r="DL291" s="217"/>
      <c r="DM291" s="217"/>
      <c r="DN291" s="217"/>
      <c r="DO291" s="217"/>
      <c r="DP291" s="217"/>
      <c r="DQ291" s="217"/>
      <c r="DR291" s="217"/>
      <c r="DS291" s="217"/>
      <c r="DT291" s="217"/>
      <c r="DU291" s="217"/>
      <c r="DV291" s="217"/>
      <c r="DW291" s="217"/>
      <c r="DX291" s="217"/>
      <c r="DY291" s="217"/>
      <c r="DZ291" s="217"/>
      <c r="EA291" s="217"/>
      <c r="EB291" s="217"/>
      <c r="EC291" s="217"/>
      <c r="ED291" s="217"/>
      <c r="EE291" s="217"/>
      <c r="EF291" s="217"/>
      <c r="EG291" s="217"/>
      <c r="EH291" s="217"/>
      <c r="EI291" s="217"/>
      <c r="EJ291" s="217"/>
      <c r="EK291" s="217"/>
      <c r="EL291" s="217"/>
      <c r="EM291" s="217"/>
      <c r="EN291" s="217"/>
      <c r="EO291" s="217"/>
      <c r="EP291" s="217"/>
      <c r="EQ291" s="217"/>
      <c r="ER291" s="217"/>
      <c r="ES291" s="217"/>
      <c r="ET291" s="217"/>
      <c r="EU291" s="217"/>
      <c r="EV291" s="217"/>
      <c r="EW291" s="217"/>
      <c r="EX291" s="217"/>
      <c r="EY291" s="217"/>
      <c r="EZ291" s="217"/>
      <c r="FA291" s="217"/>
      <c r="FB291" s="217"/>
      <c r="FC291" s="217"/>
      <c r="FD291" s="217"/>
      <c r="FE291" s="217"/>
      <c r="FF291" s="217"/>
      <c r="FG291" s="217"/>
      <c r="FH291" s="217"/>
      <c r="FI291" s="217"/>
      <c r="FJ291" s="217"/>
      <c r="FK291" s="217"/>
      <c r="FL291" s="217"/>
      <c r="FM291" s="217"/>
      <c r="FN291" s="217"/>
      <c r="FO291" s="217"/>
      <c r="FP291" s="217"/>
      <c r="FQ291" s="217"/>
      <c r="FR291" s="217"/>
      <c r="FS291" s="217"/>
      <c r="FT291" s="217"/>
      <c r="FU291" s="217"/>
      <c r="FV291" s="217"/>
      <c r="FW291" s="217"/>
      <c r="FX291" s="217"/>
      <c r="FY291" s="217"/>
      <c r="FZ291" s="217"/>
      <c r="GA291" s="217"/>
      <c r="GB291" s="217"/>
      <c r="GC291" s="217"/>
      <c r="GD291" s="217"/>
      <c r="GE291" s="217"/>
      <c r="GF291" s="217"/>
      <c r="GG291" s="217"/>
      <c r="GH291" s="217"/>
      <c r="GI291" s="217"/>
      <c r="GJ291" s="217"/>
      <c r="GK291" s="217"/>
      <c r="GL291" s="217"/>
      <c r="GM291" s="217"/>
      <c r="GN291" s="217"/>
      <c r="GO291" s="217"/>
      <c r="GP291" s="217"/>
      <c r="GQ291" s="217"/>
      <c r="GR291" s="217"/>
      <c r="GS291" s="217"/>
      <c r="GT291" s="217"/>
      <c r="GU291" s="217"/>
      <c r="GV291" s="217"/>
      <c r="GW291" s="217"/>
      <c r="GX291" s="217"/>
      <c r="GY291" s="217"/>
      <c r="GZ291" s="217"/>
      <c r="HA291" s="217"/>
      <c r="HB291" s="217"/>
      <c r="HC291" s="217"/>
      <c r="HD291" s="217"/>
      <c r="HE291" s="217"/>
      <c r="HF291" s="217"/>
      <c r="HG291" s="217"/>
      <c r="HH291" s="217"/>
      <c r="HI291" s="217"/>
      <c r="HJ291" s="217"/>
      <c r="HK291" s="217"/>
      <c r="HL291" s="217"/>
      <c r="HM291" s="217"/>
      <c r="HN291" s="217"/>
      <c r="HO291" s="217"/>
      <c r="HP291" s="217"/>
      <c r="HQ291" s="217"/>
      <c r="HR291" s="217"/>
      <c r="HS291" s="217"/>
      <c r="HT291" s="217"/>
      <c r="HU291" s="217"/>
      <c r="HV291" s="217"/>
      <c r="HW291" s="217"/>
      <c r="HX291" s="217"/>
      <c r="HY291" s="217"/>
      <c r="HZ291" s="217"/>
      <c r="IA291" s="217"/>
      <c r="IB291" s="217"/>
      <c r="IC291" s="217"/>
      <c r="ID291" s="217"/>
      <c r="IE291" s="217"/>
      <c r="IF291" s="217"/>
      <c r="IG291" s="217"/>
      <c r="IH291" s="217"/>
      <c r="II291" s="217"/>
      <c r="IJ291" s="217"/>
      <c r="IK291" s="217"/>
      <c r="IL291" s="217"/>
      <c r="IM291" s="217"/>
      <c r="IN291" s="217"/>
    </row>
    <row r="292" spans="1:248" s="240" customFormat="1" ht="45" x14ac:dyDescent="0.25">
      <c r="A292" s="11" t="s">
        <v>127</v>
      </c>
      <c r="B292" s="298">
        <f t="shared" ref="B292:E292" si="286">B279</f>
        <v>81</v>
      </c>
      <c r="C292" s="298">
        <f t="shared" si="286"/>
        <v>7</v>
      </c>
      <c r="D292" s="298">
        <f t="shared" si="286"/>
        <v>0</v>
      </c>
      <c r="E292" s="298">
        <f t="shared" si="286"/>
        <v>0</v>
      </c>
      <c r="F292" s="299">
        <f t="shared" si="280"/>
        <v>506.81635199999999</v>
      </c>
      <c r="G292" s="299">
        <f t="shared" ref="G292:I292" si="287">G279</f>
        <v>42</v>
      </c>
      <c r="H292" s="299">
        <f t="shared" si="287"/>
        <v>0</v>
      </c>
      <c r="I292" s="299">
        <f t="shared" si="287"/>
        <v>0</v>
      </c>
      <c r="J292" s="217"/>
      <c r="K292" s="217"/>
      <c r="L292" s="217"/>
      <c r="M292" s="217"/>
      <c r="N292" s="217"/>
      <c r="O292" s="217"/>
      <c r="P292" s="217"/>
      <c r="Q292" s="217"/>
      <c r="R292" s="217"/>
      <c r="S292" s="217"/>
      <c r="T292" s="217"/>
      <c r="U292" s="217"/>
      <c r="V292" s="217"/>
      <c r="W292" s="217"/>
      <c r="X292" s="217"/>
      <c r="Y292" s="217"/>
      <c r="Z292" s="217"/>
      <c r="AA292" s="217"/>
      <c r="AB292" s="217"/>
      <c r="AC292" s="217"/>
      <c r="AD292" s="217"/>
      <c r="AE292" s="217"/>
      <c r="AF292" s="217"/>
      <c r="AG292" s="217"/>
      <c r="AH292" s="217"/>
      <c r="AI292" s="217"/>
      <c r="AJ292" s="217"/>
      <c r="AK292" s="217"/>
      <c r="AL292" s="217"/>
      <c r="AM292" s="217"/>
      <c r="AN292" s="217"/>
      <c r="AO292" s="217"/>
      <c r="AP292" s="217"/>
      <c r="AQ292" s="217"/>
      <c r="AR292" s="217"/>
      <c r="AS292" s="217"/>
      <c r="AT292" s="217"/>
      <c r="AU292" s="217"/>
      <c r="AV292" s="217"/>
      <c r="AW292" s="217"/>
      <c r="AX292" s="217"/>
      <c r="AY292" s="217"/>
      <c r="AZ292" s="217"/>
      <c r="BA292" s="217"/>
      <c r="BB292" s="217"/>
      <c r="BC292" s="217"/>
      <c r="BD292" s="217"/>
      <c r="BE292" s="217"/>
      <c r="BF292" s="217"/>
      <c r="BG292" s="217"/>
      <c r="BH292" s="217"/>
      <c r="BI292" s="217"/>
      <c r="BJ292" s="217"/>
      <c r="BK292" s="217"/>
      <c r="BL292" s="217"/>
      <c r="BM292" s="217"/>
      <c r="BN292" s="217"/>
      <c r="BO292" s="217"/>
      <c r="BP292" s="217"/>
      <c r="BQ292" s="217"/>
      <c r="BR292" s="217"/>
      <c r="BS292" s="217"/>
      <c r="BT292" s="217"/>
      <c r="BU292" s="217"/>
      <c r="BV292" s="217"/>
      <c r="BW292" s="217"/>
      <c r="BX292" s="217"/>
      <c r="BY292" s="217"/>
      <c r="BZ292" s="217"/>
      <c r="CA292" s="217"/>
      <c r="CB292" s="217"/>
      <c r="CC292" s="217"/>
      <c r="CD292" s="217"/>
      <c r="CE292" s="217"/>
      <c r="CF292" s="217"/>
      <c r="CG292" s="217"/>
      <c r="CH292" s="217"/>
      <c r="CI292" s="217"/>
      <c r="CJ292" s="217"/>
      <c r="CK292" s="217"/>
      <c r="CL292" s="217"/>
      <c r="CM292" s="217"/>
      <c r="CN292" s="217"/>
      <c r="CO292" s="217"/>
      <c r="CP292" s="217"/>
      <c r="CQ292" s="217"/>
      <c r="CR292" s="217"/>
      <c r="CS292" s="217"/>
      <c r="CT292" s="217"/>
      <c r="CU292" s="217"/>
      <c r="CV292" s="217"/>
      <c r="CW292" s="217"/>
      <c r="CX292" s="217"/>
      <c r="CY292" s="217"/>
      <c r="CZ292" s="217"/>
      <c r="DA292" s="217"/>
      <c r="DB292" s="217"/>
      <c r="DC292" s="217"/>
      <c r="DD292" s="217"/>
      <c r="DE292" s="217"/>
      <c r="DF292" s="217"/>
      <c r="DG292" s="217"/>
      <c r="DH292" s="217"/>
      <c r="DI292" s="217"/>
      <c r="DJ292" s="217"/>
      <c r="DK292" s="217"/>
      <c r="DL292" s="217"/>
      <c r="DM292" s="217"/>
      <c r="DN292" s="217"/>
      <c r="DO292" s="217"/>
      <c r="DP292" s="217"/>
      <c r="DQ292" s="217"/>
      <c r="DR292" s="217"/>
      <c r="DS292" s="217"/>
      <c r="DT292" s="217"/>
      <c r="DU292" s="217"/>
      <c r="DV292" s="217"/>
      <c r="DW292" s="217"/>
      <c r="DX292" s="217"/>
      <c r="DY292" s="217"/>
      <c r="DZ292" s="217"/>
      <c r="EA292" s="217"/>
      <c r="EB292" s="217"/>
      <c r="EC292" s="217"/>
      <c r="ED292" s="217"/>
      <c r="EE292" s="217"/>
      <c r="EF292" s="217"/>
      <c r="EG292" s="217"/>
      <c r="EH292" s="217"/>
      <c r="EI292" s="217"/>
      <c r="EJ292" s="217"/>
      <c r="EK292" s="217"/>
      <c r="EL292" s="217"/>
      <c r="EM292" s="217"/>
      <c r="EN292" s="217"/>
      <c r="EO292" s="217"/>
      <c r="EP292" s="217"/>
      <c r="EQ292" s="217"/>
      <c r="ER292" s="217"/>
      <c r="ES292" s="217"/>
      <c r="ET292" s="217"/>
      <c r="EU292" s="217"/>
      <c r="EV292" s="217"/>
      <c r="EW292" s="217"/>
      <c r="EX292" s="217"/>
      <c r="EY292" s="217"/>
      <c r="EZ292" s="217"/>
      <c r="FA292" s="217"/>
      <c r="FB292" s="217"/>
      <c r="FC292" s="217"/>
      <c r="FD292" s="217"/>
      <c r="FE292" s="217"/>
      <c r="FF292" s="217"/>
      <c r="FG292" s="217"/>
      <c r="FH292" s="217"/>
      <c r="FI292" s="217"/>
      <c r="FJ292" s="217"/>
      <c r="FK292" s="217"/>
      <c r="FL292" s="217"/>
      <c r="FM292" s="217"/>
      <c r="FN292" s="217"/>
      <c r="FO292" s="217"/>
      <c r="FP292" s="217"/>
      <c r="FQ292" s="217"/>
      <c r="FR292" s="217"/>
      <c r="FS292" s="217"/>
      <c r="FT292" s="217"/>
      <c r="FU292" s="217"/>
      <c r="FV292" s="217"/>
      <c r="FW292" s="217"/>
      <c r="FX292" s="217"/>
      <c r="FY292" s="217"/>
      <c r="FZ292" s="217"/>
      <c r="GA292" s="217"/>
      <c r="GB292" s="217"/>
      <c r="GC292" s="217"/>
      <c r="GD292" s="217"/>
      <c r="GE292" s="217"/>
      <c r="GF292" s="217"/>
      <c r="GG292" s="217"/>
      <c r="GH292" s="217"/>
      <c r="GI292" s="217"/>
      <c r="GJ292" s="217"/>
      <c r="GK292" s="217"/>
      <c r="GL292" s="217"/>
      <c r="GM292" s="217"/>
      <c r="GN292" s="217"/>
      <c r="GO292" s="217"/>
      <c r="GP292" s="217"/>
      <c r="GQ292" s="217"/>
      <c r="GR292" s="217"/>
      <c r="GS292" s="217"/>
      <c r="GT292" s="217"/>
      <c r="GU292" s="217"/>
      <c r="GV292" s="217"/>
      <c r="GW292" s="217"/>
      <c r="GX292" s="217"/>
      <c r="GY292" s="217"/>
      <c r="GZ292" s="217"/>
      <c r="HA292" s="217"/>
      <c r="HB292" s="217"/>
      <c r="HC292" s="217"/>
      <c r="HD292" s="217"/>
      <c r="HE292" s="217"/>
      <c r="HF292" s="217"/>
      <c r="HG292" s="217"/>
      <c r="HH292" s="217"/>
      <c r="HI292" s="217"/>
      <c r="HJ292" s="217"/>
      <c r="HK292" s="217"/>
      <c r="HL292" s="217"/>
      <c r="HM292" s="217"/>
      <c r="HN292" s="217"/>
      <c r="HO292" s="217"/>
      <c r="HP292" s="217"/>
      <c r="HQ292" s="217"/>
      <c r="HR292" s="217"/>
      <c r="HS292" s="217"/>
      <c r="HT292" s="217"/>
      <c r="HU292" s="217"/>
      <c r="HV292" s="217"/>
      <c r="HW292" s="217"/>
      <c r="HX292" s="217"/>
      <c r="HY292" s="217"/>
      <c r="HZ292" s="217"/>
      <c r="IA292" s="217"/>
      <c r="IB292" s="217"/>
      <c r="IC292" s="217"/>
      <c r="ID292" s="217"/>
      <c r="IE292" s="217"/>
      <c r="IF292" s="217"/>
      <c r="IG292" s="217"/>
      <c r="IH292" s="217"/>
      <c r="II292" s="217"/>
      <c r="IJ292" s="217"/>
      <c r="IK292" s="217"/>
      <c r="IL292" s="217"/>
      <c r="IM292" s="217"/>
      <c r="IN292" s="217"/>
    </row>
    <row r="293" spans="1:248" s="240" customFormat="1" ht="30" x14ac:dyDescent="0.25">
      <c r="A293" s="11" t="s">
        <v>128</v>
      </c>
      <c r="B293" s="298">
        <f t="shared" ref="B293:E293" si="288">B280</f>
        <v>130</v>
      </c>
      <c r="C293" s="298">
        <f t="shared" si="288"/>
        <v>11</v>
      </c>
      <c r="D293" s="298">
        <f t="shared" si="288"/>
        <v>0</v>
      </c>
      <c r="E293" s="298">
        <f t="shared" si="288"/>
        <v>0</v>
      </c>
      <c r="F293" s="299">
        <f t="shared" si="280"/>
        <v>813.40896000000009</v>
      </c>
      <c r="G293" s="299">
        <f t="shared" ref="G293:I293" si="289">G280</f>
        <v>68</v>
      </c>
      <c r="H293" s="299">
        <f t="shared" si="289"/>
        <v>0</v>
      </c>
      <c r="I293" s="299">
        <f t="shared" si="289"/>
        <v>0</v>
      </c>
      <c r="J293" s="217"/>
      <c r="K293" s="217"/>
      <c r="L293" s="217"/>
      <c r="M293" s="217"/>
      <c r="N293" s="217"/>
      <c r="O293" s="217"/>
      <c r="P293" s="217"/>
      <c r="Q293" s="217"/>
      <c r="R293" s="217"/>
      <c r="S293" s="217"/>
      <c r="T293" s="217"/>
      <c r="U293" s="217"/>
      <c r="V293" s="217"/>
      <c r="W293" s="217"/>
      <c r="X293" s="217"/>
      <c r="Y293" s="217"/>
      <c r="Z293" s="217"/>
      <c r="AA293" s="217"/>
      <c r="AB293" s="217"/>
      <c r="AC293" s="217"/>
      <c r="AD293" s="217"/>
      <c r="AE293" s="217"/>
      <c r="AF293" s="217"/>
      <c r="AG293" s="217"/>
      <c r="AH293" s="217"/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17"/>
      <c r="BB293" s="217"/>
      <c r="BC293" s="217"/>
      <c r="BD293" s="217"/>
      <c r="BE293" s="217"/>
      <c r="BF293" s="217"/>
      <c r="BG293" s="217"/>
      <c r="BH293" s="217"/>
      <c r="BI293" s="217"/>
      <c r="BJ293" s="217"/>
      <c r="BK293" s="217"/>
      <c r="BL293" s="217"/>
      <c r="BM293" s="217"/>
      <c r="BN293" s="217"/>
      <c r="BO293" s="217"/>
      <c r="BP293" s="217"/>
      <c r="BQ293" s="217"/>
      <c r="BR293" s="217"/>
      <c r="BS293" s="217"/>
      <c r="BT293" s="217"/>
      <c r="BU293" s="217"/>
      <c r="BV293" s="217"/>
      <c r="BW293" s="217"/>
      <c r="BX293" s="217"/>
      <c r="BY293" s="217"/>
      <c r="BZ293" s="217"/>
      <c r="CA293" s="217"/>
      <c r="CB293" s="217"/>
      <c r="CC293" s="217"/>
      <c r="CD293" s="217"/>
      <c r="CE293" s="217"/>
      <c r="CF293" s="217"/>
      <c r="CG293" s="217"/>
      <c r="CH293" s="217"/>
      <c r="CI293" s="217"/>
      <c r="CJ293" s="217"/>
      <c r="CK293" s="217"/>
      <c r="CL293" s="217"/>
      <c r="CM293" s="217"/>
      <c r="CN293" s="217"/>
      <c r="CO293" s="217"/>
      <c r="CP293" s="217"/>
      <c r="CQ293" s="217"/>
      <c r="CR293" s="217"/>
      <c r="CS293" s="217"/>
      <c r="CT293" s="217"/>
      <c r="CU293" s="217"/>
      <c r="CV293" s="217"/>
      <c r="CW293" s="217"/>
      <c r="CX293" s="217"/>
      <c r="CY293" s="217"/>
      <c r="CZ293" s="217"/>
      <c r="DA293" s="217"/>
      <c r="DB293" s="217"/>
      <c r="DC293" s="217"/>
      <c r="DD293" s="217"/>
      <c r="DE293" s="217"/>
      <c r="DF293" s="217"/>
      <c r="DG293" s="217"/>
      <c r="DH293" s="217"/>
      <c r="DI293" s="217"/>
      <c r="DJ293" s="217"/>
      <c r="DK293" s="217"/>
      <c r="DL293" s="217"/>
      <c r="DM293" s="217"/>
      <c r="DN293" s="217"/>
      <c r="DO293" s="217"/>
      <c r="DP293" s="217"/>
      <c r="DQ293" s="217"/>
      <c r="DR293" s="217"/>
      <c r="DS293" s="217"/>
      <c r="DT293" s="217"/>
      <c r="DU293" s="217"/>
      <c r="DV293" s="217"/>
      <c r="DW293" s="217"/>
      <c r="DX293" s="217"/>
      <c r="DY293" s="217"/>
      <c r="DZ293" s="217"/>
      <c r="EA293" s="217"/>
      <c r="EB293" s="217"/>
      <c r="EC293" s="217"/>
      <c r="ED293" s="217"/>
      <c r="EE293" s="217"/>
      <c r="EF293" s="217"/>
      <c r="EG293" s="217"/>
      <c r="EH293" s="217"/>
      <c r="EI293" s="217"/>
      <c r="EJ293" s="217"/>
      <c r="EK293" s="217"/>
      <c r="EL293" s="217"/>
      <c r="EM293" s="217"/>
      <c r="EN293" s="217"/>
      <c r="EO293" s="217"/>
      <c r="EP293" s="217"/>
      <c r="EQ293" s="217"/>
      <c r="ER293" s="217"/>
      <c r="ES293" s="217"/>
      <c r="ET293" s="217"/>
      <c r="EU293" s="217"/>
      <c r="EV293" s="217"/>
      <c r="EW293" s="217"/>
      <c r="EX293" s="217"/>
      <c r="EY293" s="217"/>
      <c r="EZ293" s="217"/>
      <c r="FA293" s="217"/>
      <c r="FB293" s="217"/>
      <c r="FC293" s="217"/>
      <c r="FD293" s="217"/>
      <c r="FE293" s="217"/>
      <c r="FF293" s="217"/>
      <c r="FG293" s="217"/>
      <c r="FH293" s="217"/>
      <c r="FI293" s="217"/>
      <c r="FJ293" s="217"/>
      <c r="FK293" s="217"/>
      <c r="FL293" s="217"/>
      <c r="FM293" s="217"/>
      <c r="FN293" s="217"/>
      <c r="FO293" s="217"/>
      <c r="FP293" s="217"/>
      <c r="FQ293" s="217"/>
      <c r="FR293" s="217"/>
      <c r="FS293" s="217"/>
      <c r="FT293" s="217"/>
      <c r="FU293" s="217"/>
      <c r="FV293" s="217"/>
      <c r="FW293" s="217"/>
      <c r="FX293" s="217"/>
      <c r="FY293" s="217"/>
      <c r="FZ293" s="217"/>
      <c r="GA293" s="217"/>
      <c r="GB293" s="217"/>
      <c r="GC293" s="217"/>
      <c r="GD293" s="217"/>
      <c r="GE293" s="217"/>
      <c r="GF293" s="217"/>
      <c r="GG293" s="217"/>
      <c r="GH293" s="217"/>
      <c r="GI293" s="217"/>
      <c r="GJ293" s="217"/>
      <c r="GK293" s="217"/>
      <c r="GL293" s="217"/>
      <c r="GM293" s="217"/>
      <c r="GN293" s="217"/>
      <c r="GO293" s="217"/>
      <c r="GP293" s="217"/>
      <c r="GQ293" s="217"/>
      <c r="GR293" s="217"/>
      <c r="GS293" s="217"/>
      <c r="GT293" s="217"/>
      <c r="GU293" s="217"/>
      <c r="GV293" s="217"/>
      <c r="GW293" s="217"/>
      <c r="GX293" s="217"/>
      <c r="GY293" s="217"/>
      <c r="GZ293" s="217"/>
      <c r="HA293" s="217"/>
      <c r="HB293" s="217"/>
      <c r="HC293" s="217"/>
      <c r="HD293" s="217"/>
      <c r="HE293" s="217"/>
      <c r="HF293" s="217"/>
      <c r="HG293" s="217"/>
      <c r="HH293" s="217"/>
      <c r="HI293" s="217"/>
      <c r="HJ293" s="217"/>
      <c r="HK293" s="217"/>
      <c r="HL293" s="217"/>
      <c r="HM293" s="217"/>
      <c r="HN293" s="217"/>
      <c r="HO293" s="217"/>
      <c r="HP293" s="217"/>
      <c r="HQ293" s="217"/>
      <c r="HR293" s="217"/>
      <c r="HS293" s="217"/>
      <c r="HT293" s="217"/>
      <c r="HU293" s="217"/>
      <c r="HV293" s="217"/>
      <c r="HW293" s="217"/>
      <c r="HX293" s="217"/>
      <c r="HY293" s="217"/>
      <c r="HZ293" s="217"/>
      <c r="IA293" s="217"/>
      <c r="IB293" s="217"/>
      <c r="IC293" s="217"/>
      <c r="ID293" s="217"/>
      <c r="IE293" s="217"/>
      <c r="IF293" s="217"/>
      <c r="IG293" s="217"/>
      <c r="IH293" s="217"/>
      <c r="II293" s="217"/>
      <c r="IJ293" s="217"/>
      <c r="IK293" s="217"/>
      <c r="IL293" s="217"/>
      <c r="IM293" s="217"/>
      <c r="IN293" s="217"/>
    </row>
    <row r="294" spans="1:248" s="240" customFormat="1" ht="30" x14ac:dyDescent="0.25">
      <c r="A294" s="72" t="s">
        <v>125</v>
      </c>
      <c r="B294" s="298">
        <f t="shared" ref="B294:E294" si="290">B281</f>
        <v>15376</v>
      </c>
      <c r="C294" s="298">
        <f t="shared" si="290"/>
        <v>1282</v>
      </c>
      <c r="D294" s="298">
        <f t="shared" si="290"/>
        <v>156</v>
      </c>
      <c r="E294" s="298">
        <f t="shared" si="290"/>
        <v>12.168486739469579</v>
      </c>
      <c r="F294" s="299">
        <f t="shared" si="280"/>
        <v>29911.455460000001</v>
      </c>
      <c r="G294" s="299">
        <f t="shared" ref="G294:I294" si="291">G281</f>
        <v>2492</v>
      </c>
      <c r="H294" s="299">
        <f t="shared" si="291"/>
        <v>494.02094999999991</v>
      </c>
      <c r="I294" s="299">
        <f t="shared" si="291"/>
        <v>19.824275682182982</v>
      </c>
      <c r="J294" s="217"/>
      <c r="K294" s="217"/>
      <c r="L294" s="217"/>
      <c r="M294" s="217"/>
      <c r="N294" s="217"/>
      <c r="O294" s="217"/>
      <c r="P294" s="217"/>
      <c r="Q294" s="217"/>
      <c r="R294" s="217"/>
      <c r="S294" s="217"/>
      <c r="T294" s="217"/>
      <c r="U294" s="217"/>
      <c r="V294" s="217"/>
      <c r="W294" s="217"/>
      <c r="X294" s="217"/>
      <c r="Y294" s="217"/>
      <c r="Z294" s="217"/>
      <c r="AA294" s="217"/>
      <c r="AB294" s="217"/>
      <c r="AC294" s="217"/>
      <c r="AD294" s="217"/>
      <c r="AE294" s="217"/>
      <c r="AF294" s="217"/>
      <c r="AG294" s="217"/>
      <c r="AH294" s="217"/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  <c r="BI294" s="217"/>
      <c r="BJ294" s="217"/>
      <c r="BK294" s="217"/>
      <c r="BL294" s="217"/>
      <c r="BM294" s="217"/>
      <c r="BN294" s="217"/>
      <c r="BO294" s="217"/>
      <c r="BP294" s="217"/>
      <c r="BQ294" s="217"/>
      <c r="BR294" s="217"/>
      <c r="BS294" s="217"/>
      <c r="BT294" s="217"/>
      <c r="BU294" s="217"/>
      <c r="BV294" s="217"/>
      <c r="BW294" s="217"/>
      <c r="BX294" s="217"/>
      <c r="BY294" s="217"/>
      <c r="BZ294" s="217"/>
      <c r="CA294" s="217"/>
      <c r="CB294" s="217"/>
      <c r="CC294" s="217"/>
      <c r="CD294" s="217"/>
      <c r="CE294" s="217"/>
      <c r="CF294" s="217"/>
      <c r="CG294" s="217"/>
      <c r="CH294" s="217"/>
      <c r="CI294" s="217"/>
      <c r="CJ294" s="217"/>
      <c r="CK294" s="217"/>
      <c r="CL294" s="217"/>
      <c r="CM294" s="217"/>
      <c r="CN294" s="217"/>
      <c r="CO294" s="217"/>
      <c r="CP294" s="217"/>
      <c r="CQ294" s="217"/>
      <c r="CR294" s="217"/>
      <c r="CS294" s="217"/>
      <c r="CT294" s="217"/>
      <c r="CU294" s="217"/>
      <c r="CV294" s="217"/>
      <c r="CW294" s="217"/>
      <c r="CX294" s="217"/>
      <c r="CY294" s="217"/>
      <c r="CZ294" s="217"/>
      <c r="DA294" s="217"/>
      <c r="DB294" s="217"/>
      <c r="DC294" s="217"/>
      <c r="DD294" s="217"/>
      <c r="DE294" s="217"/>
      <c r="DF294" s="217"/>
      <c r="DG294" s="217"/>
      <c r="DH294" s="217"/>
      <c r="DI294" s="217"/>
      <c r="DJ294" s="217"/>
      <c r="DK294" s="217"/>
      <c r="DL294" s="217"/>
      <c r="DM294" s="217"/>
      <c r="DN294" s="217"/>
      <c r="DO294" s="217"/>
      <c r="DP294" s="217"/>
      <c r="DQ294" s="217"/>
      <c r="DR294" s="217"/>
      <c r="DS294" s="217"/>
      <c r="DT294" s="217"/>
      <c r="DU294" s="217"/>
      <c r="DV294" s="217"/>
      <c r="DW294" s="217"/>
      <c r="DX294" s="217"/>
      <c r="DY294" s="217"/>
      <c r="DZ294" s="217"/>
      <c r="EA294" s="217"/>
      <c r="EB294" s="217"/>
      <c r="EC294" s="217"/>
      <c r="ED294" s="217"/>
      <c r="EE294" s="217"/>
      <c r="EF294" s="217"/>
      <c r="EG294" s="217"/>
      <c r="EH294" s="217"/>
      <c r="EI294" s="217"/>
      <c r="EJ294" s="217"/>
      <c r="EK294" s="217"/>
      <c r="EL294" s="217"/>
      <c r="EM294" s="217"/>
      <c r="EN294" s="217"/>
      <c r="EO294" s="217"/>
      <c r="EP294" s="217"/>
      <c r="EQ294" s="217"/>
      <c r="ER294" s="217"/>
      <c r="ES294" s="217"/>
      <c r="ET294" s="217"/>
      <c r="EU294" s="217"/>
      <c r="EV294" s="217"/>
      <c r="EW294" s="217"/>
      <c r="EX294" s="217"/>
      <c r="EY294" s="217"/>
      <c r="EZ294" s="217"/>
      <c r="FA294" s="217"/>
      <c r="FB294" s="217"/>
      <c r="FC294" s="217"/>
      <c r="FD294" s="217"/>
      <c r="FE294" s="217"/>
      <c r="FF294" s="217"/>
      <c r="FG294" s="217"/>
      <c r="FH294" s="217"/>
      <c r="FI294" s="217"/>
      <c r="FJ294" s="217"/>
      <c r="FK294" s="217"/>
      <c r="FL294" s="217"/>
      <c r="FM294" s="217"/>
      <c r="FN294" s="217"/>
      <c r="FO294" s="217"/>
      <c r="FP294" s="217"/>
      <c r="FQ294" s="217"/>
      <c r="FR294" s="217"/>
      <c r="FS294" s="217"/>
      <c r="FT294" s="217"/>
      <c r="FU294" s="217"/>
      <c r="FV294" s="217"/>
      <c r="FW294" s="217"/>
      <c r="FX294" s="217"/>
      <c r="FY294" s="217"/>
      <c r="FZ294" s="217"/>
      <c r="GA294" s="217"/>
      <c r="GB294" s="217"/>
      <c r="GC294" s="217"/>
      <c r="GD294" s="217"/>
      <c r="GE294" s="217"/>
      <c r="GF294" s="217"/>
      <c r="GG294" s="217"/>
      <c r="GH294" s="217"/>
      <c r="GI294" s="217"/>
      <c r="GJ294" s="217"/>
      <c r="GK294" s="217"/>
      <c r="GL294" s="217"/>
      <c r="GM294" s="217"/>
      <c r="GN294" s="217"/>
      <c r="GO294" s="217"/>
      <c r="GP294" s="217"/>
      <c r="GQ294" s="217"/>
      <c r="GR294" s="217"/>
      <c r="GS294" s="217"/>
      <c r="GT294" s="217"/>
      <c r="GU294" s="217"/>
      <c r="GV294" s="217"/>
      <c r="GW294" s="217"/>
      <c r="GX294" s="217"/>
      <c r="GY294" s="217"/>
      <c r="GZ294" s="217"/>
      <c r="HA294" s="217"/>
      <c r="HB294" s="217"/>
      <c r="HC294" s="217"/>
      <c r="HD294" s="217"/>
      <c r="HE294" s="217"/>
      <c r="HF294" s="217"/>
      <c r="HG294" s="217"/>
      <c r="HH294" s="217"/>
      <c r="HI294" s="217"/>
      <c r="HJ294" s="217"/>
      <c r="HK294" s="217"/>
      <c r="HL294" s="217"/>
      <c r="HM294" s="217"/>
      <c r="HN294" s="217"/>
      <c r="HO294" s="217"/>
      <c r="HP294" s="217"/>
      <c r="HQ294" s="217"/>
      <c r="HR294" s="217"/>
      <c r="HS294" s="217"/>
      <c r="HT294" s="217"/>
      <c r="HU294" s="217"/>
      <c r="HV294" s="217"/>
      <c r="HW294" s="217"/>
      <c r="HX294" s="217"/>
      <c r="HY294" s="217"/>
      <c r="HZ294" s="217"/>
      <c r="IA294" s="217"/>
      <c r="IB294" s="217"/>
      <c r="IC294" s="217"/>
      <c r="ID294" s="217"/>
      <c r="IE294" s="217"/>
      <c r="IF294" s="217"/>
      <c r="IG294" s="217"/>
      <c r="IH294" s="217"/>
      <c r="II294" s="217"/>
      <c r="IJ294" s="217"/>
      <c r="IK294" s="217"/>
      <c r="IL294" s="217"/>
      <c r="IM294" s="217"/>
      <c r="IN294" s="217"/>
    </row>
    <row r="295" spans="1:248" s="240" customFormat="1" ht="30" x14ac:dyDescent="0.25">
      <c r="A295" s="11" t="s">
        <v>121</v>
      </c>
      <c r="B295" s="298">
        <f t="shared" ref="B295:E295" si="292">B282</f>
        <v>4044</v>
      </c>
      <c r="C295" s="298">
        <f t="shared" si="292"/>
        <v>337</v>
      </c>
      <c r="D295" s="298">
        <f t="shared" si="292"/>
        <v>0</v>
      </c>
      <c r="E295" s="298">
        <f t="shared" si="292"/>
        <v>0</v>
      </c>
      <c r="F295" s="299">
        <f t="shared" ref="F295:I300" si="293">F282</f>
        <v>7092.6502799999989</v>
      </c>
      <c r="G295" s="299">
        <f t="shared" si="293"/>
        <v>591</v>
      </c>
      <c r="H295" s="299">
        <f t="shared" si="293"/>
        <v>0</v>
      </c>
      <c r="I295" s="299">
        <f t="shared" si="293"/>
        <v>0</v>
      </c>
      <c r="J295" s="217"/>
      <c r="K295" s="217"/>
      <c r="L295" s="217"/>
      <c r="M295" s="217"/>
      <c r="N295" s="217"/>
      <c r="O295" s="217"/>
      <c r="P295" s="217"/>
      <c r="Q295" s="217"/>
      <c r="R295" s="217"/>
      <c r="S295" s="217"/>
      <c r="T295" s="217"/>
      <c r="U295" s="217"/>
      <c r="V295" s="217"/>
      <c r="W295" s="217"/>
      <c r="X295" s="217"/>
      <c r="Y295" s="217"/>
      <c r="Z295" s="217"/>
      <c r="AA295" s="217"/>
      <c r="AB295" s="217"/>
      <c r="AC295" s="217"/>
      <c r="AD295" s="217"/>
      <c r="AE295" s="217"/>
      <c r="AF295" s="217"/>
      <c r="AG295" s="217"/>
      <c r="AH295" s="217"/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  <c r="BI295" s="217"/>
      <c r="BJ295" s="217"/>
      <c r="BK295" s="217"/>
      <c r="BL295" s="217"/>
      <c r="BM295" s="217"/>
      <c r="BN295" s="217"/>
      <c r="BO295" s="217"/>
      <c r="BP295" s="217"/>
      <c r="BQ295" s="217"/>
      <c r="BR295" s="217"/>
      <c r="BS295" s="217"/>
      <c r="BT295" s="217"/>
      <c r="BU295" s="217"/>
      <c r="BV295" s="217"/>
      <c r="BW295" s="217"/>
      <c r="BX295" s="217"/>
      <c r="BY295" s="217"/>
      <c r="BZ295" s="217"/>
      <c r="CA295" s="217"/>
      <c r="CB295" s="217"/>
      <c r="CC295" s="217"/>
      <c r="CD295" s="217"/>
      <c r="CE295" s="217"/>
      <c r="CF295" s="217"/>
      <c r="CG295" s="217"/>
      <c r="CH295" s="217"/>
      <c r="CI295" s="217"/>
      <c r="CJ295" s="217"/>
      <c r="CK295" s="217"/>
      <c r="CL295" s="217"/>
      <c r="CM295" s="217"/>
      <c r="CN295" s="217"/>
      <c r="CO295" s="217"/>
      <c r="CP295" s="217"/>
      <c r="CQ295" s="217"/>
      <c r="CR295" s="217"/>
      <c r="CS295" s="217"/>
      <c r="CT295" s="217"/>
      <c r="CU295" s="217"/>
      <c r="CV295" s="217"/>
      <c r="CW295" s="217"/>
      <c r="CX295" s="217"/>
      <c r="CY295" s="217"/>
      <c r="CZ295" s="217"/>
      <c r="DA295" s="217"/>
      <c r="DB295" s="217"/>
      <c r="DC295" s="217"/>
      <c r="DD295" s="217"/>
      <c r="DE295" s="217"/>
      <c r="DF295" s="217"/>
      <c r="DG295" s="217"/>
      <c r="DH295" s="217"/>
      <c r="DI295" s="217"/>
      <c r="DJ295" s="217"/>
      <c r="DK295" s="217"/>
      <c r="DL295" s="217"/>
      <c r="DM295" s="217"/>
      <c r="DN295" s="217"/>
      <c r="DO295" s="217"/>
      <c r="DP295" s="217"/>
      <c r="DQ295" s="217"/>
      <c r="DR295" s="217"/>
      <c r="DS295" s="217"/>
      <c r="DT295" s="217"/>
      <c r="DU295" s="217"/>
      <c r="DV295" s="217"/>
      <c r="DW295" s="217"/>
      <c r="DX295" s="217"/>
      <c r="DY295" s="217"/>
      <c r="DZ295" s="217"/>
      <c r="EA295" s="217"/>
      <c r="EB295" s="217"/>
      <c r="EC295" s="217"/>
      <c r="ED295" s="217"/>
      <c r="EE295" s="217"/>
      <c r="EF295" s="217"/>
      <c r="EG295" s="217"/>
      <c r="EH295" s="217"/>
      <c r="EI295" s="217"/>
      <c r="EJ295" s="217"/>
      <c r="EK295" s="217"/>
      <c r="EL295" s="217"/>
      <c r="EM295" s="217"/>
      <c r="EN295" s="217"/>
      <c r="EO295" s="217"/>
      <c r="EP295" s="217"/>
      <c r="EQ295" s="217"/>
      <c r="ER295" s="217"/>
      <c r="ES295" s="217"/>
      <c r="ET295" s="217"/>
      <c r="EU295" s="217"/>
      <c r="EV295" s="217"/>
      <c r="EW295" s="217"/>
      <c r="EX295" s="217"/>
      <c r="EY295" s="217"/>
      <c r="EZ295" s="217"/>
      <c r="FA295" s="217"/>
      <c r="FB295" s="217"/>
      <c r="FC295" s="217"/>
      <c r="FD295" s="217"/>
      <c r="FE295" s="217"/>
      <c r="FF295" s="217"/>
      <c r="FG295" s="217"/>
      <c r="FH295" s="217"/>
      <c r="FI295" s="217"/>
      <c r="FJ295" s="217"/>
      <c r="FK295" s="217"/>
      <c r="FL295" s="217"/>
      <c r="FM295" s="217"/>
      <c r="FN295" s="217"/>
      <c r="FO295" s="217"/>
      <c r="FP295" s="217"/>
      <c r="FQ295" s="217"/>
      <c r="FR295" s="217"/>
      <c r="FS295" s="217"/>
      <c r="FT295" s="217"/>
      <c r="FU295" s="217"/>
      <c r="FV295" s="217"/>
      <c r="FW295" s="217"/>
      <c r="FX295" s="217"/>
      <c r="FY295" s="217"/>
      <c r="FZ295" s="217"/>
      <c r="GA295" s="217"/>
      <c r="GB295" s="217"/>
      <c r="GC295" s="217"/>
      <c r="GD295" s="217"/>
      <c r="GE295" s="217"/>
      <c r="GF295" s="217"/>
      <c r="GG295" s="217"/>
      <c r="GH295" s="217"/>
      <c r="GI295" s="217"/>
      <c r="GJ295" s="217"/>
      <c r="GK295" s="217"/>
      <c r="GL295" s="217"/>
      <c r="GM295" s="217"/>
      <c r="GN295" s="217"/>
      <c r="GO295" s="217"/>
      <c r="GP295" s="217"/>
      <c r="GQ295" s="217"/>
      <c r="GR295" s="217"/>
      <c r="GS295" s="217"/>
      <c r="GT295" s="217"/>
      <c r="GU295" s="217"/>
      <c r="GV295" s="217"/>
      <c r="GW295" s="217"/>
      <c r="GX295" s="217"/>
      <c r="GY295" s="217"/>
      <c r="GZ295" s="217"/>
      <c r="HA295" s="217"/>
      <c r="HB295" s="217"/>
      <c r="HC295" s="217"/>
      <c r="HD295" s="217"/>
      <c r="HE295" s="217"/>
      <c r="HF295" s="217"/>
      <c r="HG295" s="217"/>
      <c r="HH295" s="217"/>
      <c r="HI295" s="217"/>
      <c r="HJ295" s="217"/>
      <c r="HK295" s="217"/>
      <c r="HL295" s="217"/>
      <c r="HM295" s="217"/>
      <c r="HN295" s="217"/>
      <c r="HO295" s="217"/>
      <c r="HP295" s="217"/>
      <c r="HQ295" s="217"/>
      <c r="HR295" s="217"/>
      <c r="HS295" s="217"/>
      <c r="HT295" s="217"/>
      <c r="HU295" s="217"/>
      <c r="HV295" s="217"/>
      <c r="HW295" s="217"/>
      <c r="HX295" s="217"/>
      <c r="HY295" s="217"/>
      <c r="HZ295" s="217"/>
      <c r="IA295" s="217"/>
      <c r="IB295" s="217"/>
      <c r="IC295" s="217"/>
      <c r="ID295" s="217"/>
      <c r="IE295" s="217"/>
      <c r="IF295" s="217"/>
      <c r="IG295" s="217"/>
      <c r="IH295" s="217"/>
      <c r="II295" s="217"/>
      <c r="IJ295" s="217"/>
      <c r="IK295" s="217"/>
      <c r="IL295" s="217"/>
      <c r="IM295" s="217"/>
      <c r="IN295" s="217"/>
    </row>
    <row r="296" spans="1:248" s="240" customFormat="1" ht="62.25" customHeight="1" x14ac:dyDescent="0.25">
      <c r="A296" s="11" t="s">
        <v>86</v>
      </c>
      <c r="B296" s="298">
        <f t="shared" ref="B296:E296" si="294">B283</f>
        <v>6050</v>
      </c>
      <c r="C296" s="298">
        <f t="shared" si="294"/>
        <v>504</v>
      </c>
      <c r="D296" s="298">
        <f t="shared" si="294"/>
        <v>130</v>
      </c>
      <c r="E296" s="298">
        <f t="shared" si="294"/>
        <v>25.793650793650798</v>
      </c>
      <c r="F296" s="299">
        <f t="shared" si="293"/>
        <v>11867.075000000001</v>
      </c>
      <c r="G296" s="299">
        <f t="shared" si="293"/>
        <v>989</v>
      </c>
      <c r="H296" s="299">
        <f t="shared" si="293"/>
        <v>462.33163999999994</v>
      </c>
      <c r="I296" s="299">
        <f t="shared" si="293"/>
        <v>46.747385237613742</v>
      </c>
      <c r="J296" s="217"/>
      <c r="K296" s="217"/>
      <c r="L296" s="217"/>
      <c r="M296" s="217"/>
      <c r="N296" s="217"/>
      <c r="O296" s="217"/>
      <c r="P296" s="217"/>
      <c r="Q296" s="217"/>
      <c r="R296" s="217"/>
      <c r="S296" s="217"/>
      <c r="T296" s="217"/>
      <c r="U296" s="217"/>
      <c r="V296" s="217"/>
      <c r="W296" s="217"/>
      <c r="X296" s="217"/>
      <c r="Y296" s="217"/>
      <c r="Z296" s="217"/>
      <c r="AA296" s="217"/>
      <c r="AB296" s="217"/>
      <c r="AC296" s="217"/>
      <c r="AD296" s="217"/>
      <c r="AE296" s="217"/>
      <c r="AF296" s="217"/>
      <c r="AG296" s="217"/>
      <c r="AH296" s="217"/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  <c r="BI296" s="217"/>
      <c r="BJ296" s="217"/>
      <c r="BK296" s="217"/>
      <c r="BL296" s="217"/>
      <c r="BM296" s="217"/>
      <c r="BN296" s="217"/>
      <c r="BO296" s="217"/>
      <c r="BP296" s="217"/>
      <c r="BQ296" s="217"/>
      <c r="BR296" s="217"/>
      <c r="BS296" s="217"/>
      <c r="BT296" s="217"/>
      <c r="BU296" s="217"/>
      <c r="BV296" s="217"/>
      <c r="BW296" s="217"/>
      <c r="BX296" s="217"/>
      <c r="BY296" s="217"/>
      <c r="BZ296" s="217"/>
      <c r="CA296" s="217"/>
      <c r="CB296" s="217"/>
      <c r="CC296" s="217"/>
      <c r="CD296" s="217"/>
      <c r="CE296" s="217"/>
      <c r="CF296" s="217"/>
      <c r="CG296" s="217"/>
      <c r="CH296" s="217"/>
      <c r="CI296" s="217"/>
      <c r="CJ296" s="217"/>
      <c r="CK296" s="217"/>
      <c r="CL296" s="217"/>
      <c r="CM296" s="217"/>
      <c r="CN296" s="217"/>
      <c r="CO296" s="217"/>
      <c r="CP296" s="217"/>
      <c r="CQ296" s="217"/>
      <c r="CR296" s="217"/>
      <c r="CS296" s="217"/>
      <c r="CT296" s="217"/>
      <c r="CU296" s="217"/>
      <c r="CV296" s="217"/>
      <c r="CW296" s="217"/>
      <c r="CX296" s="217"/>
      <c r="CY296" s="217"/>
      <c r="CZ296" s="217"/>
      <c r="DA296" s="217"/>
      <c r="DB296" s="217"/>
      <c r="DC296" s="217"/>
      <c r="DD296" s="217"/>
      <c r="DE296" s="217"/>
      <c r="DF296" s="217"/>
      <c r="DG296" s="217"/>
      <c r="DH296" s="217"/>
      <c r="DI296" s="217"/>
      <c r="DJ296" s="217"/>
      <c r="DK296" s="217"/>
      <c r="DL296" s="217"/>
      <c r="DM296" s="217"/>
      <c r="DN296" s="217"/>
      <c r="DO296" s="217"/>
      <c r="DP296" s="217"/>
      <c r="DQ296" s="217"/>
      <c r="DR296" s="217"/>
      <c r="DS296" s="217"/>
      <c r="DT296" s="217"/>
      <c r="DU296" s="217"/>
      <c r="DV296" s="217"/>
      <c r="DW296" s="217"/>
      <c r="DX296" s="217"/>
      <c r="DY296" s="217"/>
      <c r="DZ296" s="217"/>
      <c r="EA296" s="217"/>
      <c r="EB296" s="217"/>
      <c r="EC296" s="217"/>
      <c r="ED296" s="217"/>
      <c r="EE296" s="217"/>
      <c r="EF296" s="217"/>
      <c r="EG296" s="217"/>
      <c r="EH296" s="217"/>
      <c r="EI296" s="217"/>
      <c r="EJ296" s="217"/>
      <c r="EK296" s="217"/>
      <c r="EL296" s="217"/>
      <c r="EM296" s="217"/>
      <c r="EN296" s="217"/>
      <c r="EO296" s="217"/>
      <c r="EP296" s="217"/>
      <c r="EQ296" s="217"/>
      <c r="ER296" s="217"/>
      <c r="ES296" s="217"/>
      <c r="ET296" s="217"/>
      <c r="EU296" s="217"/>
      <c r="EV296" s="217"/>
      <c r="EW296" s="217"/>
      <c r="EX296" s="217"/>
      <c r="EY296" s="217"/>
      <c r="EZ296" s="217"/>
      <c r="FA296" s="217"/>
      <c r="FB296" s="217"/>
      <c r="FC296" s="217"/>
      <c r="FD296" s="217"/>
      <c r="FE296" s="217"/>
      <c r="FF296" s="217"/>
      <c r="FG296" s="217"/>
      <c r="FH296" s="217"/>
      <c r="FI296" s="217"/>
      <c r="FJ296" s="217"/>
      <c r="FK296" s="217"/>
      <c r="FL296" s="217"/>
      <c r="FM296" s="217"/>
      <c r="FN296" s="217"/>
      <c r="FO296" s="217"/>
      <c r="FP296" s="217"/>
      <c r="FQ296" s="217"/>
      <c r="FR296" s="217"/>
      <c r="FS296" s="217"/>
      <c r="FT296" s="217"/>
      <c r="FU296" s="217"/>
      <c r="FV296" s="217"/>
      <c r="FW296" s="217"/>
      <c r="FX296" s="217"/>
      <c r="FY296" s="217"/>
      <c r="FZ296" s="217"/>
      <c r="GA296" s="217"/>
      <c r="GB296" s="217"/>
      <c r="GC296" s="217"/>
      <c r="GD296" s="217"/>
      <c r="GE296" s="217"/>
      <c r="GF296" s="217"/>
      <c r="GG296" s="217"/>
      <c r="GH296" s="217"/>
      <c r="GI296" s="217"/>
      <c r="GJ296" s="217"/>
      <c r="GK296" s="217"/>
      <c r="GL296" s="217"/>
      <c r="GM296" s="217"/>
      <c r="GN296" s="217"/>
      <c r="GO296" s="217"/>
      <c r="GP296" s="217"/>
      <c r="GQ296" s="217"/>
      <c r="GR296" s="217"/>
      <c r="GS296" s="217"/>
      <c r="GT296" s="217"/>
      <c r="GU296" s="217"/>
      <c r="GV296" s="217"/>
      <c r="GW296" s="217"/>
      <c r="GX296" s="217"/>
      <c r="GY296" s="217"/>
      <c r="GZ296" s="217"/>
      <c r="HA296" s="217"/>
      <c r="HB296" s="217"/>
      <c r="HC296" s="217"/>
      <c r="HD296" s="217"/>
      <c r="HE296" s="217"/>
      <c r="HF296" s="217"/>
      <c r="HG296" s="217"/>
      <c r="HH296" s="217"/>
      <c r="HI296" s="217"/>
      <c r="HJ296" s="217"/>
      <c r="HK296" s="217"/>
      <c r="HL296" s="217"/>
      <c r="HM296" s="217"/>
      <c r="HN296" s="217"/>
      <c r="HO296" s="217"/>
      <c r="HP296" s="217"/>
      <c r="HQ296" s="217"/>
      <c r="HR296" s="217"/>
      <c r="HS296" s="217"/>
      <c r="HT296" s="217"/>
      <c r="HU296" s="217"/>
      <c r="HV296" s="217"/>
      <c r="HW296" s="217"/>
      <c r="HX296" s="217"/>
      <c r="HY296" s="217"/>
      <c r="HZ296" s="217"/>
      <c r="IA296" s="217"/>
      <c r="IB296" s="217"/>
      <c r="IC296" s="217"/>
      <c r="ID296" s="217"/>
      <c r="IE296" s="217"/>
      <c r="IF296" s="217"/>
      <c r="IG296" s="217"/>
      <c r="IH296" s="217"/>
      <c r="II296" s="217"/>
      <c r="IJ296" s="217"/>
      <c r="IK296" s="217"/>
      <c r="IL296" s="217"/>
      <c r="IM296" s="217"/>
      <c r="IN296" s="217"/>
    </row>
    <row r="297" spans="1:248" s="240" customFormat="1" ht="45" x14ac:dyDescent="0.25">
      <c r="A297" s="11" t="s">
        <v>122</v>
      </c>
      <c r="B297" s="298">
        <f t="shared" ref="B297:E297" si="295">B284</f>
        <v>4560</v>
      </c>
      <c r="C297" s="298">
        <f t="shared" si="295"/>
        <v>380</v>
      </c>
      <c r="D297" s="298">
        <f t="shared" si="295"/>
        <v>23</v>
      </c>
      <c r="E297" s="298">
        <f t="shared" si="295"/>
        <v>6.0526315789473681</v>
      </c>
      <c r="F297" s="299">
        <f t="shared" si="293"/>
        <v>8944.44</v>
      </c>
      <c r="G297" s="299">
        <f t="shared" si="293"/>
        <v>745</v>
      </c>
      <c r="H297" s="299">
        <f t="shared" si="293"/>
        <v>20.142520000000001</v>
      </c>
      <c r="I297" s="299">
        <f t="shared" si="293"/>
        <v>2.7036939597315435</v>
      </c>
      <c r="J297" s="217"/>
      <c r="K297" s="217"/>
      <c r="L297" s="217"/>
      <c r="M297" s="217"/>
      <c r="N297" s="217"/>
      <c r="O297" s="217"/>
      <c r="P297" s="217"/>
      <c r="Q297" s="217"/>
      <c r="R297" s="217"/>
      <c r="S297" s="217"/>
      <c r="T297" s="217"/>
      <c r="U297" s="217"/>
      <c r="V297" s="217"/>
      <c r="W297" s="217"/>
      <c r="X297" s="217"/>
      <c r="Y297" s="217"/>
      <c r="Z297" s="217"/>
      <c r="AA297" s="217"/>
      <c r="AB297" s="217"/>
      <c r="AC297" s="217"/>
      <c r="AD297" s="217"/>
      <c r="AE297" s="217"/>
      <c r="AF297" s="217"/>
      <c r="AG297" s="217"/>
      <c r="AH297" s="217"/>
      <c r="AI297" s="217"/>
      <c r="AJ297" s="217"/>
      <c r="AK297" s="217"/>
      <c r="AL297" s="217"/>
      <c r="AM297" s="217"/>
      <c r="AN297" s="217"/>
      <c r="AO297" s="217"/>
      <c r="AP297" s="217"/>
      <c r="AQ297" s="217"/>
      <c r="AR297" s="217"/>
      <c r="AS297" s="217"/>
      <c r="AT297" s="217"/>
      <c r="AU297" s="217"/>
      <c r="AV297" s="217"/>
      <c r="AW297" s="217"/>
      <c r="AX297" s="217"/>
      <c r="AY297" s="217"/>
      <c r="AZ297" s="217"/>
      <c r="BA297" s="217"/>
      <c r="BB297" s="217"/>
      <c r="BC297" s="217"/>
      <c r="BD297" s="217"/>
      <c r="BE297" s="217"/>
      <c r="BF297" s="217"/>
      <c r="BG297" s="217"/>
      <c r="BH297" s="217"/>
      <c r="BI297" s="217"/>
      <c r="BJ297" s="217"/>
      <c r="BK297" s="217"/>
      <c r="BL297" s="217"/>
      <c r="BM297" s="217"/>
      <c r="BN297" s="217"/>
      <c r="BO297" s="217"/>
      <c r="BP297" s="217"/>
      <c r="BQ297" s="217"/>
      <c r="BR297" s="217"/>
      <c r="BS297" s="217"/>
      <c r="BT297" s="217"/>
      <c r="BU297" s="217"/>
      <c r="BV297" s="217"/>
      <c r="BW297" s="217"/>
      <c r="BX297" s="217"/>
      <c r="BY297" s="217"/>
      <c r="BZ297" s="217"/>
      <c r="CA297" s="217"/>
      <c r="CB297" s="217"/>
      <c r="CC297" s="217"/>
      <c r="CD297" s="217"/>
      <c r="CE297" s="217"/>
      <c r="CF297" s="217"/>
      <c r="CG297" s="217"/>
      <c r="CH297" s="217"/>
      <c r="CI297" s="217"/>
      <c r="CJ297" s="217"/>
      <c r="CK297" s="217"/>
      <c r="CL297" s="217"/>
      <c r="CM297" s="217"/>
      <c r="CN297" s="217"/>
      <c r="CO297" s="217"/>
      <c r="CP297" s="217"/>
      <c r="CQ297" s="217"/>
      <c r="CR297" s="217"/>
      <c r="CS297" s="217"/>
      <c r="CT297" s="217"/>
      <c r="CU297" s="217"/>
      <c r="CV297" s="217"/>
      <c r="CW297" s="217"/>
      <c r="CX297" s="217"/>
      <c r="CY297" s="217"/>
      <c r="CZ297" s="217"/>
      <c r="DA297" s="217"/>
      <c r="DB297" s="217"/>
      <c r="DC297" s="217"/>
      <c r="DD297" s="217"/>
      <c r="DE297" s="217"/>
      <c r="DF297" s="217"/>
      <c r="DG297" s="217"/>
      <c r="DH297" s="217"/>
      <c r="DI297" s="217"/>
      <c r="DJ297" s="217"/>
      <c r="DK297" s="217"/>
      <c r="DL297" s="217"/>
      <c r="DM297" s="217"/>
      <c r="DN297" s="217"/>
      <c r="DO297" s="217"/>
      <c r="DP297" s="217"/>
      <c r="DQ297" s="217"/>
      <c r="DR297" s="217"/>
      <c r="DS297" s="217"/>
      <c r="DT297" s="217"/>
      <c r="DU297" s="217"/>
      <c r="DV297" s="217"/>
      <c r="DW297" s="217"/>
      <c r="DX297" s="217"/>
      <c r="DY297" s="217"/>
      <c r="DZ297" s="217"/>
      <c r="EA297" s="217"/>
      <c r="EB297" s="217"/>
      <c r="EC297" s="217"/>
      <c r="ED297" s="217"/>
      <c r="EE297" s="217"/>
      <c r="EF297" s="217"/>
      <c r="EG297" s="217"/>
      <c r="EH297" s="217"/>
      <c r="EI297" s="217"/>
      <c r="EJ297" s="217"/>
      <c r="EK297" s="217"/>
      <c r="EL297" s="217"/>
      <c r="EM297" s="217"/>
      <c r="EN297" s="217"/>
      <c r="EO297" s="217"/>
      <c r="EP297" s="217"/>
      <c r="EQ297" s="217"/>
      <c r="ER297" s="217"/>
      <c r="ES297" s="217"/>
      <c r="ET297" s="217"/>
      <c r="EU297" s="217"/>
      <c r="EV297" s="217"/>
      <c r="EW297" s="217"/>
      <c r="EX297" s="217"/>
      <c r="EY297" s="217"/>
      <c r="EZ297" s="217"/>
      <c r="FA297" s="217"/>
      <c r="FB297" s="217"/>
      <c r="FC297" s="217"/>
      <c r="FD297" s="217"/>
      <c r="FE297" s="217"/>
      <c r="FF297" s="217"/>
      <c r="FG297" s="217"/>
      <c r="FH297" s="217"/>
      <c r="FI297" s="217"/>
      <c r="FJ297" s="217"/>
      <c r="FK297" s="217"/>
      <c r="FL297" s="217"/>
      <c r="FM297" s="217"/>
      <c r="FN297" s="217"/>
      <c r="FO297" s="217"/>
      <c r="FP297" s="217"/>
      <c r="FQ297" s="217"/>
      <c r="FR297" s="217"/>
      <c r="FS297" s="217"/>
      <c r="FT297" s="217"/>
      <c r="FU297" s="217"/>
      <c r="FV297" s="217"/>
      <c r="FW297" s="217"/>
      <c r="FX297" s="217"/>
      <c r="FY297" s="217"/>
      <c r="FZ297" s="217"/>
      <c r="GA297" s="217"/>
      <c r="GB297" s="217"/>
      <c r="GC297" s="217"/>
      <c r="GD297" s="217"/>
      <c r="GE297" s="217"/>
      <c r="GF297" s="217"/>
      <c r="GG297" s="217"/>
      <c r="GH297" s="217"/>
      <c r="GI297" s="217"/>
      <c r="GJ297" s="217"/>
      <c r="GK297" s="217"/>
      <c r="GL297" s="217"/>
      <c r="GM297" s="217"/>
      <c r="GN297" s="217"/>
      <c r="GO297" s="217"/>
      <c r="GP297" s="217"/>
      <c r="GQ297" s="217"/>
      <c r="GR297" s="217"/>
      <c r="GS297" s="217"/>
      <c r="GT297" s="217"/>
      <c r="GU297" s="217"/>
      <c r="GV297" s="217"/>
      <c r="GW297" s="217"/>
      <c r="GX297" s="217"/>
      <c r="GY297" s="217"/>
      <c r="GZ297" s="217"/>
      <c r="HA297" s="217"/>
      <c r="HB297" s="217"/>
      <c r="HC297" s="217"/>
      <c r="HD297" s="217"/>
      <c r="HE297" s="217"/>
      <c r="HF297" s="217"/>
      <c r="HG297" s="217"/>
      <c r="HH297" s="217"/>
      <c r="HI297" s="217"/>
      <c r="HJ297" s="217"/>
      <c r="HK297" s="217"/>
      <c r="HL297" s="217"/>
      <c r="HM297" s="217"/>
      <c r="HN297" s="217"/>
      <c r="HO297" s="217"/>
      <c r="HP297" s="217"/>
      <c r="HQ297" s="217"/>
      <c r="HR297" s="217"/>
      <c r="HS297" s="217"/>
      <c r="HT297" s="217"/>
      <c r="HU297" s="217"/>
      <c r="HV297" s="217"/>
      <c r="HW297" s="217"/>
      <c r="HX297" s="217"/>
      <c r="HY297" s="217"/>
      <c r="HZ297" s="217"/>
      <c r="IA297" s="217"/>
      <c r="IB297" s="217"/>
      <c r="IC297" s="217"/>
      <c r="ID297" s="217"/>
      <c r="IE297" s="217"/>
      <c r="IF297" s="217"/>
      <c r="IG297" s="217"/>
      <c r="IH297" s="217"/>
      <c r="II297" s="217"/>
      <c r="IJ297" s="217"/>
      <c r="IK297" s="217"/>
      <c r="IL297" s="217"/>
      <c r="IM297" s="217"/>
      <c r="IN297" s="217"/>
    </row>
    <row r="298" spans="1:248" s="240" customFormat="1" ht="38.1" customHeight="1" x14ac:dyDescent="0.25">
      <c r="A298" s="11" t="s">
        <v>87</v>
      </c>
      <c r="B298" s="298">
        <f t="shared" ref="B298:E298" si="296">B285</f>
        <v>450</v>
      </c>
      <c r="C298" s="298">
        <f t="shared" si="296"/>
        <v>38</v>
      </c>
      <c r="D298" s="298">
        <f t="shared" si="296"/>
        <v>3</v>
      </c>
      <c r="E298" s="298">
        <f t="shared" si="296"/>
        <v>7.8947368421052628</v>
      </c>
      <c r="F298" s="299">
        <f t="shared" si="293"/>
        <v>1800.3824999999999</v>
      </c>
      <c r="G298" s="299">
        <f t="shared" si="293"/>
        <v>150</v>
      </c>
      <c r="H298" s="299">
        <f t="shared" si="293"/>
        <v>11.546790000000001</v>
      </c>
      <c r="I298" s="299">
        <f t="shared" si="293"/>
        <v>7.6978600000000004</v>
      </c>
      <c r="J298" s="217"/>
      <c r="K298" s="217"/>
      <c r="L298" s="217"/>
      <c r="M298" s="217"/>
      <c r="N298" s="217"/>
      <c r="O298" s="217"/>
      <c r="P298" s="217"/>
      <c r="Q298" s="217"/>
      <c r="R298" s="217"/>
      <c r="S298" s="217"/>
      <c r="T298" s="217"/>
      <c r="U298" s="217"/>
      <c r="V298" s="217"/>
      <c r="W298" s="217"/>
      <c r="X298" s="217"/>
      <c r="Y298" s="217"/>
      <c r="Z298" s="217"/>
      <c r="AA298" s="217"/>
      <c r="AB298" s="217"/>
      <c r="AC298" s="217"/>
      <c r="AD298" s="217"/>
      <c r="AE298" s="217"/>
      <c r="AF298" s="217"/>
      <c r="AG298" s="217"/>
      <c r="AH298" s="217"/>
      <c r="AI298" s="217"/>
      <c r="AJ298" s="217"/>
      <c r="AK298" s="217"/>
      <c r="AL298" s="217"/>
      <c r="AM298" s="217"/>
      <c r="AN298" s="217"/>
      <c r="AO298" s="217"/>
      <c r="AP298" s="217"/>
      <c r="AQ298" s="217"/>
      <c r="AR298" s="217"/>
      <c r="AS298" s="217"/>
      <c r="AT298" s="217"/>
      <c r="AU298" s="217"/>
      <c r="AV298" s="217"/>
      <c r="AW298" s="217"/>
      <c r="AX298" s="217"/>
      <c r="AY298" s="217"/>
      <c r="AZ298" s="217"/>
      <c r="BA298" s="217"/>
      <c r="BB298" s="217"/>
      <c r="BC298" s="217"/>
      <c r="BD298" s="217"/>
      <c r="BE298" s="217"/>
      <c r="BF298" s="217"/>
      <c r="BG298" s="217"/>
      <c r="BH298" s="217"/>
      <c r="BI298" s="217"/>
      <c r="BJ298" s="217"/>
      <c r="BK298" s="217"/>
      <c r="BL298" s="217"/>
      <c r="BM298" s="217"/>
      <c r="BN298" s="217"/>
      <c r="BO298" s="217"/>
      <c r="BP298" s="217"/>
      <c r="BQ298" s="217"/>
      <c r="BR298" s="217"/>
      <c r="BS298" s="217"/>
      <c r="BT298" s="217"/>
      <c r="BU298" s="217"/>
      <c r="BV298" s="217"/>
      <c r="BW298" s="217"/>
      <c r="BX298" s="217"/>
      <c r="BY298" s="217"/>
      <c r="BZ298" s="217"/>
      <c r="CA298" s="217"/>
      <c r="CB298" s="217"/>
      <c r="CC298" s="217"/>
      <c r="CD298" s="217"/>
      <c r="CE298" s="217"/>
      <c r="CF298" s="217"/>
      <c r="CG298" s="217"/>
      <c r="CH298" s="217"/>
      <c r="CI298" s="217"/>
      <c r="CJ298" s="217"/>
      <c r="CK298" s="217"/>
      <c r="CL298" s="217"/>
      <c r="CM298" s="217"/>
      <c r="CN298" s="217"/>
      <c r="CO298" s="217"/>
      <c r="CP298" s="217"/>
      <c r="CQ298" s="217"/>
      <c r="CR298" s="217"/>
      <c r="CS298" s="217"/>
      <c r="CT298" s="217"/>
      <c r="CU298" s="217"/>
      <c r="CV298" s="217"/>
      <c r="CW298" s="217"/>
      <c r="CX298" s="217"/>
      <c r="CY298" s="217"/>
      <c r="CZ298" s="217"/>
      <c r="DA298" s="217"/>
      <c r="DB298" s="217"/>
      <c r="DC298" s="217"/>
      <c r="DD298" s="217"/>
      <c r="DE298" s="217"/>
      <c r="DF298" s="217"/>
      <c r="DG298" s="217"/>
      <c r="DH298" s="217"/>
      <c r="DI298" s="217"/>
      <c r="DJ298" s="217"/>
      <c r="DK298" s="217"/>
      <c r="DL298" s="217"/>
      <c r="DM298" s="217"/>
      <c r="DN298" s="217"/>
      <c r="DO298" s="217"/>
      <c r="DP298" s="217"/>
      <c r="DQ298" s="217"/>
      <c r="DR298" s="217"/>
      <c r="DS298" s="217"/>
      <c r="DT298" s="217"/>
      <c r="DU298" s="217"/>
      <c r="DV298" s="217"/>
      <c r="DW298" s="217"/>
      <c r="DX298" s="217"/>
      <c r="DY298" s="217"/>
      <c r="DZ298" s="217"/>
      <c r="EA298" s="217"/>
      <c r="EB298" s="217"/>
      <c r="EC298" s="217"/>
      <c r="ED298" s="217"/>
      <c r="EE298" s="217"/>
      <c r="EF298" s="217"/>
      <c r="EG298" s="217"/>
      <c r="EH298" s="217"/>
      <c r="EI298" s="217"/>
      <c r="EJ298" s="217"/>
      <c r="EK298" s="217"/>
      <c r="EL298" s="217"/>
      <c r="EM298" s="217"/>
      <c r="EN298" s="217"/>
      <c r="EO298" s="217"/>
      <c r="EP298" s="217"/>
      <c r="EQ298" s="217"/>
      <c r="ER298" s="217"/>
      <c r="ES298" s="217"/>
      <c r="ET298" s="217"/>
      <c r="EU298" s="217"/>
      <c r="EV298" s="217"/>
      <c r="EW298" s="217"/>
      <c r="EX298" s="217"/>
      <c r="EY298" s="217"/>
      <c r="EZ298" s="217"/>
      <c r="FA298" s="217"/>
      <c r="FB298" s="217"/>
      <c r="FC298" s="217"/>
      <c r="FD298" s="217"/>
      <c r="FE298" s="217"/>
      <c r="FF298" s="217"/>
      <c r="FG298" s="217"/>
      <c r="FH298" s="217"/>
      <c r="FI298" s="217"/>
      <c r="FJ298" s="217"/>
      <c r="FK298" s="217"/>
      <c r="FL298" s="217"/>
      <c r="FM298" s="217"/>
      <c r="FN298" s="217"/>
      <c r="FO298" s="217"/>
      <c r="FP298" s="217"/>
      <c r="FQ298" s="217"/>
      <c r="FR298" s="217"/>
      <c r="FS298" s="217"/>
      <c r="FT298" s="217"/>
      <c r="FU298" s="217"/>
      <c r="FV298" s="217"/>
      <c r="FW298" s="217"/>
      <c r="FX298" s="217"/>
      <c r="FY298" s="217"/>
      <c r="FZ298" s="217"/>
      <c r="GA298" s="217"/>
      <c r="GB298" s="217"/>
      <c r="GC298" s="217"/>
      <c r="GD298" s="217"/>
      <c r="GE298" s="217"/>
      <c r="GF298" s="217"/>
      <c r="GG298" s="217"/>
      <c r="GH298" s="217"/>
      <c r="GI298" s="217"/>
      <c r="GJ298" s="217"/>
      <c r="GK298" s="217"/>
      <c r="GL298" s="217"/>
      <c r="GM298" s="217"/>
      <c r="GN298" s="217"/>
      <c r="GO298" s="217"/>
      <c r="GP298" s="217"/>
      <c r="GQ298" s="217"/>
      <c r="GR298" s="217"/>
      <c r="GS298" s="217"/>
      <c r="GT298" s="217"/>
      <c r="GU298" s="217"/>
      <c r="GV298" s="217"/>
      <c r="GW298" s="217"/>
      <c r="GX298" s="217"/>
      <c r="GY298" s="217"/>
      <c r="GZ298" s="217"/>
      <c r="HA298" s="217"/>
      <c r="HB298" s="217"/>
      <c r="HC298" s="217"/>
      <c r="HD298" s="217"/>
      <c r="HE298" s="217"/>
      <c r="HF298" s="217"/>
      <c r="HG298" s="217"/>
      <c r="HH298" s="217"/>
      <c r="HI298" s="217"/>
      <c r="HJ298" s="217"/>
      <c r="HK298" s="217"/>
      <c r="HL298" s="217"/>
      <c r="HM298" s="217"/>
      <c r="HN298" s="217"/>
      <c r="HO298" s="217"/>
      <c r="HP298" s="217"/>
      <c r="HQ298" s="217"/>
      <c r="HR298" s="217"/>
      <c r="HS298" s="217"/>
      <c r="HT298" s="217"/>
      <c r="HU298" s="217"/>
      <c r="HV298" s="217"/>
      <c r="HW298" s="217"/>
      <c r="HX298" s="217"/>
      <c r="HY298" s="217"/>
      <c r="HZ298" s="217"/>
      <c r="IA298" s="217"/>
      <c r="IB298" s="217"/>
      <c r="IC298" s="217"/>
      <c r="ID298" s="217"/>
      <c r="IE298" s="217"/>
      <c r="IF298" s="217"/>
      <c r="IG298" s="217"/>
      <c r="IH298" s="217"/>
      <c r="II298" s="217"/>
      <c r="IJ298" s="217"/>
      <c r="IK298" s="217"/>
      <c r="IL298" s="217"/>
      <c r="IM298" s="217"/>
      <c r="IN298" s="217"/>
    </row>
    <row r="299" spans="1:248" s="240" customFormat="1" ht="38.1" customHeight="1" x14ac:dyDescent="0.25">
      <c r="A299" s="11" t="s">
        <v>88</v>
      </c>
      <c r="B299" s="298">
        <f t="shared" ref="B299:E299" si="297">B286</f>
        <v>272</v>
      </c>
      <c r="C299" s="298">
        <f t="shared" si="297"/>
        <v>23</v>
      </c>
      <c r="D299" s="298">
        <f t="shared" si="297"/>
        <v>0</v>
      </c>
      <c r="E299" s="298">
        <f t="shared" si="297"/>
        <v>0</v>
      </c>
      <c r="F299" s="299">
        <f t="shared" si="293"/>
        <v>206.90768000000003</v>
      </c>
      <c r="G299" s="299">
        <f t="shared" si="293"/>
        <v>17</v>
      </c>
      <c r="H299" s="299">
        <f t="shared" si="293"/>
        <v>0</v>
      </c>
      <c r="I299" s="299">
        <f t="shared" si="293"/>
        <v>0</v>
      </c>
      <c r="J299" s="217"/>
      <c r="K299" s="217"/>
      <c r="L299" s="217"/>
      <c r="M299" s="217"/>
      <c r="N299" s="217"/>
      <c r="O299" s="217"/>
      <c r="P299" s="217"/>
      <c r="Q299" s="217"/>
      <c r="R299" s="217"/>
      <c r="S299" s="217"/>
      <c r="T299" s="217"/>
      <c r="U299" s="217"/>
      <c r="V299" s="217"/>
      <c r="W299" s="217"/>
      <c r="X299" s="217"/>
      <c r="Y299" s="217"/>
      <c r="Z299" s="217"/>
      <c r="AA299" s="217"/>
      <c r="AB299" s="217"/>
      <c r="AC299" s="217"/>
      <c r="AD299" s="217"/>
      <c r="AE299" s="217"/>
      <c r="AF299" s="217"/>
      <c r="AG299" s="217"/>
      <c r="AH299" s="217"/>
      <c r="AI299" s="217"/>
      <c r="AJ299" s="217"/>
      <c r="AK299" s="217"/>
      <c r="AL299" s="217"/>
      <c r="AM299" s="217"/>
      <c r="AN299" s="217"/>
      <c r="AO299" s="217"/>
      <c r="AP299" s="217"/>
      <c r="AQ299" s="217"/>
      <c r="AR299" s="217"/>
      <c r="AS299" s="217"/>
      <c r="AT299" s="217"/>
      <c r="AU299" s="217"/>
      <c r="AV299" s="217"/>
      <c r="AW299" s="217"/>
      <c r="AX299" s="217"/>
      <c r="AY299" s="217"/>
      <c r="AZ299" s="217"/>
      <c r="BA299" s="217"/>
      <c r="BB299" s="217"/>
      <c r="BC299" s="217"/>
      <c r="BD299" s="217"/>
      <c r="BE299" s="217"/>
      <c r="BF299" s="217"/>
      <c r="BG299" s="217"/>
      <c r="BH299" s="217"/>
      <c r="BI299" s="217"/>
      <c r="BJ299" s="217"/>
      <c r="BK299" s="217"/>
      <c r="BL299" s="217"/>
      <c r="BM299" s="217"/>
      <c r="BN299" s="217"/>
      <c r="BO299" s="217"/>
      <c r="BP299" s="217"/>
      <c r="BQ299" s="217"/>
      <c r="BR299" s="217"/>
      <c r="BS299" s="217"/>
      <c r="BT299" s="217"/>
      <c r="BU299" s="217"/>
      <c r="BV299" s="217"/>
      <c r="BW299" s="217"/>
      <c r="BX299" s="217"/>
      <c r="BY299" s="217"/>
      <c r="BZ299" s="217"/>
      <c r="CA299" s="217"/>
      <c r="CB299" s="217"/>
      <c r="CC299" s="217"/>
      <c r="CD299" s="217"/>
      <c r="CE299" s="217"/>
      <c r="CF299" s="217"/>
      <c r="CG299" s="217"/>
      <c r="CH299" s="217"/>
      <c r="CI299" s="217"/>
      <c r="CJ299" s="217"/>
      <c r="CK299" s="217"/>
      <c r="CL299" s="217"/>
      <c r="CM299" s="217"/>
      <c r="CN299" s="217"/>
      <c r="CO299" s="217"/>
      <c r="CP299" s="217"/>
      <c r="CQ299" s="217"/>
      <c r="CR299" s="217"/>
      <c r="CS299" s="217"/>
      <c r="CT299" s="217"/>
      <c r="CU299" s="217"/>
      <c r="CV299" s="217"/>
      <c r="CW299" s="217"/>
      <c r="CX299" s="217"/>
      <c r="CY299" s="217"/>
      <c r="CZ299" s="217"/>
      <c r="DA299" s="217"/>
      <c r="DB299" s="217"/>
      <c r="DC299" s="217"/>
      <c r="DD299" s="217"/>
      <c r="DE299" s="217"/>
      <c r="DF299" s="217"/>
      <c r="DG299" s="217"/>
      <c r="DH299" s="217"/>
      <c r="DI299" s="217"/>
      <c r="DJ299" s="217"/>
      <c r="DK299" s="217"/>
      <c r="DL299" s="217"/>
      <c r="DM299" s="217"/>
      <c r="DN299" s="217"/>
      <c r="DO299" s="217"/>
      <c r="DP299" s="217"/>
      <c r="DQ299" s="217"/>
      <c r="DR299" s="217"/>
      <c r="DS299" s="217"/>
      <c r="DT299" s="217"/>
      <c r="DU299" s="217"/>
      <c r="DV299" s="217"/>
      <c r="DW299" s="217"/>
      <c r="DX299" s="217"/>
      <c r="DY299" s="217"/>
      <c r="DZ299" s="217"/>
      <c r="EA299" s="217"/>
      <c r="EB299" s="217"/>
      <c r="EC299" s="217"/>
      <c r="ED299" s="217"/>
      <c r="EE299" s="217"/>
      <c r="EF299" s="217"/>
      <c r="EG299" s="217"/>
      <c r="EH299" s="217"/>
      <c r="EI299" s="217"/>
      <c r="EJ299" s="217"/>
      <c r="EK299" s="217"/>
      <c r="EL299" s="217"/>
      <c r="EM299" s="217"/>
      <c r="EN299" s="217"/>
      <c r="EO299" s="217"/>
      <c r="EP299" s="217"/>
      <c r="EQ299" s="217"/>
      <c r="ER299" s="217"/>
      <c r="ES299" s="217"/>
      <c r="ET299" s="217"/>
      <c r="EU299" s="217"/>
      <c r="EV299" s="217"/>
      <c r="EW299" s="217"/>
      <c r="EX299" s="217"/>
      <c r="EY299" s="217"/>
      <c r="EZ299" s="217"/>
      <c r="FA299" s="217"/>
      <c r="FB299" s="217"/>
      <c r="FC299" s="217"/>
      <c r="FD299" s="217"/>
      <c r="FE299" s="217"/>
      <c r="FF299" s="217"/>
      <c r="FG299" s="217"/>
      <c r="FH299" s="217"/>
      <c r="FI299" s="217"/>
      <c r="FJ299" s="217"/>
      <c r="FK299" s="217"/>
      <c r="FL299" s="217"/>
      <c r="FM299" s="217"/>
      <c r="FN299" s="217"/>
      <c r="FO299" s="217"/>
      <c r="FP299" s="217"/>
      <c r="FQ299" s="217"/>
      <c r="FR299" s="217"/>
      <c r="FS299" s="217"/>
      <c r="FT299" s="217"/>
      <c r="FU299" s="217"/>
      <c r="FV299" s="217"/>
      <c r="FW299" s="217"/>
      <c r="FX299" s="217"/>
      <c r="FY299" s="217"/>
      <c r="FZ299" s="217"/>
      <c r="GA299" s="217"/>
      <c r="GB299" s="217"/>
      <c r="GC299" s="217"/>
      <c r="GD299" s="217"/>
      <c r="GE299" s="217"/>
      <c r="GF299" s="217"/>
      <c r="GG299" s="217"/>
      <c r="GH299" s="217"/>
      <c r="GI299" s="217"/>
      <c r="GJ299" s="217"/>
      <c r="GK299" s="217"/>
      <c r="GL299" s="217"/>
      <c r="GM299" s="217"/>
      <c r="GN299" s="217"/>
      <c r="GO299" s="217"/>
      <c r="GP299" s="217"/>
      <c r="GQ299" s="217"/>
      <c r="GR299" s="217"/>
      <c r="GS299" s="217"/>
      <c r="GT299" s="217"/>
      <c r="GU299" s="217"/>
      <c r="GV299" s="217"/>
      <c r="GW299" s="217"/>
      <c r="GX299" s="217"/>
      <c r="GY299" s="217"/>
      <c r="GZ299" s="217"/>
      <c r="HA299" s="217"/>
      <c r="HB299" s="217"/>
      <c r="HC299" s="217"/>
      <c r="HD299" s="217"/>
      <c r="HE299" s="217"/>
      <c r="HF299" s="217"/>
      <c r="HG299" s="217"/>
      <c r="HH299" s="217"/>
      <c r="HI299" s="217"/>
      <c r="HJ299" s="217"/>
      <c r="HK299" s="217"/>
      <c r="HL299" s="217"/>
      <c r="HM299" s="217"/>
      <c r="HN299" s="217"/>
      <c r="HO299" s="217"/>
      <c r="HP299" s="217"/>
      <c r="HQ299" s="217"/>
      <c r="HR299" s="217"/>
      <c r="HS299" s="217"/>
      <c r="HT299" s="217"/>
      <c r="HU299" s="217"/>
      <c r="HV299" s="217"/>
      <c r="HW299" s="217"/>
      <c r="HX299" s="217"/>
      <c r="HY299" s="217"/>
      <c r="HZ299" s="217"/>
      <c r="IA299" s="217"/>
      <c r="IB299" s="217"/>
      <c r="IC299" s="217"/>
      <c r="ID299" s="217"/>
      <c r="IE299" s="217"/>
      <c r="IF299" s="217"/>
      <c r="IG299" s="217"/>
      <c r="IH299" s="217"/>
      <c r="II299" s="217"/>
      <c r="IJ299" s="217"/>
      <c r="IK299" s="217"/>
      <c r="IL299" s="217"/>
      <c r="IM299" s="217"/>
      <c r="IN299" s="217"/>
    </row>
    <row r="300" spans="1:248" x14ac:dyDescent="0.25">
      <c r="A300" s="7" t="s">
        <v>120</v>
      </c>
      <c r="B300" s="309">
        <f t="shared" ref="B300:E300" si="298">B287</f>
        <v>0</v>
      </c>
      <c r="C300" s="309">
        <f t="shared" si="298"/>
        <v>0</v>
      </c>
      <c r="D300" s="309">
        <f t="shared" si="298"/>
        <v>0</v>
      </c>
      <c r="E300" s="309">
        <f t="shared" si="298"/>
        <v>0</v>
      </c>
      <c r="F300" s="310">
        <f t="shared" si="293"/>
        <v>45325.779038666667</v>
      </c>
      <c r="G300" s="310">
        <f t="shared" si="293"/>
        <v>3776</v>
      </c>
      <c r="H300" s="310">
        <f t="shared" si="293"/>
        <v>821.52899999999988</v>
      </c>
      <c r="I300" s="310">
        <f t="shared" si="293"/>
        <v>21.756594279661016</v>
      </c>
    </row>
    <row r="301" spans="1:248" ht="15.75" thickBot="1" x14ac:dyDescent="0.3">
      <c r="A301" s="285" t="s">
        <v>10</v>
      </c>
      <c r="B301" s="51"/>
      <c r="C301" s="51"/>
      <c r="D301" s="51"/>
      <c r="E301" s="51"/>
      <c r="F301" s="164"/>
      <c r="G301" s="164"/>
      <c r="H301" s="164"/>
      <c r="I301" s="164"/>
    </row>
    <row r="302" spans="1:248" ht="29.25" x14ac:dyDescent="0.25">
      <c r="A302" s="74" t="s">
        <v>83</v>
      </c>
      <c r="B302" s="23"/>
      <c r="C302" s="23"/>
      <c r="D302" s="23"/>
      <c r="E302" s="23"/>
      <c r="F302" s="311"/>
      <c r="G302" s="311"/>
      <c r="H302" s="167"/>
      <c r="I302" s="311"/>
    </row>
    <row r="303" spans="1:248" s="3" customFormat="1" ht="30" x14ac:dyDescent="0.25">
      <c r="A303" s="11" t="s">
        <v>134</v>
      </c>
      <c r="B303" s="8">
        <f>SUM(B304:B307)</f>
        <v>4143</v>
      </c>
      <c r="C303" s="8">
        <f t="shared" ref="C303:D303" si="299">SUM(C304:C307)</f>
        <v>345</v>
      </c>
      <c r="D303" s="8">
        <f t="shared" si="299"/>
        <v>105</v>
      </c>
      <c r="E303" s="10">
        <f>D303/C303*100</f>
        <v>30.434782608695656</v>
      </c>
      <c r="F303" s="149">
        <f>SUM(F304:F307)</f>
        <v>10540.718044444444</v>
      </c>
      <c r="G303" s="149">
        <f t="shared" ref="G303:H303" si="300">SUM(G304:G307)</f>
        <v>879</v>
      </c>
      <c r="H303" s="149">
        <f t="shared" si="300"/>
        <v>222.03493999999998</v>
      </c>
      <c r="I303" s="149">
        <f t="shared" ref="I303:I314" si="301">H303/G303*100</f>
        <v>25.259947667804322</v>
      </c>
    </row>
    <row r="304" spans="1:248" s="3" customFormat="1" ht="30" x14ac:dyDescent="0.25">
      <c r="A304" s="11" t="s">
        <v>84</v>
      </c>
      <c r="B304" s="8">
        <v>3044</v>
      </c>
      <c r="C304" s="4">
        <f t="shared" ref="C304:C313" si="302">ROUND(B304/12*$A$3,0)</f>
        <v>254</v>
      </c>
      <c r="D304" s="8">
        <v>89</v>
      </c>
      <c r="E304" s="10">
        <f>D304/C304*100</f>
        <v>35.039370078740156</v>
      </c>
      <c r="F304" s="149">
        <v>7469.4104924444446</v>
      </c>
      <c r="G304" s="253">
        <f t="shared" ref="G304" si="303">ROUND(F304/12*$A$3,0)</f>
        <v>622</v>
      </c>
      <c r="H304" s="149">
        <v>185.41595999999998</v>
      </c>
      <c r="I304" s="149">
        <f t="shared" si="301"/>
        <v>29.809639871382632</v>
      </c>
    </row>
    <row r="305" spans="1:248" s="3" customFormat="1" ht="30" x14ac:dyDescent="0.25">
      <c r="A305" s="11" t="s">
        <v>85</v>
      </c>
      <c r="B305" s="8">
        <v>928</v>
      </c>
      <c r="C305" s="4">
        <f t="shared" si="302"/>
        <v>77</v>
      </c>
      <c r="D305" s="8">
        <v>16</v>
      </c>
      <c r="E305" s="10">
        <f>D305/C305*100</f>
        <v>20.779220779220779</v>
      </c>
      <c r="F305" s="149">
        <v>2001.3619199999998</v>
      </c>
      <c r="G305" s="253">
        <f t="shared" ref="G305:G313" si="304">ROUND(F305/12*$A$3,0)</f>
        <v>167</v>
      </c>
      <c r="H305" s="149">
        <v>36.618980000000001</v>
      </c>
      <c r="I305" s="149">
        <f t="shared" si="301"/>
        <v>21.927532934131737</v>
      </c>
    </row>
    <row r="306" spans="1:248" s="3" customFormat="1" ht="45" x14ac:dyDescent="0.25">
      <c r="A306" s="11" t="s">
        <v>127</v>
      </c>
      <c r="B306" s="8">
        <v>26</v>
      </c>
      <c r="C306" s="4">
        <f t="shared" si="302"/>
        <v>2</v>
      </c>
      <c r="D306" s="8"/>
      <c r="E306" s="10">
        <f>D306/C306*100</f>
        <v>0</v>
      </c>
      <c r="F306" s="149">
        <v>162.68179200000003</v>
      </c>
      <c r="G306" s="253">
        <f t="shared" si="304"/>
        <v>14</v>
      </c>
      <c r="H306" s="149"/>
      <c r="I306" s="149">
        <f t="shared" si="301"/>
        <v>0</v>
      </c>
    </row>
    <row r="307" spans="1:248" s="3" customFormat="1" ht="30" x14ac:dyDescent="0.25">
      <c r="A307" s="11" t="s">
        <v>128</v>
      </c>
      <c r="B307" s="8">
        <v>145</v>
      </c>
      <c r="C307" s="4">
        <f t="shared" si="302"/>
        <v>12</v>
      </c>
      <c r="D307" s="8"/>
      <c r="E307" s="10">
        <f t="shared" ref="E307:E313" si="305">D307/C307*100</f>
        <v>0</v>
      </c>
      <c r="F307" s="149">
        <v>907.26384000000007</v>
      </c>
      <c r="G307" s="253">
        <f t="shared" si="304"/>
        <v>76</v>
      </c>
      <c r="H307" s="149"/>
      <c r="I307" s="149">
        <f t="shared" si="301"/>
        <v>0</v>
      </c>
    </row>
    <row r="308" spans="1:248" s="3" customFormat="1" ht="30" x14ac:dyDescent="0.25">
      <c r="A308" s="11" t="s">
        <v>125</v>
      </c>
      <c r="B308" s="8">
        <f>SUM(B309:B313)</f>
        <v>10868</v>
      </c>
      <c r="C308" s="8">
        <f t="shared" ref="C308:H308" si="306">SUM(C309:C313)</f>
        <v>906</v>
      </c>
      <c r="D308" s="8">
        <f t="shared" si="306"/>
        <v>161</v>
      </c>
      <c r="E308" s="10">
        <f t="shared" si="305"/>
        <v>17.770419426048566</v>
      </c>
      <c r="F308" s="142">
        <f t="shared" si="306"/>
        <v>19256.562579999998</v>
      </c>
      <c r="G308" s="142">
        <f t="shared" si="306"/>
        <v>1605</v>
      </c>
      <c r="H308" s="142">
        <f t="shared" si="306"/>
        <v>304.70339999999993</v>
      </c>
      <c r="I308" s="149">
        <f t="shared" si="301"/>
        <v>18.984635514018688</v>
      </c>
    </row>
    <row r="309" spans="1:248" s="3" customFormat="1" ht="30" x14ac:dyDescent="0.25">
      <c r="A309" s="11" t="s">
        <v>121</v>
      </c>
      <c r="B309" s="8">
        <v>3002</v>
      </c>
      <c r="C309" s="4">
        <f t="shared" si="302"/>
        <v>250</v>
      </c>
      <c r="D309" s="8">
        <v>75</v>
      </c>
      <c r="E309" s="10">
        <f t="shared" si="305"/>
        <v>30</v>
      </c>
      <c r="F309" s="149">
        <v>5265.1177399999997</v>
      </c>
      <c r="G309" s="253">
        <f t="shared" si="304"/>
        <v>439</v>
      </c>
      <c r="H309" s="149">
        <v>130.19972999999999</v>
      </c>
      <c r="I309" s="149">
        <f t="shared" si="301"/>
        <v>29.658252847380407</v>
      </c>
    </row>
    <row r="310" spans="1:248" s="3" customFormat="1" ht="60" x14ac:dyDescent="0.25">
      <c r="A310" s="11" t="s">
        <v>132</v>
      </c>
      <c r="B310" s="8">
        <v>4050</v>
      </c>
      <c r="C310" s="4">
        <f t="shared" si="302"/>
        <v>338</v>
      </c>
      <c r="D310" s="8">
        <v>42</v>
      </c>
      <c r="E310" s="10">
        <f t="shared" si="305"/>
        <v>12.42603550295858</v>
      </c>
      <c r="F310" s="149">
        <v>7944.0749999999998</v>
      </c>
      <c r="G310" s="253">
        <f t="shared" si="304"/>
        <v>662</v>
      </c>
      <c r="H310" s="149">
        <v>135.35441</v>
      </c>
      <c r="I310" s="149">
        <f t="shared" si="301"/>
        <v>20.446285498489424</v>
      </c>
    </row>
    <row r="311" spans="1:248" s="3" customFormat="1" ht="45" x14ac:dyDescent="0.25">
      <c r="A311" s="11" t="s">
        <v>122</v>
      </c>
      <c r="B311" s="8">
        <v>2160</v>
      </c>
      <c r="C311" s="4">
        <f t="shared" si="302"/>
        <v>180</v>
      </c>
      <c r="D311" s="8">
        <v>36</v>
      </c>
      <c r="E311" s="10">
        <f t="shared" si="305"/>
        <v>20</v>
      </c>
      <c r="F311" s="149">
        <v>4236.84</v>
      </c>
      <c r="G311" s="253">
        <f t="shared" si="304"/>
        <v>353</v>
      </c>
      <c r="H311" s="149">
        <v>33.063739999999996</v>
      </c>
      <c r="I311" s="149">
        <f t="shared" si="301"/>
        <v>9.3664985835694026</v>
      </c>
    </row>
    <row r="312" spans="1:248" s="3" customFormat="1" ht="30" x14ac:dyDescent="0.25">
      <c r="A312" s="11" t="s">
        <v>87</v>
      </c>
      <c r="B312" s="8">
        <v>170</v>
      </c>
      <c r="C312" s="4">
        <f t="shared" si="302"/>
        <v>14</v>
      </c>
      <c r="D312" s="8"/>
      <c r="E312" s="10">
        <f t="shared" si="305"/>
        <v>0</v>
      </c>
      <c r="F312" s="149">
        <v>680.14449999999999</v>
      </c>
      <c r="G312" s="253">
        <f t="shared" si="304"/>
        <v>57</v>
      </c>
      <c r="H312" s="149">
        <v>0</v>
      </c>
      <c r="I312" s="149">
        <f t="shared" si="301"/>
        <v>0</v>
      </c>
    </row>
    <row r="313" spans="1:248" s="3" customFormat="1" ht="30.75" thickBot="1" x14ac:dyDescent="0.3">
      <c r="A313" s="11" t="s">
        <v>88</v>
      </c>
      <c r="B313" s="8">
        <v>1486</v>
      </c>
      <c r="C313" s="4">
        <f t="shared" si="302"/>
        <v>124</v>
      </c>
      <c r="D313" s="8">
        <v>8</v>
      </c>
      <c r="E313" s="10">
        <f t="shared" si="305"/>
        <v>6.4516129032258061</v>
      </c>
      <c r="F313" s="149">
        <v>1130.38534</v>
      </c>
      <c r="G313" s="253">
        <f t="shared" si="304"/>
        <v>94</v>
      </c>
      <c r="H313" s="149">
        <v>6.0855200000000007</v>
      </c>
      <c r="I313" s="149">
        <f t="shared" si="301"/>
        <v>6.4739574468085124</v>
      </c>
    </row>
    <row r="314" spans="1:248" s="3" customFormat="1" ht="15.75" thickBot="1" x14ac:dyDescent="0.3">
      <c r="A314" s="287" t="s">
        <v>3</v>
      </c>
      <c r="B314" s="10"/>
      <c r="C314" s="10"/>
      <c r="D314" s="10"/>
      <c r="E314" s="10"/>
      <c r="F314" s="153">
        <f>F308+F303</f>
        <v>29797.280624444444</v>
      </c>
      <c r="G314" s="153">
        <f t="shared" ref="G314:H314" si="307">G308+G303</f>
        <v>2484</v>
      </c>
      <c r="H314" s="153">
        <f t="shared" si="307"/>
        <v>526.73833999999988</v>
      </c>
      <c r="I314" s="153">
        <f t="shared" si="301"/>
        <v>21.205247181964566</v>
      </c>
    </row>
    <row r="315" spans="1:248" x14ac:dyDescent="0.25">
      <c r="A315" s="238" t="s">
        <v>49</v>
      </c>
      <c r="B315" s="13"/>
      <c r="C315" s="13"/>
      <c r="D315" s="13"/>
      <c r="E315" s="13"/>
      <c r="F315" s="303"/>
      <c r="G315" s="303"/>
      <c r="H315" s="303"/>
      <c r="I315" s="303"/>
    </row>
    <row r="316" spans="1:248" s="240" customFormat="1" ht="30" x14ac:dyDescent="0.25">
      <c r="A316" s="72" t="s">
        <v>134</v>
      </c>
      <c r="B316" s="298">
        <f t="shared" ref="B316:E316" si="308">B303</f>
        <v>4143</v>
      </c>
      <c r="C316" s="298">
        <f t="shared" si="308"/>
        <v>345</v>
      </c>
      <c r="D316" s="298">
        <f t="shared" si="308"/>
        <v>105</v>
      </c>
      <c r="E316" s="298">
        <f t="shared" si="308"/>
        <v>30.434782608695656</v>
      </c>
      <c r="F316" s="299">
        <f t="shared" ref="F316:F321" si="309">F303</f>
        <v>10540.718044444444</v>
      </c>
      <c r="G316" s="299">
        <f t="shared" ref="G316:I316" si="310">G303</f>
        <v>879</v>
      </c>
      <c r="H316" s="299">
        <f t="shared" si="310"/>
        <v>222.03493999999998</v>
      </c>
      <c r="I316" s="299">
        <f t="shared" si="310"/>
        <v>25.259947667804322</v>
      </c>
      <c r="J316" s="217"/>
      <c r="K316" s="217"/>
      <c r="L316" s="217"/>
      <c r="M316" s="217"/>
      <c r="N316" s="217"/>
      <c r="O316" s="217"/>
      <c r="P316" s="217"/>
      <c r="Q316" s="217"/>
      <c r="R316" s="217"/>
      <c r="S316" s="217"/>
      <c r="T316" s="217"/>
      <c r="U316" s="217"/>
      <c r="V316" s="217"/>
      <c r="W316" s="217"/>
      <c r="X316" s="217"/>
      <c r="Y316" s="217"/>
      <c r="Z316" s="217"/>
      <c r="AA316" s="217"/>
      <c r="AB316" s="217"/>
      <c r="AC316" s="217"/>
      <c r="AD316" s="217"/>
      <c r="AE316" s="217"/>
      <c r="AF316" s="217"/>
      <c r="AG316" s="217"/>
      <c r="AH316" s="217"/>
      <c r="AI316" s="217"/>
      <c r="AJ316" s="217"/>
      <c r="AK316" s="217"/>
      <c r="AL316" s="217"/>
      <c r="AM316" s="217"/>
      <c r="AN316" s="217"/>
      <c r="AO316" s="217"/>
      <c r="AP316" s="217"/>
      <c r="AQ316" s="217"/>
      <c r="AR316" s="217"/>
      <c r="AS316" s="217"/>
      <c r="AT316" s="217"/>
      <c r="AU316" s="217"/>
      <c r="AV316" s="217"/>
      <c r="AW316" s="217"/>
      <c r="AX316" s="217"/>
      <c r="AY316" s="217"/>
      <c r="AZ316" s="217"/>
      <c r="BA316" s="217"/>
      <c r="BB316" s="217"/>
      <c r="BC316" s="217"/>
      <c r="BD316" s="217"/>
      <c r="BE316" s="217"/>
      <c r="BF316" s="217"/>
      <c r="BG316" s="217"/>
      <c r="BH316" s="217"/>
      <c r="BI316" s="217"/>
      <c r="BJ316" s="217"/>
      <c r="BK316" s="217"/>
      <c r="BL316" s="217"/>
      <c r="BM316" s="217"/>
      <c r="BN316" s="217"/>
      <c r="BO316" s="217"/>
      <c r="BP316" s="217"/>
      <c r="BQ316" s="217"/>
      <c r="BR316" s="217"/>
      <c r="BS316" s="217"/>
      <c r="BT316" s="217"/>
      <c r="BU316" s="217"/>
      <c r="BV316" s="217"/>
      <c r="BW316" s="217"/>
      <c r="BX316" s="217"/>
      <c r="BY316" s="217"/>
      <c r="BZ316" s="217"/>
      <c r="CA316" s="217"/>
      <c r="CB316" s="217"/>
      <c r="CC316" s="217"/>
      <c r="CD316" s="217"/>
      <c r="CE316" s="217"/>
      <c r="CF316" s="217"/>
      <c r="CG316" s="217"/>
      <c r="CH316" s="217"/>
      <c r="CI316" s="217"/>
      <c r="CJ316" s="217"/>
      <c r="CK316" s="217"/>
      <c r="CL316" s="217"/>
      <c r="CM316" s="217"/>
      <c r="CN316" s="217"/>
      <c r="CO316" s="217"/>
      <c r="CP316" s="217"/>
      <c r="CQ316" s="217"/>
      <c r="CR316" s="217"/>
      <c r="CS316" s="217"/>
      <c r="CT316" s="217"/>
      <c r="CU316" s="217"/>
      <c r="CV316" s="217"/>
      <c r="CW316" s="217"/>
      <c r="CX316" s="217"/>
      <c r="CY316" s="217"/>
      <c r="CZ316" s="217"/>
      <c r="DA316" s="217"/>
      <c r="DB316" s="217"/>
      <c r="DC316" s="217"/>
      <c r="DD316" s="217"/>
      <c r="DE316" s="217"/>
      <c r="DF316" s="217"/>
      <c r="DG316" s="217"/>
      <c r="DH316" s="217"/>
      <c r="DI316" s="217"/>
      <c r="DJ316" s="217"/>
      <c r="DK316" s="217"/>
      <c r="DL316" s="217"/>
      <c r="DM316" s="217"/>
      <c r="DN316" s="217"/>
      <c r="DO316" s="217"/>
      <c r="DP316" s="217"/>
      <c r="DQ316" s="217"/>
      <c r="DR316" s="217"/>
      <c r="DS316" s="217"/>
      <c r="DT316" s="217"/>
      <c r="DU316" s="217"/>
      <c r="DV316" s="217"/>
      <c r="DW316" s="217"/>
      <c r="DX316" s="217"/>
      <c r="DY316" s="217"/>
      <c r="DZ316" s="217"/>
      <c r="EA316" s="217"/>
      <c r="EB316" s="217"/>
      <c r="EC316" s="217"/>
      <c r="ED316" s="217"/>
      <c r="EE316" s="217"/>
      <c r="EF316" s="217"/>
      <c r="EG316" s="217"/>
      <c r="EH316" s="217"/>
      <c r="EI316" s="217"/>
      <c r="EJ316" s="217"/>
      <c r="EK316" s="217"/>
      <c r="EL316" s="217"/>
      <c r="EM316" s="217"/>
      <c r="EN316" s="217"/>
      <c r="EO316" s="217"/>
      <c r="EP316" s="217"/>
      <c r="EQ316" s="217"/>
      <c r="ER316" s="217"/>
      <c r="ES316" s="217"/>
      <c r="ET316" s="217"/>
      <c r="EU316" s="217"/>
      <c r="EV316" s="217"/>
      <c r="EW316" s="217"/>
      <c r="EX316" s="217"/>
      <c r="EY316" s="217"/>
      <c r="EZ316" s="217"/>
      <c r="FA316" s="217"/>
      <c r="FB316" s="217"/>
      <c r="FC316" s="217"/>
      <c r="FD316" s="217"/>
      <c r="FE316" s="217"/>
      <c r="FF316" s="217"/>
      <c r="FG316" s="217"/>
      <c r="FH316" s="217"/>
      <c r="FI316" s="217"/>
      <c r="FJ316" s="217"/>
      <c r="FK316" s="217"/>
      <c r="FL316" s="217"/>
      <c r="FM316" s="217"/>
      <c r="FN316" s="217"/>
      <c r="FO316" s="217"/>
      <c r="FP316" s="217"/>
      <c r="FQ316" s="217"/>
      <c r="FR316" s="217"/>
      <c r="FS316" s="217"/>
      <c r="FT316" s="217"/>
      <c r="FU316" s="217"/>
      <c r="FV316" s="217"/>
      <c r="FW316" s="217"/>
      <c r="FX316" s="217"/>
      <c r="FY316" s="217"/>
      <c r="FZ316" s="217"/>
      <c r="GA316" s="217"/>
      <c r="GB316" s="217"/>
      <c r="GC316" s="217"/>
      <c r="GD316" s="217"/>
      <c r="GE316" s="217"/>
      <c r="GF316" s="217"/>
      <c r="GG316" s="217"/>
      <c r="GH316" s="217"/>
      <c r="GI316" s="217"/>
      <c r="GJ316" s="217"/>
      <c r="GK316" s="217"/>
      <c r="GL316" s="217"/>
      <c r="GM316" s="217"/>
      <c r="GN316" s="217"/>
      <c r="GO316" s="217"/>
      <c r="GP316" s="217"/>
      <c r="GQ316" s="217"/>
      <c r="GR316" s="217"/>
      <c r="GS316" s="217"/>
      <c r="GT316" s="217"/>
      <c r="GU316" s="217"/>
      <c r="GV316" s="217"/>
      <c r="GW316" s="217"/>
      <c r="GX316" s="217"/>
      <c r="GY316" s="217"/>
      <c r="GZ316" s="217"/>
      <c r="HA316" s="217"/>
      <c r="HB316" s="217"/>
      <c r="HC316" s="217"/>
      <c r="HD316" s="217"/>
      <c r="HE316" s="217"/>
      <c r="HF316" s="217"/>
      <c r="HG316" s="217"/>
      <c r="HH316" s="217"/>
      <c r="HI316" s="217"/>
      <c r="HJ316" s="217"/>
      <c r="HK316" s="217"/>
      <c r="HL316" s="217"/>
      <c r="HM316" s="217"/>
      <c r="HN316" s="217"/>
      <c r="HO316" s="217"/>
      <c r="HP316" s="217"/>
      <c r="HQ316" s="217"/>
      <c r="HR316" s="217"/>
      <c r="HS316" s="217"/>
      <c r="HT316" s="217"/>
      <c r="HU316" s="217"/>
      <c r="HV316" s="217"/>
      <c r="HW316" s="217"/>
      <c r="HX316" s="217"/>
      <c r="HY316" s="217"/>
      <c r="HZ316" s="217"/>
      <c r="IA316" s="217"/>
      <c r="IB316" s="217"/>
      <c r="IC316" s="217"/>
      <c r="ID316" s="217"/>
      <c r="IE316" s="217"/>
      <c r="IF316" s="217"/>
      <c r="IG316" s="217"/>
      <c r="IH316" s="217"/>
      <c r="II316" s="217"/>
      <c r="IJ316" s="217"/>
      <c r="IK316" s="217"/>
      <c r="IL316" s="217"/>
      <c r="IM316" s="217"/>
      <c r="IN316" s="217"/>
    </row>
    <row r="317" spans="1:248" s="240" customFormat="1" ht="30" x14ac:dyDescent="0.25">
      <c r="A317" s="11" t="s">
        <v>84</v>
      </c>
      <c r="B317" s="298">
        <f t="shared" ref="B317:E317" si="311">B304</f>
        <v>3044</v>
      </c>
      <c r="C317" s="298">
        <f t="shared" si="311"/>
        <v>254</v>
      </c>
      <c r="D317" s="298">
        <f t="shared" si="311"/>
        <v>89</v>
      </c>
      <c r="E317" s="298">
        <f t="shared" si="311"/>
        <v>35.039370078740156</v>
      </c>
      <c r="F317" s="299">
        <f t="shared" si="309"/>
        <v>7469.4104924444446</v>
      </c>
      <c r="G317" s="299">
        <f t="shared" ref="G317:I317" si="312">G304</f>
        <v>622</v>
      </c>
      <c r="H317" s="299">
        <f t="shared" si="312"/>
        <v>185.41595999999998</v>
      </c>
      <c r="I317" s="299">
        <f t="shared" si="312"/>
        <v>29.809639871382632</v>
      </c>
      <c r="J317" s="217"/>
      <c r="K317" s="217"/>
      <c r="L317" s="217"/>
      <c r="M317" s="217"/>
      <c r="N317" s="217"/>
      <c r="O317" s="217"/>
      <c r="P317" s="217"/>
      <c r="Q317" s="217"/>
      <c r="R317" s="217"/>
      <c r="S317" s="217"/>
      <c r="T317" s="217"/>
      <c r="U317" s="217"/>
      <c r="V317" s="217"/>
      <c r="W317" s="217"/>
      <c r="X317" s="217"/>
      <c r="Y317" s="217"/>
      <c r="Z317" s="217"/>
      <c r="AA317" s="217"/>
      <c r="AB317" s="217"/>
      <c r="AC317" s="217"/>
      <c r="AD317" s="217"/>
      <c r="AE317" s="217"/>
      <c r="AF317" s="217"/>
      <c r="AG317" s="217"/>
      <c r="AH317" s="217"/>
      <c r="AI317" s="217"/>
      <c r="AJ317" s="217"/>
      <c r="AK317" s="217"/>
      <c r="AL317" s="217"/>
      <c r="AM317" s="217"/>
      <c r="AN317" s="217"/>
      <c r="AO317" s="217"/>
      <c r="AP317" s="217"/>
      <c r="AQ317" s="217"/>
      <c r="AR317" s="217"/>
      <c r="AS317" s="217"/>
      <c r="AT317" s="217"/>
      <c r="AU317" s="217"/>
      <c r="AV317" s="217"/>
      <c r="AW317" s="217"/>
      <c r="AX317" s="217"/>
      <c r="AY317" s="217"/>
      <c r="AZ317" s="217"/>
      <c r="BA317" s="217"/>
      <c r="BB317" s="217"/>
      <c r="BC317" s="217"/>
      <c r="BD317" s="217"/>
      <c r="BE317" s="217"/>
      <c r="BF317" s="217"/>
      <c r="BG317" s="217"/>
      <c r="BH317" s="217"/>
      <c r="BI317" s="217"/>
      <c r="BJ317" s="217"/>
      <c r="BK317" s="217"/>
      <c r="BL317" s="217"/>
      <c r="BM317" s="217"/>
      <c r="BN317" s="217"/>
      <c r="BO317" s="217"/>
      <c r="BP317" s="217"/>
      <c r="BQ317" s="217"/>
      <c r="BR317" s="217"/>
      <c r="BS317" s="217"/>
      <c r="BT317" s="217"/>
      <c r="BU317" s="217"/>
      <c r="BV317" s="217"/>
      <c r="BW317" s="217"/>
      <c r="BX317" s="217"/>
      <c r="BY317" s="217"/>
      <c r="BZ317" s="217"/>
      <c r="CA317" s="217"/>
      <c r="CB317" s="217"/>
      <c r="CC317" s="217"/>
      <c r="CD317" s="217"/>
      <c r="CE317" s="217"/>
      <c r="CF317" s="217"/>
      <c r="CG317" s="217"/>
      <c r="CH317" s="217"/>
      <c r="CI317" s="217"/>
      <c r="CJ317" s="217"/>
      <c r="CK317" s="217"/>
      <c r="CL317" s="217"/>
      <c r="CM317" s="217"/>
      <c r="CN317" s="217"/>
      <c r="CO317" s="217"/>
      <c r="CP317" s="217"/>
      <c r="CQ317" s="217"/>
      <c r="CR317" s="217"/>
      <c r="CS317" s="217"/>
      <c r="CT317" s="217"/>
      <c r="CU317" s="217"/>
      <c r="CV317" s="217"/>
      <c r="CW317" s="217"/>
      <c r="CX317" s="217"/>
      <c r="CY317" s="217"/>
      <c r="CZ317" s="217"/>
      <c r="DA317" s="217"/>
      <c r="DB317" s="217"/>
      <c r="DC317" s="217"/>
      <c r="DD317" s="217"/>
      <c r="DE317" s="217"/>
      <c r="DF317" s="217"/>
      <c r="DG317" s="217"/>
      <c r="DH317" s="217"/>
      <c r="DI317" s="217"/>
      <c r="DJ317" s="217"/>
      <c r="DK317" s="217"/>
      <c r="DL317" s="217"/>
      <c r="DM317" s="217"/>
      <c r="DN317" s="217"/>
      <c r="DO317" s="217"/>
      <c r="DP317" s="217"/>
      <c r="DQ317" s="217"/>
      <c r="DR317" s="217"/>
      <c r="DS317" s="217"/>
      <c r="DT317" s="217"/>
      <c r="DU317" s="217"/>
      <c r="DV317" s="217"/>
      <c r="DW317" s="217"/>
      <c r="DX317" s="217"/>
      <c r="DY317" s="217"/>
      <c r="DZ317" s="217"/>
      <c r="EA317" s="217"/>
      <c r="EB317" s="217"/>
      <c r="EC317" s="217"/>
      <c r="ED317" s="217"/>
      <c r="EE317" s="217"/>
      <c r="EF317" s="217"/>
      <c r="EG317" s="217"/>
      <c r="EH317" s="217"/>
      <c r="EI317" s="217"/>
      <c r="EJ317" s="217"/>
      <c r="EK317" s="217"/>
      <c r="EL317" s="217"/>
      <c r="EM317" s="217"/>
      <c r="EN317" s="217"/>
      <c r="EO317" s="217"/>
      <c r="EP317" s="217"/>
      <c r="EQ317" s="217"/>
      <c r="ER317" s="217"/>
      <c r="ES317" s="217"/>
      <c r="ET317" s="217"/>
      <c r="EU317" s="217"/>
      <c r="EV317" s="217"/>
      <c r="EW317" s="217"/>
      <c r="EX317" s="217"/>
      <c r="EY317" s="217"/>
      <c r="EZ317" s="217"/>
      <c r="FA317" s="217"/>
      <c r="FB317" s="217"/>
      <c r="FC317" s="217"/>
      <c r="FD317" s="217"/>
      <c r="FE317" s="217"/>
      <c r="FF317" s="217"/>
      <c r="FG317" s="217"/>
      <c r="FH317" s="217"/>
      <c r="FI317" s="217"/>
      <c r="FJ317" s="217"/>
      <c r="FK317" s="217"/>
      <c r="FL317" s="217"/>
      <c r="FM317" s="217"/>
      <c r="FN317" s="217"/>
      <c r="FO317" s="217"/>
      <c r="FP317" s="217"/>
      <c r="FQ317" s="217"/>
      <c r="FR317" s="217"/>
      <c r="FS317" s="217"/>
      <c r="FT317" s="217"/>
      <c r="FU317" s="217"/>
      <c r="FV317" s="217"/>
      <c r="FW317" s="217"/>
      <c r="FX317" s="217"/>
      <c r="FY317" s="217"/>
      <c r="FZ317" s="217"/>
      <c r="GA317" s="217"/>
      <c r="GB317" s="217"/>
      <c r="GC317" s="217"/>
      <c r="GD317" s="217"/>
      <c r="GE317" s="217"/>
      <c r="GF317" s="217"/>
      <c r="GG317" s="217"/>
      <c r="GH317" s="217"/>
      <c r="GI317" s="217"/>
      <c r="GJ317" s="217"/>
      <c r="GK317" s="217"/>
      <c r="GL317" s="217"/>
      <c r="GM317" s="217"/>
      <c r="GN317" s="217"/>
      <c r="GO317" s="217"/>
      <c r="GP317" s="217"/>
      <c r="GQ317" s="217"/>
      <c r="GR317" s="217"/>
      <c r="GS317" s="217"/>
      <c r="GT317" s="217"/>
      <c r="GU317" s="217"/>
      <c r="GV317" s="217"/>
      <c r="GW317" s="217"/>
      <c r="GX317" s="217"/>
      <c r="GY317" s="217"/>
      <c r="GZ317" s="217"/>
      <c r="HA317" s="217"/>
      <c r="HB317" s="217"/>
      <c r="HC317" s="217"/>
      <c r="HD317" s="217"/>
      <c r="HE317" s="217"/>
      <c r="HF317" s="217"/>
      <c r="HG317" s="217"/>
      <c r="HH317" s="217"/>
      <c r="HI317" s="217"/>
      <c r="HJ317" s="217"/>
      <c r="HK317" s="217"/>
      <c r="HL317" s="217"/>
      <c r="HM317" s="217"/>
      <c r="HN317" s="217"/>
      <c r="HO317" s="217"/>
      <c r="HP317" s="217"/>
      <c r="HQ317" s="217"/>
      <c r="HR317" s="217"/>
      <c r="HS317" s="217"/>
      <c r="HT317" s="217"/>
      <c r="HU317" s="217"/>
      <c r="HV317" s="217"/>
      <c r="HW317" s="217"/>
      <c r="HX317" s="217"/>
      <c r="HY317" s="217"/>
      <c r="HZ317" s="217"/>
      <c r="IA317" s="217"/>
      <c r="IB317" s="217"/>
      <c r="IC317" s="217"/>
      <c r="ID317" s="217"/>
      <c r="IE317" s="217"/>
      <c r="IF317" s="217"/>
      <c r="IG317" s="217"/>
      <c r="IH317" s="217"/>
      <c r="II317" s="217"/>
      <c r="IJ317" s="217"/>
      <c r="IK317" s="217"/>
      <c r="IL317" s="217"/>
      <c r="IM317" s="217"/>
      <c r="IN317" s="217"/>
    </row>
    <row r="318" spans="1:248" s="240" customFormat="1" ht="30" x14ac:dyDescent="0.25">
      <c r="A318" s="11" t="s">
        <v>85</v>
      </c>
      <c r="B318" s="298">
        <f t="shared" ref="B318:E318" si="313">B305</f>
        <v>928</v>
      </c>
      <c r="C318" s="298">
        <f t="shared" si="313"/>
        <v>77</v>
      </c>
      <c r="D318" s="298">
        <f t="shared" si="313"/>
        <v>16</v>
      </c>
      <c r="E318" s="298">
        <f t="shared" si="313"/>
        <v>20.779220779220779</v>
      </c>
      <c r="F318" s="299">
        <f t="shared" si="309"/>
        <v>2001.3619199999998</v>
      </c>
      <c r="G318" s="299">
        <f t="shared" ref="G318:I318" si="314">G305</f>
        <v>167</v>
      </c>
      <c r="H318" s="299">
        <f t="shared" si="314"/>
        <v>36.618980000000001</v>
      </c>
      <c r="I318" s="299">
        <f t="shared" si="314"/>
        <v>21.927532934131737</v>
      </c>
      <c r="J318" s="217"/>
      <c r="K318" s="217"/>
      <c r="L318" s="217"/>
      <c r="M318" s="217"/>
      <c r="N318" s="217"/>
      <c r="O318" s="217"/>
      <c r="P318" s="217"/>
      <c r="Q318" s="217"/>
      <c r="R318" s="217"/>
      <c r="S318" s="217"/>
      <c r="T318" s="217"/>
      <c r="U318" s="217"/>
      <c r="V318" s="217"/>
      <c r="W318" s="217"/>
      <c r="X318" s="217"/>
      <c r="Y318" s="217"/>
      <c r="Z318" s="217"/>
      <c r="AA318" s="217"/>
      <c r="AB318" s="217"/>
      <c r="AC318" s="217"/>
      <c r="AD318" s="217"/>
      <c r="AE318" s="217"/>
      <c r="AF318" s="217"/>
      <c r="AG318" s="217"/>
      <c r="AH318" s="217"/>
      <c r="AI318" s="217"/>
      <c r="AJ318" s="217"/>
      <c r="AK318" s="217"/>
      <c r="AL318" s="217"/>
      <c r="AM318" s="217"/>
      <c r="AN318" s="217"/>
      <c r="AO318" s="217"/>
      <c r="AP318" s="217"/>
      <c r="AQ318" s="217"/>
      <c r="AR318" s="217"/>
      <c r="AS318" s="217"/>
      <c r="AT318" s="217"/>
      <c r="AU318" s="217"/>
      <c r="AV318" s="217"/>
      <c r="AW318" s="217"/>
      <c r="AX318" s="217"/>
      <c r="AY318" s="217"/>
      <c r="AZ318" s="217"/>
      <c r="BA318" s="217"/>
      <c r="BB318" s="217"/>
      <c r="BC318" s="217"/>
      <c r="BD318" s="217"/>
      <c r="BE318" s="217"/>
      <c r="BF318" s="217"/>
      <c r="BG318" s="217"/>
      <c r="BH318" s="217"/>
      <c r="BI318" s="217"/>
      <c r="BJ318" s="217"/>
      <c r="BK318" s="217"/>
      <c r="BL318" s="217"/>
      <c r="BM318" s="217"/>
      <c r="BN318" s="217"/>
      <c r="BO318" s="217"/>
      <c r="BP318" s="217"/>
      <c r="BQ318" s="217"/>
      <c r="BR318" s="217"/>
      <c r="BS318" s="217"/>
      <c r="BT318" s="217"/>
      <c r="BU318" s="217"/>
      <c r="BV318" s="217"/>
      <c r="BW318" s="217"/>
      <c r="BX318" s="217"/>
      <c r="BY318" s="217"/>
      <c r="BZ318" s="217"/>
      <c r="CA318" s="217"/>
      <c r="CB318" s="217"/>
      <c r="CC318" s="217"/>
      <c r="CD318" s="217"/>
      <c r="CE318" s="217"/>
      <c r="CF318" s="217"/>
      <c r="CG318" s="217"/>
      <c r="CH318" s="217"/>
      <c r="CI318" s="217"/>
      <c r="CJ318" s="217"/>
      <c r="CK318" s="217"/>
      <c r="CL318" s="217"/>
      <c r="CM318" s="217"/>
      <c r="CN318" s="217"/>
      <c r="CO318" s="217"/>
      <c r="CP318" s="217"/>
      <c r="CQ318" s="217"/>
      <c r="CR318" s="217"/>
      <c r="CS318" s="217"/>
      <c r="CT318" s="217"/>
      <c r="CU318" s="217"/>
      <c r="CV318" s="217"/>
      <c r="CW318" s="217"/>
      <c r="CX318" s="217"/>
      <c r="CY318" s="217"/>
      <c r="CZ318" s="217"/>
      <c r="DA318" s="217"/>
      <c r="DB318" s="217"/>
      <c r="DC318" s="217"/>
      <c r="DD318" s="217"/>
      <c r="DE318" s="217"/>
      <c r="DF318" s="217"/>
      <c r="DG318" s="217"/>
      <c r="DH318" s="217"/>
      <c r="DI318" s="217"/>
      <c r="DJ318" s="217"/>
      <c r="DK318" s="217"/>
      <c r="DL318" s="217"/>
      <c r="DM318" s="217"/>
      <c r="DN318" s="217"/>
      <c r="DO318" s="217"/>
      <c r="DP318" s="217"/>
      <c r="DQ318" s="217"/>
      <c r="DR318" s="217"/>
      <c r="DS318" s="217"/>
      <c r="DT318" s="217"/>
      <c r="DU318" s="217"/>
      <c r="DV318" s="217"/>
      <c r="DW318" s="217"/>
      <c r="DX318" s="217"/>
      <c r="DY318" s="217"/>
      <c r="DZ318" s="217"/>
      <c r="EA318" s="217"/>
      <c r="EB318" s="217"/>
      <c r="EC318" s="217"/>
      <c r="ED318" s="217"/>
      <c r="EE318" s="217"/>
      <c r="EF318" s="217"/>
      <c r="EG318" s="217"/>
      <c r="EH318" s="217"/>
      <c r="EI318" s="217"/>
      <c r="EJ318" s="217"/>
      <c r="EK318" s="217"/>
      <c r="EL318" s="217"/>
      <c r="EM318" s="217"/>
      <c r="EN318" s="217"/>
      <c r="EO318" s="217"/>
      <c r="EP318" s="217"/>
      <c r="EQ318" s="217"/>
      <c r="ER318" s="217"/>
      <c r="ES318" s="217"/>
      <c r="ET318" s="217"/>
      <c r="EU318" s="217"/>
      <c r="EV318" s="217"/>
      <c r="EW318" s="217"/>
      <c r="EX318" s="217"/>
      <c r="EY318" s="217"/>
      <c r="EZ318" s="217"/>
      <c r="FA318" s="217"/>
      <c r="FB318" s="217"/>
      <c r="FC318" s="217"/>
      <c r="FD318" s="217"/>
      <c r="FE318" s="217"/>
      <c r="FF318" s="217"/>
      <c r="FG318" s="217"/>
      <c r="FH318" s="217"/>
      <c r="FI318" s="217"/>
      <c r="FJ318" s="217"/>
      <c r="FK318" s="217"/>
      <c r="FL318" s="217"/>
      <c r="FM318" s="217"/>
      <c r="FN318" s="217"/>
      <c r="FO318" s="217"/>
      <c r="FP318" s="217"/>
      <c r="FQ318" s="217"/>
      <c r="FR318" s="217"/>
      <c r="FS318" s="217"/>
      <c r="FT318" s="217"/>
      <c r="FU318" s="217"/>
      <c r="FV318" s="217"/>
      <c r="FW318" s="217"/>
      <c r="FX318" s="217"/>
      <c r="FY318" s="217"/>
      <c r="FZ318" s="217"/>
      <c r="GA318" s="217"/>
      <c r="GB318" s="217"/>
      <c r="GC318" s="217"/>
      <c r="GD318" s="217"/>
      <c r="GE318" s="217"/>
      <c r="GF318" s="217"/>
      <c r="GG318" s="217"/>
      <c r="GH318" s="217"/>
      <c r="GI318" s="217"/>
      <c r="GJ318" s="217"/>
      <c r="GK318" s="217"/>
      <c r="GL318" s="217"/>
      <c r="GM318" s="217"/>
      <c r="GN318" s="217"/>
      <c r="GO318" s="217"/>
      <c r="GP318" s="217"/>
      <c r="GQ318" s="217"/>
      <c r="GR318" s="217"/>
      <c r="GS318" s="217"/>
      <c r="GT318" s="217"/>
      <c r="GU318" s="217"/>
      <c r="GV318" s="217"/>
      <c r="GW318" s="217"/>
      <c r="GX318" s="217"/>
      <c r="GY318" s="217"/>
      <c r="GZ318" s="217"/>
      <c r="HA318" s="217"/>
      <c r="HB318" s="217"/>
      <c r="HC318" s="217"/>
      <c r="HD318" s="217"/>
      <c r="HE318" s="217"/>
      <c r="HF318" s="217"/>
      <c r="HG318" s="217"/>
      <c r="HH318" s="217"/>
      <c r="HI318" s="217"/>
      <c r="HJ318" s="217"/>
      <c r="HK318" s="217"/>
      <c r="HL318" s="217"/>
      <c r="HM318" s="217"/>
      <c r="HN318" s="217"/>
      <c r="HO318" s="217"/>
      <c r="HP318" s="217"/>
      <c r="HQ318" s="217"/>
      <c r="HR318" s="217"/>
      <c r="HS318" s="217"/>
      <c r="HT318" s="217"/>
      <c r="HU318" s="217"/>
      <c r="HV318" s="217"/>
      <c r="HW318" s="217"/>
      <c r="HX318" s="217"/>
      <c r="HY318" s="217"/>
      <c r="HZ318" s="217"/>
      <c r="IA318" s="217"/>
      <c r="IB318" s="217"/>
      <c r="IC318" s="217"/>
      <c r="ID318" s="217"/>
      <c r="IE318" s="217"/>
      <c r="IF318" s="217"/>
      <c r="IG318" s="217"/>
      <c r="IH318" s="217"/>
      <c r="II318" s="217"/>
      <c r="IJ318" s="217"/>
      <c r="IK318" s="217"/>
      <c r="IL318" s="217"/>
      <c r="IM318" s="217"/>
      <c r="IN318" s="217"/>
    </row>
    <row r="319" spans="1:248" s="240" customFormat="1" ht="45" x14ac:dyDescent="0.25">
      <c r="A319" s="11" t="s">
        <v>127</v>
      </c>
      <c r="B319" s="298">
        <f t="shared" ref="B319:E319" si="315">B306</f>
        <v>26</v>
      </c>
      <c r="C319" s="298">
        <f t="shared" si="315"/>
        <v>2</v>
      </c>
      <c r="D319" s="298">
        <f t="shared" si="315"/>
        <v>0</v>
      </c>
      <c r="E319" s="298">
        <f t="shared" si="315"/>
        <v>0</v>
      </c>
      <c r="F319" s="299">
        <f t="shared" si="309"/>
        <v>162.68179200000003</v>
      </c>
      <c r="G319" s="299">
        <f t="shared" ref="G319:I319" si="316">G306</f>
        <v>14</v>
      </c>
      <c r="H319" s="299">
        <f t="shared" si="316"/>
        <v>0</v>
      </c>
      <c r="I319" s="299">
        <f t="shared" si="316"/>
        <v>0</v>
      </c>
      <c r="J319" s="217"/>
      <c r="K319" s="217"/>
      <c r="L319" s="217"/>
      <c r="M319" s="217"/>
      <c r="N319" s="217"/>
      <c r="O319" s="217"/>
      <c r="P319" s="217"/>
      <c r="Q319" s="217"/>
      <c r="R319" s="217"/>
      <c r="S319" s="217"/>
      <c r="T319" s="217"/>
      <c r="U319" s="217"/>
      <c r="V319" s="217"/>
      <c r="W319" s="217"/>
      <c r="X319" s="217"/>
      <c r="Y319" s="217"/>
      <c r="Z319" s="217"/>
      <c r="AA319" s="217"/>
      <c r="AB319" s="217"/>
      <c r="AC319" s="217"/>
      <c r="AD319" s="217"/>
      <c r="AE319" s="217"/>
      <c r="AF319" s="217"/>
      <c r="AG319" s="217"/>
      <c r="AH319" s="217"/>
      <c r="AI319" s="217"/>
      <c r="AJ319" s="217"/>
      <c r="AK319" s="217"/>
      <c r="AL319" s="217"/>
      <c r="AM319" s="217"/>
      <c r="AN319" s="217"/>
      <c r="AO319" s="217"/>
      <c r="AP319" s="217"/>
      <c r="AQ319" s="217"/>
      <c r="AR319" s="217"/>
      <c r="AS319" s="217"/>
      <c r="AT319" s="217"/>
      <c r="AU319" s="217"/>
      <c r="AV319" s="217"/>
      <c r="AW319" s="217"/>
      <c r="AX319" s="217"/>
      <c r="AY319" s="217"/>
      <c r="AZ319" s="217"/>
      <c r="BA319" s="217"/>
      <c r="BB319" s="217"/>
      <c r="BC319" s="217"/>
      <c r="BD319" s="217"/>
      <c r="BE319" s="217"/>
      <c r="BF319" s="217"/>
      <c r="BG319" s="217"/>
      <c r="BH319" s="217"/>
      <c r="BI319" s="217"/>
      <c r="BJ319" s="217"/>
      <c r="BK319" s="217"/>
      <c r="BL319" s="217"/>
      <c r="BM319" s="217"/>
      <c r="BN319" s="217"/>
      <c r="BO319" s="217"/>
      <c r="BP319" s="217"/>
      <c r="BQ319" s="217"/>
      <c r="BR319" s="217"/>
      <c r="BS319" s="217"/>
      <c r="BT319" s="217"/>
      <c r="BU319" s="217"/>
      <c r="BV319" s="217"/>
      <c r="BW319" s="217"/>
      <c r="BX319" s="217"/>
      <c r="BY319" s="217"/>
      <c r="BZ319" s="217"/>
      <c r="CA319" s="217"/>
      <c r="CB319" s="217"/>
      <c r="CC319" s="217"/>
      <c r="CD319" s="217"/>
      <c r="CE319" s="217"/>
      <c r="CF319" s="217"/>
      <c r="CG319" s="217"/>
      <c r="CH319" s="217"/>
      <c r="CI319" s="217"/>
      <c r="CJ319" s="217"/>
      <c r="CK319" s="217"/>
      <c r="CL319" s="217"/>
      <c r="CM319" s="217"/>
      <c r="CN319" s="217"/>
      <c r="CO319" s="217"/>
      <c r="CP319" s="217"/>
      <c r="CQ319" s="217"/>
      <c r="CR319" s="217"/>
      <c r="CS319" s="217"/>
      <c r="CT319" s="217"/>
      <c r="CU319" s="217"/>
      <c r="CV319" s="217"/>
      <c r="CW319" s="217"/>
      <c r="CX319" s="217"/>
      <c r="CY319" s="217"/>
      <c r="CZ319" s="217"/>
      <c r="DA319" s="217"/>
      <c r="DB319" s="217"/>
      <c r="DC319" s="217"/>
      <c r="DD319" s="217"/>
      <c r="DE319" s="217"/>
      <c r="DF319" s="217"/>
      <c r="DG319" s="217"/>
      <c r="DH319" s="217"/>
      <c r="DI319" s="217"/>
      <c r="DJ319" s="217"/>
      <c r="DK319" s="217"/>
      <c r="DL319" s="217"/>
      <c r="DM319" s="217"/>
      <c r="DN319" s="217"/>
      <c r="DO319" s="217"/>
      <c r="DP319" s="217"/>
      <c r="DQ319" s="217"/>
      <c r="DR319" s="217"/>
      <c r="DS319" s="217"/>
      <c r="DT319" s="217"/>
      <c r="DU319" s="217"/>
      <c r="DV319" s="217"/>
      <c r="DW319" s="217"/>
      <c r="DX319" s="217"/>
      <c r="DY319" s="217"/>
      <c r="DZ319" s="217"/>
      <c r="EA319" s="217"/>
      <c r="EB319" s="217"/>
      <c r="EC319" s="217"/>
      <c r="ED319" s="217"/>
      <c r="EE319" s="217"/>
      <c r="EF319" s="217"/>
      <c r="EG319" s="217"/>
      <c r="EH319" s="217"/>
      <c r="EI319" s="217"/>
      <c r="EJ319" s="217"/>
      <c r="EK319" s="217"/>
      <c r="EL319" s="217"/>
      <c r="EM319" s="217"/>
      <c r="EN319" s="217"/>
      <c r="EO319" s="217"/>
      <c r="EP319" s="217"/>
      <c r="EQ319" s="217"/>
      <c r="ER319" s="217"/>
      <c r="ES319" s="217"/>
      <c r="ET319" s="217"/>
      <c r="EU319" s="217"/>
      <c r="EV319" s="217"/>
      <c r="EW319" s="217"/>
      <c r="EX319" s="217"/>
      <c r="EY319" s="217"/>
      <c r="EZ319" s="217"/>
      <c r="FA319" s="217"/>
      <c r="FB319" s="217"/>
      <c r="FC319" s="217"/>
      <c r="FD319" s="217"/>
      <c r="FE319" s="217"/>
      <c r="FF319" s="217"/>
      <c r="FG319" s="217"/>
      <c r="FH319" s="217"/>
      <c r="FI319" s="217"/>
      <c r="FJ319" s="217"/>
      <c r="FK319" s="217"/>
      <c r="FL319" s="217"/>
      <c r="FM319" s="217"/>
      <c r="FN319" s="217"/>
      <c r="FO319" s="217"/>
      <c r="FP319" s="217"/>
      <c r="FQ319" s="217"/>
      <c r="FR319" s="217"/>
      <c r="FS319" s="217"/>
      <c r="FT319" s="217"/>
      <c r="FU319" s="217"/>
      <c r="FV319" s="217"/>
      <c r="FW319" s="217"/>
      <c r="FX319" s="217"/>
      <c r="FY319" s="217"/>
      <c r="FZ319" s="217"/>
      <c r="GA319" s="217"/>
      <c r="GB319" s="217"/>
      <c r="GC319" s="217"/>
      <c r="GD319" s="217"/>
      <c r="GE319" s="217"/>
      <c r="GF319" s="217"/>
      <c r="GG319" s="217"/>
      <c r="GH319" s="217"/>
      <c r="GI319" s="217"/>
      <c r="GJ319" s="217"/>
      <c r="GK319" s="217"/>
      <c r="GL319" s="217"/>
      <c r="GM319" s="217"/>
      <c r="GN319" s="217"/>
      <c r="GO319" s="217"/>
      <c r="GP319" s="217"/>
      <c r="GQ319" s="217"/>
      <c r="GR319" s="217"/>
      <c r="GS319" s="217"/>
      <c r="GT319" s="217"/>
      <c r="GU319" s="217"/>
      <c r="GV319" s="217"/>
      <c r="GW319" s="217"/>
      <c r="GX319" s="217"/>
      <c r="GY319" s="217"/>
      <c r="GZ319" s="217"/>
      <c r="HA319" s="217"/>
      <c r="HB319" s="217"/>
      <c r="HC319" s="217"/>
      <c r="HD319" s="217"/>
      <c r="HE319" s="217"/>
      <c r="HF319" s="217"/>
      <c r="HG319" s="217"/>
      <c r="HH319" s="217"/>
      <c r="HI319" s="217"/>
      <c r="HJ319" s="217"/>
      <c r="HK319" s="217"/>
      <c r="HL319" s="217"/>
      <c r="HM319" s="217"/>
      <c r="HN319" s="217"/>
      <c r="HO319" s="217"/>
      <c r="HP319" s="217"/>
      <c r="HQ319" s="217"/>
      <c r="HR319" s="217"/>
      <c r="HS319" s="217"/>
      <c r="HT319" s="217"/>
      <c r="HU319" s="217"/>
      <c r="HV319" s="217"/>
      <c r="HW319" s="217"/>
      <c r="HX319" s="217"/>
      <c r="HY319" s="217"/>
      <c r="HZ319" s="217"/>
      <c r="IA319" s="217"/>
      <c r="IB319" s="217"/>
      <c r="IC319" s="217"/>
      <c r="ID319" s="217"/>
      <c r="IE319" s="217"/>
      <c r="IF319" s="217"/>
      <c r="IG319" s="217"/>
      <c r="IH319" s="217"/>
      <c r="II319" s="217"/>
      <c r="IJ319" s="217"/>
      <c r="IK319" s="217"/>
      <c r="IL319" s="217"/>
      <c r="IM319" s="217"/>
      <c r="IN319" s="217"/>
    </row>
    <row r="320" spans="1:248" s="240" customFormat="1" ht="30" x14ac:dyDescent="0.25">
      <c r="A320" s="11" t="s">
        <v>128</v>
      </c>
      <c r="B320" s="298">
        <f t="shared" ref="B320:E320" si="317">B307</f>
        <v>145</v>
      </c>
      <c r="C320" s="298">
        <f t="shared" si="317"/>
        <v>12</v>
      </c>
      <c r="D320" s="298">
        <f t="shared" si="317"/>
        <v>0</v>
      </c>
      <c r="E320" s="298">
        <f t="shared" si="317"/>
        <v>0</v>
      </c>
      <c r="F320" s="299">
        <f t="shared" si="309"/>
        <v>907.26384000000007</v>
      </c>
      <c r="G320" s="299">
        <f t="shared" ref="G320:I320" si="318">G307</f>
        <v>76</v>
      </c>
      <c r="H320" s="299">
        <f t="shared" si="318"/>
        <v>0</v>
      </c>
      <c r="I320" s="299">
        <f t="shared" si="318"/>
        <v>0</v>
      </c>
      <c r="J320" s="217"/>
      <c r="K320" s="217"/>
      <c r="L320" s="217"/>
      <c r="M320" s="217"/>
      <c r="N320" s="217"/>
      <c r="O320" s="217"/>
      <c r="P320" s="217"/>
      <c r="Q320" s="217"/>
      <c r="R320" s="217"/>
      <c r="S320" s="217"/>
      <c r="T320" s="217"/>
      <c r="U320" s="217"/>
      <c r="V320" s="217"/>
      <c r="W320" s="217"/>
      <c r="X320" s="217"/>
      <c r="Y320" s="217"/>
      <c r="Z320" s="217"/>
      <c r="AA320" s="217"/>
      <c r="AB320" s="217"/>
      <c r="AC320" s="217"/>
      <c r="AD320" s="217"/>
      <c r="AE320" s="217"/>
      <c r="AF320" s="217"/>
      <c r="AG320" s="217"/>
      <c r="AH320" s="217"/>
      <c r="AI320" s="217"/>
      <c r="AJ320" s="217"/>
      <c r="AK320" s="217"/>
      <c r="AL320" s="217"/>
      <c r="AM320" s="217"/>
      <c r="AN320" s="217"/>
      <c r="AO320" s="217"/>
      <c r="AP320" s="217"/>
      <c r="AQ320" s="217"/>
      <c r="AR320" s="217"/>
      <c r="AS320" s="217"/>
      <c r="AT320" s="217"/>
      <c r="AU320" s="217"/>
      <c r="AV320" s="217"/>
      <c r="AW320" s="217"/>
      <c r="AX320" s="217"/>
      <c r="AY320" s="217"/>
      <c r="AZ320" s="217"/>
      <c r="BA320" s="217"/>
      <c r="BB320" s="217"/>
      <c r="BC320" s="217"/>
      <c r="BD320" s="217"/>
      <c r="BE320" s="217"/>
      <c r="BF320" s="217"/>
      <c r="BG320" s="217"/>
      <c r="BH320" s="217"/>
      <c r="BI320" s="217"/>
      <c r="BJ320" s="217"/>
      <c r="BK320" s="217"/>
      <c r="BL320" s="217"/>
      <c r="BM320" s="217"/>
      <c r="BN320" s="217"/>
      <c r="BO320" s="217"/>
      <c r="BP320" s="217"/>
      <c r="BQ320" s="217"/>
      <c r="BR320" s="217"/>
      <c r="BS320" s="217"/>
      <c r="BT320" s="217"/>
      <c r="BU320" s="217"/>
      <c r="BV320" s="217"/>
      <c r="BW320" s="217"/>
      <c r="BX320" s="217"/>
      <c r="BY320" s="217"/>
      <c r="BZ320" s="217"/>
      <c r="CA320" s="217"/>
      <c r="CB320" s="217"/>
      <c r="CC320" s="217"/>
      <c r="CD320" s="217"/>
      <c r="CE320" s="217"/>
      <c r="CF320" s="217"/>
      <c r="CG320" s="217"/>
      <c r="CH320" s="217"/>
      <c r="CI320" s="217"/>
      <c r="CJ320" s="217"/>
      <c r="CK320" s="217"/>
      <c r="CL320" s="217"/>
      <c r="CM320" s="217"/>
      <c r="CN320" s="217"/>
      <c r="CO320" s="217"/>
      <c r="CP320" s="217"/>
      <c r="CQ320" s="217"/>
      <c r="CR320" s="217"/>
      <c r="CS320" s="217"/>
      <c r="CT320" s="217"/>
      <c r="CU320" s="217"/>
      <c r="CV320" s="217"/>
      <c r="CW320" s="217"/>
      <c r="CX320" s="217"/>
      <c r="CY320" s="217"/>
      <c r="CZ320" s="217"/>
      <c r="DA320" s="217"/>
      <c r="DB320" s="217"/>
      <c r="DC320" s="217"/>
      <c r="DD320" s="217"/>
      <c r="DE320" s="217"/>
      <c r="DF320" s="217"/>
      <c r="DG320" s="217"/>
      <c r="DH320" s="217"/>
      <c r="DI320" s="217"/>
      <c r="DJ320" s="217"/>
      <c r="DK320" s="217"/>
      <c r="DL320" s="217"/>
      <c r="DM320" s="217"/>
      <c r="DN320" s="217"/>
      <c r="DO320" s="217"/>
      <c r="DP320" s="217"/>
      <c r="DQ320" s="217"/>
      <c r="DR320" s="217"/>
      <c r="DS320" s="217"/>
      <c r="DT320" s="217"/>
      <c r="DU320" s="217"/>
      <c r="DV320" s="217"/>
      <c r="DW320" s="217"/>
      <c r="DX320" s="217"/>
      <c r="DY320" s="217"/>
      <c r="DZ320" s="217"/>
      <c r="EA320" s="217"/>
      <c r="EB320" s="217"/>
      <c r="EC320" s="217"/>
      <c r="ED320" s="217"/>
      <c r="EE320" s="217"/>
      <c r="EF320" s="217"/>
      <c r="EG320" s="217"/>
      <c r="EH320" s="217"/>
      <c r="EI320" s="217"/>
      <c r="EJ320" s="217"/>
      <c r="EK320" s="217"/>
      <c r="EL320" s="217"/>
      <c r="EM320" s="217"/>
      <c r="EN320" s="217"/>
      <c r="EO320" s="217"/>
      <c r="EP320" s="217"/>
      <c r="EQ320" s="217"/>
      <c r="ER320" s="217"/>
      <c r="ES320" s="217"/>
      <c r="ET320" s="217"/>
      <c r="EU320" s="217"/>
      <c r="EV320" s="217"/>
      <c r="EW320" s="217"/>
      <c r="EX320" s="217"/>
      <c r="EY320" s="217"/>
      <c r="EZ320" s="217"/>
      <c r="FA320" s="217"/>
      <c r="FB320" s="217"/>
      <c r="FC320" s="217"/>
      <c r="FD320" s="217"/>
      <c r="FE320" s="217"/>
      <c r="FF320" s="217"/>
      <c r="FG320" s="217"/>
      <c r="FH320" s="217"/>
      <c r="FI320" s="217"/>
      <c r="FJ320" s="217"/>
      <c r="FK320" s="217"/>
      <c r="FL320" s="217"/>
      <c r="FM320" s="217"/>
      <c r="FN320" s="217"/>
      <c r="FO320" s="217"/>
      <c r="FP320" s="217"/>
      <c r="FQ320" s="217"/>
      <c r="FR320" s="217"/>
      <c r="FS320" s="217"/>
      <c r="FT320" s="217"/>
      <c r="FU320" s="217"/>
      <c r="FV320" s="217"/>
      <c r="FW320" s="217"/>
      <c r="FX320" s="217"/>
      <c r="FY320" s="217"/>
      <c r="FZ320" s="217"/>
      <c r="GA320" s="217"/>
      <c r="GB320" s="217"/>
      <c r="GC320" s="217"/>
      <c r="GD320" s="217"/>
      <c r="GE320" s="217"/>
      <c r="GF320" s="217"/>
      <c r="GG320" s="217"/>
      <c r="GH320" s="217"/>
      <c r="GI320" s="217"/>
      <c r="GJ320" s="217"/>
      <c r="GK320" s="217"/>
      <c r="GL320" s="217"/>
      <c r="GM320" s="217"/>
      <c r="GN320" s="217"/>
      <c r="GO320" s="217"/>
      <c r="GP320" s="217"/>
      <c r="GQ320" s="217"/>
      <c r="GR320" s="217"/>
      <c r="GS320" s="217"/>
      <c r="GT320" s="217"/>
      <c r="GU320" s="217"/>
      <c r="GV320" s="217"/>
      <c r="GW320" s="217"/>
      <c r="GX320" s="217"/>
      <c r="GY320" s="217"/>
      <c r="GZ320" s="217"/>
      <c r="HA320" s="217"/>
      <c r="HB320" s="217"/>
      <c r="HC320" s="217"/>
      <c r="HD320" s="217"/>
      <c r="HE320" s="217"/>
      <c r="HF320" s="217"/>
      <c r="HG320" s="217"/>
      <c r="HH320" s="217"/>
      <c r="HI320" s="217"/>
      <c r="HJ320" s="217"/>
      <c r="HK320" s="217"/>
      <c r="HL320" s="217"/>
      <c r="HM320" s="217"/>
      <c r="HN320" s="217"/>
      <c r="HO320" s="217"/>
      <c r="HP320" s="217"/>
      <c r="HQ320" s="217"/>
      <c r="HR320" s="217"/>
      <c r="HS320" s="217"/>
      <c r="HT320" s="217"/>
      <c r="HU320" s="217"/>
      <c r="HV320" s="217"/>
      <c r="HW320" s="217"/>
      <c r="HX320" s="217"/>
      <c r="HY320" s="217"/>
      <c r="HZ320" s="217"/>
      <c r="IA320" s="217"/>
      <c r="IB320" s="217"/>
      <c r="IC320" s="217"/>
      <c r="ID320" s="217"/>
      <c r="IE320" s="217"/>
      <c r="IF320" s="217"/>
      <c r="IG320" s="217"/>
      <c r="IH320" s="217"/>
      <c r="II320" s="217"/>
      <c r="IJ320" s="217"/>
      <c r="IK320" s="217"/>
      <c r="IL320" s="217"/>
      <c r="IM320" s="217"/>
      <c r="IN320" s="217"/>
    </row>
    <row r="321" spans="1:248" s="240" customFormat="1" ht="30" x14ac:dyDescent="0.25">
      <c r="A321" s="72" t="s">
        <v>125</v>
      </c>
      <c r="B321" s="298">
        <f t="shared" ref="B321:E321" si="319">B308</f>
        <v>10868</v>
      </c>
      <c r="C321" s="298">
        <f t="shared" si="319"/>
        <v>906</v>
      </c>
      <c r="D321" s="298">
        <f t="shared" si="319"/>
        <v>161</v>
      </c>
      <c r="E321" s="298">
        <f t="shared" si="319"/>
        <v>17.770419426048566</v>
      </c>
      <c r="F321" s="299">
        <f t="shared" si="309"/>
        <v>19256.562579999998</v>
      </c>
      <c r="G321" s="299">
        <f t="shared" ref="G321:I321" si="320">G308</f>
        <v>1605</v>
      </c>
      <c r="H321" s="299">
        <f t="shared" si="320"/>
        <v>304.70339999999993</v>
      </c>
      <c r="I321" s="299">
        <f t="shared" si="320"/>
        <v>18.984635514018688</v>
      </c>
      <c r="J321" s="217"/>
      <c r="K321" s="217"/>
      <c r="L321" s="217"/>
      <c r="M321" s="217"/>
      <c r="N321" s="217"/>
      <c r="O321" s="217"/>
      <c r="P321" s="217"/>
      <c r="Q321" s="217"/>
      <c r="R321" s="217"/>
      <c r="S321" s="217"/>
      <c r="T321" s="217"/>
      <c r="U321" s="217"/>
      <c r="V321" s="217"/>
      <c r="W321" s="217"/>
      <c r="X321" s="217"/>
      <c r="Y321" s="217"/>
      <c r="Z321" s="217"/>
      <c r="AA321" s="217"/>
      <c r="AB321" s="217"/>
      <c r="AC321" s="217"/>
      <c r="AD321" s="217"/>
      <c r="AE321" s="217"/>
      <c r="AF321" s="217"/>
      <c r="AG321" s="217"/>
      <c r="AH321" s="217"/>
      <c r="AI321" s="217"/>
      <c r="AJ321" s="217"/>
      <c r="AK321" s="217"/>
      <c r="AL321" s="217"/>
      <c r="AM321" s="217"/>
      <c r="AN321" s="217"/>
      <c r="AO321" s="217"/>
      <c r="AP321" s="217"/>
      <c r="AQ321" s="217"/>
      <c r="AR321" s="217"/>
      <c r="AS321" s="217"/>
      <c r="AT321" s="217"/>
      <c r="AU321" s="217"/>
      <c r="AV321" s="217"/>
      <c r="AW321" s="217"/>
      <c r="AX321" s="217"/>
      <c r="AY321" s="217"/>
      <c r="AZ321" s="217"/>
      <c r="BA321" s="217"/>
      <c r="BB321" s="217"/>
      <c r="BC321" s="217"/>
      <c r="BD321" s="217"/>
      <c r="BE321" s="217"/>
      <c r="BF321" s="217"/>
      <c r="BG321" s="217"/>
      <c r="BH321" s="217"/>
      <c r="BI321" s="217"/>
      <c r="BJ321" s="217"/>
      <c r="BK321" s="217"/>
      <c r="BL321" s="217"/>
      <c r="BM321" s="217"/>
      <c r="BN321" s="217"/>
      <c r="BO321" s="217"/>
      <c r="BP321" s="217"/>
      <c r="BQ321" s="217"/>
      <c r="BR321" s="217"/>
      <c r="BS321" s="217"/>
      <c r="BT321" s="217"/>
      <c r="BU321" s="217"/>
      <c r="BV321" s="217"/>
      <c r="BW321" s="217"/>
      <c r="BX321" s="217"/>
      <c r="BY321" s="217"/>
      <c r="BZ321" s="217"/>
      <c r="CA321" s="217"/>
      <c r="CB321" s="217"/>
      <c r="CC321" s="217"/>
      <c r="CD321" s="217"/>
      <c r="CE321" s="217"/>
      <c r="CF321" s="217"/>
      <c r="CG321" s="217"/>
      <c r="CH321" s="217"/>
      <c r="CI321" s="217"/>
      <c r="CJ321" s="217"/>
      <c r="CK321" s="217"/>
      <c r="CL321" s="217"/>
      <c r="CM321" s="217"/>
      <c r="CN321" s="217"/>
      <c r="CO321" s="217"/>
      <c r="CP321" s="217"/>
      <c r="CQ321" s="217"/>
      <c r="CR321" s="217"/>
      <c r="CS321" s="217"/>
      <c r="CT321" s="217"/>
      <c r="CU321" s="217"/>
      <c r="CV321" s="217"/>
      <c r="CW321" s="217"/>
      <c r="CX321" s="217"/>
      <c r="CY321" s="217"/>
      <c r="CZ321" s="217"/>
      <c r="DA321" s="217"/>
      <c r="DB321" s="217"/>
      <c r="DC321" s="217"/>
      <c r="DD321" s="217"/>
      <c r="DE321" s="217"/>
      <c r="DF321" s="217"/>
      <c r="DG321" s="217"/>
      <c r="DH321" s="217"/>
      <c r="DI321" s="217"/>
      <c r="DJ321" s="217"/>
      <c r="DK321" s="217"/>
      <c r="DL321" s="217"/>
      <c r="DM321" s="217"/>
      <c r="DN321" s="217"/>
      <c r="DO321" s="217"/>
      <c r="DP321" s="217"/>
      <c r="DQ321" s="217"/>
      <c r="DR321" s="217"/>
      <c r="DS321" s="217"/>
      <c r="DT321" s="217"/>
      <c r="DU321" s="217"/>
      <c r="DV321" s="217"/>
      <c r="DW321" s="217"/>
      <c r="DX321" s="217"/>
      <c r="DY321" s="217"/>
      <c r="DZ321" s="217"/>
      <c r="EA321" s="217"/>
      <c r="EB321" s="217"/>
      <c r="EC321" s="217"/>
      <c r="ED321" s="217"/>
      <c r="EE321" s="217"/>
      <c r="EF321" s="217"/>
      <c r="EG321" s="217"/>
      <c r="EH321" s="217"/>
      <c r="EI321" s="217"/>
      <c r="EJ321" s="217"/>
      <c r="EK321" s="217"/>
      <c r="EL321" s="217"/>
      <c r="EM321" s="217"/>
      <c r="EN321" s="217"/>
      <c r="EO321" s="217"/>
      <c r="EP321" s="217"/>
      <c r="EQ321" s="217"/>
      <c r="ER321" s="217"/>
      <c r="ES321" s="217"/>
      <c r="ET321" s="217"/>
      <c r="EU321" s="217"/>
      <c r="EV321" s="217"/>
      <c r="EW321" s="217"/>
      <c r="EX321" s="217"/>
      <c r="EY321" s="217"/>
      <c r="EZ321" s="217"/>
      <c r="FA321" s="217"/>
      <c r="FB321" s="217"/>
      <c r="FC321" s="217"/>
      <c r="FD321" s="217"/>
      <c r="FE321" s="217"/>
      <c r="FF321" s="217"/>
      <c r="FG321" s="217"/>
      <c r="FH321" s="217"/>
      <c r="FI321" s="217"/>
      <c r="FJ321" s="217"/>
      <c r="FK321" s="217"/>
      <c r="FL321" s="217"/>
      <c r="FM321" s="217"/>
      <c r="FN321" s="217"/>
      <c r="FO321" s="217"/>
      <c r="FP321" s="217"/>
      <c r="FQ321" s="217"/>
      <c r="FR321" s="217"/>
      <c r="FS321" s="217"/>
      <c r="FT321" s="217"/>
      <c r="FU321" s="217"/>
      <c r="FV321" s="217"/>
      <c r="FW321" s="217"/>
      <c r="FX321" s="217"/>
      <c r="FY321" s="217"/>
      <c r="FZ321" s="217"/>
      <c r="GA321" s="217"/>
      <c r="GB321" s="217"/>
      <c r="GC321" s="217"/>
      <c r="GD321" s="217"/>
      <c r="GE321" s="217"/>
      <c r="GF321" s="217"/>
      <c r="GG321" s="217"/>
      <c r="GH321" s="217"/>
      <c r="GI321" s="217"/>
      <c r="GJ321" s="217"/>
      <c r="GK321" s="217"/>
      <c r="GL321" s="217"/>
      <c r="GM321" s="217"/>
      <c r="GN321" s="217"/>
      <c r="GO321" s="217"/>
      <c r="GP321" s="217"/>
      <c r="GQ321" s="217"/>
      <c r="GR321" s="217"/>
      <c r="GS321" s="217"/>
      <c r="GT321" s="217"/>
      <c r="GU321" s="217"/>
      <c r="GV321" s="217"/>
      <c r="GW321" s="217"/>
      <c r="GX321" s="217"/>
      <c r="GY321" s="217"/>
      <c r="GZ321" s="217"/>
      <c r="HA321" s="217"/>
      <c r="HB321" s="217"/>
      <c r="HC321" s="217"/>
      <c r="HD321" s="217"/>
      <c r="HE321" s="217"/>
      <c r="HF321" s="217"/>
      <c r="HG321" s="217"/>
      <c r="HH321" s="217"/>
      <c r="HI321" s="217"/>
      <c r="HJ321" s="217"/>
      <c r="HK321" s="217"/>
      <c r="HL321" s="217"/>
      <c r="HM321" s="217"/>
      <c r="HN321" s="217"/>
      <c r="HO321" s="217"/>
      <c r="HP321" s="217"/>
      <c r="HQ321" s="217"/>
      <c r="HR321" s="217"/>
      <c r="HS321" s="217"/>
      <c r="HT321" s="217"/>
      <c r="HU321" s="217"/>
      <c r="HV321" s="217"/>
      <c r="HW321" s="217"/>
      <c r="HX321" s="217"/>
      <c r="HY321" s="217"/>
      <c r="HZ321" s="217"/>
      <c r="IA321" s="217"/>
      <c r="IB321" s="217"/>
      <c r="IC321" s="217"/>
      <c r="ID321" s="217"/>
      <c r="IE321" s="217"/>
      <c r="IF321" s="217"/>
      <c r="IG321" s="217"/>
      <c r="IH321" s="217"/>
      <c r="II321" s="217"/>
      <c r="IJ321" s="217"/>
      <c r="IK321" s="217"/>
      <c r="IL321" s="217"/>
      <c r="IM321" s="217"/>
      <c r="IN321" s="217"/>
    </row>
    <row r="322" spans="1:248" s="240" customFormat="1" ht="30" x14ac:dyDescent="0.25">
      <c r="A322" s="11" t="s">
        <v>121</v>
      </c>
      <c r="B322" s="298">
        <f t="shared" ref="B322:E322" si="321">B309</f>
        <v>3002</v>
      </c>
      <c r="C322" s="298">
        <f t="shared" si="321"/>
        <v>250</v>
      </c>
      <c r="D322" s="298">
        <f t="shared" si="321"/>
        <v>75</v>
      </c>
      <c r="E322" s="298">
        <f t="shared" si="321"/>
        <v>30</v>
      </c>
      <c r="F322" s="299">
        <f t="shared" ref="F322:I327" si="322">F309</f>
        <v>5265.1177399999997</v>
      </c>
      <c r="G322" s="299">
        <f t="shared" si="322"/>
        <v>439</v>
      </c>
      <c r="H322" s="299">
        <f t="shared" si="322"/>
        <v>130.19972999999999</v>
      </c>
      <c r="I322" s="299">
        <f t="shared" si="322"/>
        <v>29.658252847380407</v>
      </c>
      <c r="J322" s="217"/>
      <c r="K322" s="217"/>
      <c r="L322" s="217"/>
      <c r="M322" s="217"/>
      <c r="N322" s="217"/>
      <c r="O322" s="217"/>
      <c r="P322" s="217"/>
      <c r="Q322" s="217"/>
      <c r="R322" s="217"/>
      <c r="S322" s="217"/>
      <c r="T322" s="217"/>
      <c r="U322" s="217"/>
      <c r="V322" s="217"/>
      <c r="W322" s="217"/>
      <c r="X322" s="217"/>
      <c r="Y322" s="217"/>
      <c r="Z322" s="217"/>
      <c r="AA322" s="217"/>
      <c r="AB322" s="217"/>
      <c r="AC322" s="217"/>
      <c r="AD322" s="217"/>
      <c r="AE322" s="217"/>
      <c r="AF322" s="217"/>
      <c r="AG322" s="217"/>
      <c r="AH322" s="217"/>
      <c r="AI322" s="217"/>
      <c r="AJ322" s="217"/>
      <c r="AK322" s="217"/>
      <c r="AL322" s="217"/>
      <c r="AM322" s="217"/>
      <c r="AN322" s="217"/>
      <c r="AO322" s="217"/>
      <c r="AP322" s="217"/>
      <c r="AQ322" s="217"/>
      <c r="AR322" s="217"/>
      <c r="AS322" s="217"/>
      <c r="AT322" s="217"/>
      <c r="AU322" s="217"/>
      <c r="AV322" s="217"/>
      <c r="AW322" s="217"/>
      <c r="AX322" s="217"/>
      <c r="AY322" s="217"/>
      <c r="AZ322" s="217"/>
      <c r="BA322" s="217"/>
      <c r="BB322" s="217"/>
      <c r="BC322" s="217"/>
      <c r="BD322" s="217"/>
      <c r="BE322" s="217"/>
      <c r="BF322" s="217"/>
      <c r="BG322" s="217"/>
      <c r="BH322" s="217"/>
      <c r="BI322" s="217"/>
      <c r="BJ322" s="217"/>
      <c r="BK322" s="217"/>
      <c r="BL322" s="217"/>
      <c r="BM322" s="217"/>
      <c r="BN322" s="217"/>
      <c r="BO322" s="217"/>
      <c r="BP322" s="217"/>
      <c r="BQ322" s="217"/>
      <c r="BR322" s="217"/>
      <c r="BS322" s="217"/>
      <c r="BT322" s="217"/>
      <c r="BU322" s="217"/>
      <c r="BV322" s="217"/>
      <c r="BW322" s="217"/>
      <c r="BX322" s="217"/>
      <c r="BY322" s="217"/>
      <c r="BZ322" s="217"/>
      <c r="CA322" s="217"/>
      <c r="CB322" s="217"/>
      <c r="CC322" s="217"/>
      <c r="CD322" s="217"/>
      <c r="CE322" s="217"/>
      <c r="CF322" s="217"/>
      <c r="CG322" s="217"/>
      <c r="CH322" s="217"/>
      <c r="CI322" s="217"/>
      <c r="CJ322" s="217"/>
      <c r="CK322" s="217"/>
      <c r="CL322" s="217"/>
      <c r="CM322" s="217"/>
      <c r="CN322" s="217"/>
      <c r="CO322" s="217"/>
      <c r="CP322" s="217"/>
      <c r="CQ322" s="217"/>
      <c r="CR322" s="217"/>
      <c r="CS322" s="217"/>
      <c r="CT322" s="217"/>
      <c r="CU322" s="217"/>
      <c r="CV322" s="217"/>
      <c r="CW322" s="217"/>
      <c r="CX322" s="217"/>
      <c r="CY322" s="217"/>
      <c r="CZ322" s="217"/>
      <c r="DA322" s="217"/>
      <c r="DB322" s="217"/>
      <c r="DC322" s="217"/>
      <c r="DD322" s="217"/>
      <c r="DE322" s="217"/>
      <c r="DF322" s="217"/>
      <c r="DG322" s="217"/>
      <c r="DH322" s="217"/>
      <c r="DI322" s="217"/>
      <c r="DJ322" s="217"/>
      <c r="DK322" s="217"/>
      <c r="DL322" s="217"/>
      <c r="DM322" s="217"/>
      <c r="DN322" s="217"/>
      <c r="DO322" s="217"/>
      <c r="DP322" s="217"/>
      <c r="DQ322" s="217"/>
      <c r="DR322" s="217"/>
      <c r="DS322" s="217"/>
      <c r="DT322" s="217"/>
      <c r="DU322" s="217"/>
      <c r="DV322" s="217"/>
      <c r="DW322" s="217"/>
      <c r="DX322" s="217"/>
      <c r="DY322" s="217"/>
      <c r="DZ322" s="217"/>
      <c r="EA322" s="217"/>
      <c r="EB322" s="217"/>
      <c r="EC322" s="217"/>
      <c r="ED322" s="217"/>
      <c r="EE322" s="217"/>
      <c r="EF322" s="217"/>
      <c r="EG322" s="217"/>
      <c r="EH322" s="217"/>
      <c r="EI322" s="217"/>
      <c r="EJ322" s="217"/>
      <c r="EK322" s="217"/>
      <c r="EL322" s="217"/>
      <c r="EM322" s="217"/>
      <c r="EN322" s="217"/>
      <c r="EO322" s="217"/>
      <c r="EP322" s="217"/>
      <c r="EQ322" s="217"/>
      <c r="ER322" s="217"/>
      <c r="ES322" s="217"/>
      <c r="ET322" s="217"/>
      <c r="EU322" s="217"/>
      <c r="EV322" s="217"/>
      <c r="EW322" s="217"/>
      <c r="EX322" s="217"/>
      <c r="EY322" s="217"/>
      <c r="EZ322" s="217"/>
      <c r="FA322" s="217"/>
      <c r="FB322" s="217"/>
      <c r="FC322" s="217"/>
      <c r="FD322" s="217"/>
      <c r="FE322" s="217"/>
      <c r="FF322" s="217"/>
      <c r="FG322" s="217"/>
      <c r="FH322" s="217"/>
      <c r="FI322" s="217"/>
      <c r="FJ322" s="217"/>
      <c r="FK322" s="217"/>
      <c r="FL322" s="217"/>
      <c r="FM322" s="217"/>
      <c r="FN322" s="217"/>
      <c r="FO322" s="217"/>
      <c r="FP322" s="217"/>
      <c r="FQ322" s="217"/>
      <c r="FR322" s="217"/>
      <c r="FS322" s="217"/>
      <c r="FT322" s="217"/>
      <c r="FU322" s="217"/>
      <c r="FV322" s="217"/>
      <c r="FW322" s="217"/>
      <c r="FX322" s="217"/>
      <c r="FY322" s="217"/>
      <c r="FZ322" s="217"/>
      <c r="GA322" s="217"/>
      <c r="GB322" s="217"/>
      <c r="GC322" s="217"/>
      <c r="GD322" s="217"/>
      <c r="GE322" s="217"/>
      <c r="GF322" s="217"/>
      <c r="GG322" s="217"/>
      <c r="GH322" s="217"/>
      <c r="GI322" s="217"/>
      <c r="GJ322" s="217"/>
      <c r="GK322" s="217"/>
      <c r="GL322" s="217"/>
      <c r="GM322" s="217"/>
      <c r="GN322" s="217"/>
      <c r="GO322" s="217"/>
      <c r="GP322" s="217"/>
      <c r="GQ322" s="217"/>
      <c r="GR322" s="217"/>
      <c r="GS322" s="217"/>
      <c r="GT322" s="217"/>
      <c r="GU322" s="217"/>
      <c r="GV322" s="217"/>
      <c r="GW322" s="217"/>
      <c r="GX322" s="217"/>
      <c r="GY322" s="217"/>
      <c r="GZ322" s="217"/>
      <c r="HA322" s="217"/>
      <c r="HB322" s="217"/>
      <c r="HC322" s="217"/>
      <c r="HD322" s="217"/>
      <c r="HE322" s="217"/>
      <c r="HF322" s="217"/>
      <c r="HG322" s="217"/>
      <c r="HH322" s="217"/>
      <c r="HI322" s="217"/>
      <c r="HJ322" s="217"/>
      <c r="HK322" s="217"/>
      <c r="HL322" s="217"/>
      <c r="HM322" s="217"/>
      <c r="HN322" s="217"/>
      <c r="HO322" s="217"/>
      <c r="HP322" s="217"/>
      <c r="HQ322" s="217"/>
      <c r="HR322" s="217"/>
      <c r="HS322" s="217"/>
      <c r="HT322" s="217"/>
      <c r="HU322" s="217"/>
      <c r="HV322" s="217"/>
      <c r="HW322" s="217"/>
      <c r="HX322" s="217"/>
      <c r="HY322" s="217"/>
      <c r="HZ322" s="217"/>
      <c r="IA322" s="217"/>
      <c r="IB322" s="217"/>
      <c r="IC322" s="217"/>
      <c r="ID322" s="217"/>
      <c r="IE322" s="217"/>
      <c r="IF322" s="217"/>
      <c r="IG322" s="217"/>
      <c r="IH322" s="217"/>
      <c r="II322" s="217"/>
      <c r="IJ322" s="217"/>
      <c r="IK322" s="217"/>
      <c r="IL322" s="217"/>
      <c r="IM322" s="217"/>
      <c r="IN322" s="217"/>
    </row>
    <row r="323" spans="1:248" s="240" customFormat="1" ht="60" x14ac:dyDescent="0.25">
      <c r="A323" s="11" t="s">
        <v>86</v>
      </c>
      <c r="B323" s="298">
        <f t="shared" ref="B323:E323" si="323">B310</f>
        <v>4050</v>
      </c>
      <c r="C323" s="298">
        <f t="shared" si="323"/>
        <v>338</v>
      </c>
      <c r="D323" s="298">
        <f t="shared" si="323"/>
        <v>42</v>
      </c>
      <c r="E323" s="298">
        <f t="shared" si="323"/>
        <v>12.42603550295858</v>
      </c>
      <c r="F323" s="299">
        <f t="shared" si="322"/>
        <v>7944.0749999999998</v>
      </c>
      <c r="G323" s="299">
        <f t="shared" si="322"/>
        <v>662</v>
      </c>
      <c r="H323" s="299">
        <f t="shared" si="322"/>
        <v>135.35441</v>
      </c>
      <c r="I323" s="299">
        <f t="shared" si="322"/>
        <v>20.446285498489424</v>
      </c>
      <c r="J323" s="217"/>
      <c r="K323" s="217"/>
      <c r="L323" s="217"/>
      <c r="M323" s="217"/>
      <c r="N323" s="217"/>
      <c r="O323" s="217"/>
      <c r="P323" s="217"/>
      <c r="Q323" s="217"/>
      <c r="R323" s="217"/>
      <c r="S323" s="217"/>
      <c r="T323" s="217"/>
      <c r="U323" s="217"/>
      <c r="V323" s="217"/>
      <c r="W323" s="217"/>
      <c r="X323" s="217"/>
      <c r="Y323" s="217"/>
      <c r="Z323" s="217"/>
      <c r="AA323" s="217"/>
      <c r="AB323" s="217"/>
      <c r="AC323" s="217"/>
      <c r="AD323" s="217"/>
      <c r="AE323" s="217"/>
      <c r="AF323" s="217"/>
      <c r="AG323" s="217"/>
      <c r="AH323" s="217"/>
      <c r="AI323" s="217"/>
      <c r="AJ323" s="217"/>
      <c r="AK323" s="217"/>
      <c r="AL323" s="217"/>
      <c r="AM323" s="217"/>
      <c r="AN323" s="217"/>
      <c r="AO323" s="217"/>
      <c r="AP323" s="217"/>
      <c r="AQ323" s="217"/>
      <c r="AR323" s="217"/>
      <c r="AS323" s="217"/>
      <c r="AT323" s="217"/>
      <c r="AU323" s="217"/>
      <c r="AV323" s="217"/>
      <c r="AW323" s="217"/>
      <c r="AX323" s="217"/>
      <c r="AY323" s="217"/>
      <c r="AZ323" s="217"/>
      <c r="BA323" s="217"/>
      <c r="BB323" s="217"/>
      <c r="BC323" s="217"/>
      <c r="BD323" s="217"/>
      <c r="BE323" s="217"/>
      <c r="BF323" s="217"/>
      <c r="BG323" s="217"/>
      <c r="BH323" s="217"/>
      <c r="BI323" s="217"/>
      <c r="BJ323" s="217"/>
      <c r="BK323" s="217"/>
      <c r="BL323" s="217"/>
      <c r="BM323" s="217"/>
      <c r="BN323" s="217"/>
      <c r="BO323" s="217"/>
      <c r="BP323" s="217"/>
      <c r="BQ323" s="217"/>
      <c r="BR323" s="217"/>
      <c r="BS323" s="217"/>
      <c r="BT323" s="217"/>
      <c r="BU323" s="217"/>
      <c r="BV323" s="217"/>
      <c r="BW323" s="217"/>
      <c r="BX323" s="217"/>
      <c r="BY323" s="217"/>
      <c r="BZ323" s="217"/>
      <c r="CA323" s="217"/>
      <c r="CB323" s="217"/>
      <c r="CC323" s="217"/>
      <c r="CD323" s="217"/>
      <c r="CE323" s="217"/>
      <c r="CF323" s="217"/>
      <c r="CG323" s="217"/>
      <c r="CH323" s="217"/>
      <c r="CI323" s="217"/>
      <c r="CJ323" s="217"/>
      <c r="CK323" s="217"/>
      <c r="CL323" s="217"/>
      <c r="CM323" s="217"/>
      <c r="CN323" s="217"/>
      <c r="CO323" s="217"/>
      <c r="CP323" s="217"/>
      <c r="CQ323" s="217"/>
      <c r="CR323" s="217"/>
      <c r="CS323" s="217"/>
      <c r="CT323" s="217"/>
      <c r="CU323" s="217"/>
      <c r="CV323" s="217"/>
      <c r="CW323" s="217"/>
      <c r="CX323" s="217"/>
      <c r="CY323" s="217"/>
      <c r="CZ323" s="217"/>
      <c r="DA323" s="217"/>
      <c r="DB323" s="217"/>
      <c r="DC323" s="217"/>
      <c r="DD323" s="217"/>
      <c r="DE323" s="217"/>
      <c r="DF323" s="217"/>
      <c r="DG323" s="217"/>
      <c r="DH323" s="217"/>
      <c r="DI323" s="217"/>
      <c r="DJ323" s="217"/>
      <c r="DK323" s="217"/>
      <c r="DL323" s="217"/>
      <c r="DM323" s="217"/>
      <c r="DN323" s="217"/>
      <c r="DO323" s="217"/>
      <c r="DP323" s="217"/>
      <c r="DQ323" s="217"/>
      <c r="DR323" s="217"/>
      <c r="DS323" s="217"/>
      <c r="DT323" s="217"/>
      <c r="DU323" s="217"/>
      <c r="DV323" s="217"/>
      <c r="DW323" s="217"/>
      <c r="DX323" s="217"/>
      <c r="DY323" s="217"/>
      <c r="DZ323" s="217"/>
      <c r="EA323" s="217"/>
      <c r="EB323" s="217"/>
      <c r="EC323" s="217"/>
      <c r="ED323" s="217"/>
      <c r="EE323" s="217"/>
      <c r="EF323" s="217"/>
      <c r="EG323" s="217"/>
      <c r="EH323" s="217"/>
      <c r="EI323" s="217"/>
      <c r="EJ323" s="217"/>
      <c r="EK323" s="217"/>
      <c r="EL323" s="217"/>
      <c r="EM323" s="217"/>
      <c r="EN323" s="217"/>
      <c r="EO323" s="217"/>
      <c r="EP323" s="217"/>
      <c r="EQ323" s="217"/>
      <c r="ER323" s="217"/>
      <c r="ES323" s="217"/>
      <c r="ET323" s="217"/>
      <c r="EU323" s="217"/>
      <c r="EV323" s="217"/>
      <c r="EW323" s="217"/>
      <c r="EX323" s="217"/>
      <c r="EY323" s="217"/>
      <c r="EZ323" s="217"/>
      <c r="FA323" s="217"/>
      <c r="FB323" s="217"/>
      <c r="FC323" s="217"/>
      <c r="FD323" s="217"/>
      <c r="FE323" s="217"/>
      <c r="FF323" s="217"/>
      <c r="FG323" s="217"/>
      <c r="FH323" s="217"/>
      <c r="FI323" s="217"/>
      <c r="FJ323" s="217"/>
      <c r="FK323" s="217"/>
      <c r="FL323" s="217"/>
      <c r="FM323" s="217"/>
      <c r="FN323" s="217"/>
      <c r="FO323" s="217"/>
      <c r="FP323" s="217"/>
      <c r="FQ323" s="217"/>
      <c r="FR323" s="217"/>
      <c r="FS323" s="217"/>
      <c r="FT323" s="217"/>
      <c r="FU323" s="217"/>
      <c r="FV323" s="217"/>
      <c r="FW323" s="217"/>
      <c r="FX323" s="217"/>
      <c r="FY323" s="217"/>
      <c r="FZ323" s="217"/>
      <c r="GA323" s="217"/>
      <c r="GB323" s="217"/>
      <c r="GC323" s="217"/>
      <c r="GD323" s="217"/>
      <c r="GE323" s="217"/>
      <c r="GF323" s="217"/>
      <c r="GG323" s="217"/>
      <c r="GH323" s="217"/>
      <c r="GI323" s="217"/>
      <c r="GJ323" s="217"/>
      <c r="GK323" s="217"/>
      <c r="GL323" s="217"/>
      <c r="GM323" s="217"/>
      <c r="GN323" s="217"/>
      <c r="GO323" s="217"/>
      <c r="GP323" s="217"/>
      <c r="GQ323" s="217"/>
      <c r="GR323" s="217"/>
      <c r="GS323" s="217"/>
      <c r="GT323" s="217"/>
      <c r="GU323" s="217"/>
      <c r="GV323" s="217"/>
      <c r="GW323" s="217"/>
      <c r="GX323" s="217"/>
      <c r="GY323" s="217"/>
      <c r="GZ323" s="217"/>
      <c r="HA323" s="217"/>
      <c r="HB323" s="217"/>
      <c r="HC323" s="217"/>
      <c r="HD323" s="217"/>
      <c r="HE323" s="217"/>
      <c r="HF323" s="217"/>
      <c r="HG323" s="217"/>
      <c r="HH323" s="217"/>
      <c r="HI323" s="217"/>
      <c r="HJ323" s="217"/>
      <c r="HK323" s="217"/>
      <c r="HL323" s="217"/>
      <c r="HM323" s="217"/>
      <c r="HN323" s="217"/>
      <c r="HO323" s="217"/>
      <c r="HP323" s="217"/>
      <c r="HQ323" s="217"/>
      <c r="HR323" s="217"/>
      <c r="HS323" s="217"/>
      <c r="HT323" s="217"/>
      <c r="HU323" s="217"/>
      <c r="HV323" s="217"/>
      <c r="HW323" s="217"/>
      <c r="HX323" s="217"/>
      <c r="HY323" s="217"/>
      <c r="HZ323" s="217"/>
      <c r="IA323" s="217"/>
      <c r="IB323" s="217"/>
      <c r="IC323" s="217"/>
      <c r="ID323" s="217"/>
      <c r="IE323" s="217"/>
      <c r="IF323" s="217"/>
      <c r="IG323" s="217"/>
      <c r="IH323" s="217"/>
      <c r="II323" s="217"/>
      <c r="IJ323" s="217"/>
      <c r="IK323" s="217"/>
      <c r="IL323" s="217"/>
      <c r="IM323" s="217"/>
      <c r="IN323" s="217"/>
    </row>
    <row r="324" spans="1:248" s="240" customFormat="1" ht="45" x14ac:dyDescent="0.25">
      <c r="A324" s="11" t="s">
        <v>122</v>
      </c>
      <c r="B324" s="298">
        <f t="shared" ref="B324:E324" si="324">B311</f>
        <v>2160</v>
      </c>
      <c r="C324" s="298">
        <f t="shared" si="324"/>
        <v>180</v>
      </c>
      <c r="D324" s="298">
        <f t="shared" si="324"/>
        <v>36</v>
      </c>
      <c r="E324" s="298">
        <f t="shared" si="324"/>
        <v>20</v>
      </c>
      <c r="F324" s="299">
        <f t="shared" si="322"/>
        <v>4236.84</v>
      </c>
      <c r="G324" s="299">
        <f t="shared" si="322"/>
        <v>353</v>
      </c>
      <c r="H324" s="299">
        <f t="shared" si="322"/>
        <v>33.063739999999996</v>
      </c>
      <c r="I324" s="299">
        <f t="shared" si="322"/>
        <v>9.3664985835694026</v>
      </c>
      <c r="J324" s="217"/>
      <c r="K324" s="217"/>
      <c r="L324" s="217"/>
      <c r="M324" s="217"/>
      <c r="N324" s="217"/>
      <c r="O324" s="217"/>
      <c r="P324" s="217"/>
      <c r="Q324" s="217"/>
      <c r="R324" s="217"/>
      <c r="S324" s="217"/>
      <c r="T324" s="217"/>
      <c r="U324" s="217"/>
      <c r="V324" s="217"/>
      <c r="W324" s="217"/>
      <c r="X324" s="217"/>
      <c r="Y324" s="217"/>
      <c r="Z324" s="217"/>
      <c r="AA324" s="217"/>
      <c r="AB324" s="217"/>
      <c r="AC324" s="217"/>
      <c r="AD324" s="217"/>
      <c r="AE324" s="217"/>
      <c r="AF324" s="217"/>
      <c r="AG324" s="217"/>
      <c r="AH324" s="217"/>
      <c r="AI324" s="217"/>
      <c r="AJ324" s="217"/>
      <c r="AK324" s="217"/>
      <c r="AL324" s="217"/>
      <c r="AM324" s="217"/>
      <c r="AN324" s="217"/>
      <c r="AO324" s="217"/>
      <c r="AP324" s="217"/>
      <c r="AQ324" s="217"/>
      <c r="AR324" s="217"/>
      <c r="AS324" s="217"/>
      <c r="AT324" s="217"/>
      <c r="AU324" s="217"/>
      <c r="AV324" s="217"/>
      <c r="AW324" s="217"/>
      <c r="AX324" s="217"/>
      <c r="AY324" s="217"/>
      <c r="AZ324" s="217"/>
      <c r="BA324" s="217"/>
      <c r="BB324" s="217"/>
      <c r="BC324" s="217"/>
      <c r="BD324" s="217"/>
      <c r="BE324" s="217"/>
      <c r="BF324" s="217"/>
      <c r="BG324" s="217"/>
      <c r="BH324" s="217"/>
      <c r="BI324" s="217"/>
      <c r="BJ324" s="217"/>
      <c r="BK324" s="217"/>
      <c r="BL324" s="217"/>
      <c r="BM324" s="217"/>
      <c r="BN324" s="217"/>
      <c r="BO324" s="217"/>
      <c r="BP324" s="217"/>
      <c r="BQ324" s="217"/>
      <c r="BR324" s="217"/>
      <c r="BS324" s="217"/>
      <c r="BT324" s="217"/>
      <c r="BU324" s="217"/>
      <c r="BV324" s="217"/>
      <c r="BW324" s="217"/>
      <c r="BX324" s="217"/>
      <c r="BY324" s="217"/>
      <c r="BZ324" s="217"/>
      <c r="CA324" s="217"/>
      <c r="CB324" s="217"/>
      <c r="CC324" s="217"/>
      <c r="CD324" s="217"/>
      <c r="CE324" s="217"/>
      <c r="CF324" s="217"/>
      <c r="CG324" s="217"/>
      <c r="CH324" s="217"/>
      <c r="CI324" s="217"/>
      <c r="CJ324" s="217"/>
      <c r="CK324" s="217"/>
      <c r="CL324" s="217"/>
      <c r="CM324" s="217"/>
      <c r="CN324" s="217"/>
      <c r="CO324" s="217"/>
      <c r="CP324" s="217"/>
      <c r="CQ324" s="217"/>
      <c r="CR324" s="217"/>
      <c r="CS324" s="217"/>
      <c r="CT324" s="217"/>
      <c r="CU324" s="217"/>
      <c r="CV324" s="217"/>
      <c r="CW324" s="217"/>
      <c r="CX324" s="217"/>
      <c r="CY324" s="217"/>
      <c r="CZ324" s="217"/>
      <c r="DA324" s="217"/>
      <c r="DB324" s="217"/>
      <c r="DC324" s="217"/>
      <c r="DD324" s="217"/>
      <c r="DE324" s="217"/>
      <c r="DF324" s="217"/>
      <c r="DG324" s="217"/>
      <c r="DH324" s="217"/>
      <c r="DI324" s="217"/>
      <c r="DJ324" s="217"/>
      <c r="DK324" s="217"/>
      <c r="DL324" s="217"/>
      <c r="DM324" s="217"/>
      <c r="DN324" s="217"/>
      <c r="DO324" s="217"/>
      <c r="DP324" s="217"/>
      <c r="DQ324" s="217"/>
      <c r="DR324" s="217"/>
      <c r="DS324" s="217"/>
      <c r="DT324" s="217"/>
      <c r="DU324" s="217"/>
      <c r="DV324" s="217"/>
      <c r="DW324" s="217"/>
      <c r="DX324" s="217"/>
      <c r="DY324" s="217"/>
      <c r="DZ324" s="217"/>
      <c r="EA324" s="217"/>
      <c r="EB324" s="217"/>
      <c r="EC324" s="217"/>
      <c r="ED324" s="217"/>
      <c r="EE324" s="217"/>
      <c r="EF324" s="217"/>
      <c r="EG324" s="217"/>
      <c r="EH324" s="217"/>
      <c r="EI324" s="217"/>
      <c r="EJ324" s="217"/>
      <c r="EK324" s="217"/>
      <c r="EL324" s="217"/>
      <c r="EM324" s="217"/>
      <c r="EN324" s="217"/>
      <c r="EO324" s="217"/>
      <c r="EP324" s="217"/>
      <c r="EQ324" s="217"/>
      <c r="ER324" s="217"/>
      <c r="ES324" s="217"/>
      <c r="ET324" s="217"/>
      <c r="EU324" s="217"/>
      <c r="EV324" s="217"/>
      <c r="EW324" s="217"/>
      <c r="EX324" s="217"/>
      <c r="EY324" s="217"/>
      <c r="EZ324" s="217"/>
      <c r="FA324" s="217"/>
      <c r="FB324" s="217"/>
      <c r="FC324" s="217"/>
      <c r="FD324" s="217"/>
      <c r="FE324" s="217"/>
      <c r="FF324" s="217"/>
      <c r="FG324" s="217"/>
      <c r="FH324" s="217"/>
      <c r="FI324" s="217"/>
      <c r="FJ324" s="217"/>
      <c r="FK324" s="217"/>
      <c r="FL324" s="217"/>
      <c r="FM324" s="217"/>
      <c r="FN324" s="217"/>
      <c r="FO324" s="217"/>
      <c r="FP324" s="217"/>
      <c r="FQ324" s="217"/>
      <c r="FR324" s="217"/>
      <c r="FS324" s="217"/>
      <c r="FT324" s="217"/>
      <c r="FU324" s="217"/>
      <c r="FV324" s="217"/>
      <c r="FW324" s="217"/>
      <c r="FX324" s="217"/>
      <c r="FY324" s="217"/>
      <c r="FZ324" s="217"/>
      <c r="GA324" s="217"/>
      <c r="GB324" s="217"/>
      <c r="GC324" s="217"/>
      <c r="GD324" s="217"/>
      <c r="GE324" s="217"/>
      <c r="GF324" s="217"/>
      <c r="GG324" s="217"/>
      <c r="GH324" s="217"/>
      <c r="GI324" s="217"/>
      <c r="GJ324" s="217"/>
      <c r="GK324" s="217"/>
      <c r="GL324" s="217"/>
      <c r="GM324" s="217"/>
      <c r="GN324" s="217"/>
      <c r="GO324" s="217"/>
      <c r="GP324" s="217"/>
      <c r="GQ324" s="217"/>
      <c r="GR324" s="217"/>
      <c r="GS324" s="217"/>
      <c r="GT324" s="217"/>
      <c r="GU324" s="217"/>
      <c r="GV324" s="217"/>
      <c r="GW324" s="217"/>
      <c r="GX324" s="217"/>
      <c r="GY324" s="217"/>
      <c r="GZ324" s="217"/>
      <c r="HA324" s="217"/>
      <c r="HB324" s="217"/>
      <c r="HC324" s="217"/>
      <c r="HD324" s="217"/>
      <c r="HE324" s="217"/>
      <c r="HF324" s="217"/>
      <c r="HG324" s="217"/>
      <c r="HH324" s="217"/>
      <c r="HI324" s="217"/>
      <c r="HJ324" s="217"/>
      <c r="HK324" s="217"/>
      <c r="HL324" s="217"/>
      <c r="HM324" s="217"/>
      <c r="HN324" s="217"/>
      <c r="HO324" s="217"/>
      <c r="HP324" s="217"/>
      <c r="HQ324" s="217"/>
      <c r="HR324" s="217"/>
      <c r="HS324" s="217"/>
      <c r="HT324" s="217"/>
      <c r="HU324" s="217"/>
      <c r="HV324" s="217"/>
      <c r="HW324" s="217"/>
      <c r="HX324" s="217"/>
      <c r="HY324" s="217"/>
      <c r="HZ324" s="217"/>
      <c r="IA324" s="217"/>
      <c r="IB324" s="217"/>
      <c r="IC324" s="217"/>
      <c r="ID324" s="217"/>
      <c r="IE324" s="217"/>
      <c r="IF324" s="217"/>
      <c r="IG324" s="217"/>
      <c r="IH324" s="217"/>
      <c r="II324" s="217"/>
      <c r="IJ324" s="217"/>
      <c r="IK324" s="217"/>
      <c r="IL324" s="217"/>
      <c r="IM324" s="217"/>
      <c r="IN324" s="217"/>
    </row>
    <row r="325" spans="1:248" s="240" customFormat="1" ht="30" x14ac:dyDescent="0.25">
      <c r="A325" s="11" t="s">
        <v>87</v>
      </c>
      <c r="B325" s="298">
        <f t="shared" ref="B325:E325" si="325">B312</f>
        <v>170</v>
      </c>
      <c r="C325" s="298">
        <f t="shared" si="325"/>
        <v>14</v>
      </c>
      <c r="D325" s="298">
        <f t="shared" si="325"/>
        <v>0</v>
      </c>
      <c r="E325" s="298">
        <f t="shared" si="325"/>
        <v>0</v>
      </c>
      <c r="F325" s="299">
        <f t="shared" si="322"/>
        <v>680.14449999999999</v>
      </c>
      <c r="G325" s="299">
        <f t="shared" si="322"/>
        <v>57</v>
      </c>
      <c r="H325" s="299">
        <f t="shared" si="322"/>
        <v>0</v>
      </c>
      <c r="I325" s="299">
        <f t="shared" si="322"/>
        <v>0</v>
      </c>
      <c r="J325" s="217"/>
      <c r="K325" s="217"/>
      <c r="L325" s="217"/>
      <c r="M325" s="217"/>
      <c r="N325" s="217"/>
      <c r="O325" s="217"/>
      <c r="P325" s="217"/>
      <c r="Q325" s="217"/>
      <c r="R325" s="217"/>
      <c r="S325" s="217"/>
      <c r="T325" s="217"/>
      <c r="U325" s="217"/>
      <c r="V325" s="217"/>
      <c r="W325" s="217"/>
      <c r="X325" s="217"/>
      <c r="Y325" s="217"/>
      <c r="Z325" s="217"/>
      <c r="AA325" s="217"/>
      <c r="AB325" s="217"/>
      <c r="AC325" s="217"/>
      <c r="AD325" s="217"/>
      <c r="AE325" s="217"/>
      <c r="AF325" s="217"/>
      <c r="AG325" s="217"/>
      <c r="AH325" s="217"/>
      <c r="AI325" s="217"/>
      <c r="AJ325" s="217"/>
      <c r="AK325" s="217"/>
      <c r="AL325" s="217"/>
      <c r="AM325" s="217"/>
      <c r="AN325" s="217"/>
      <c r="AO325" s="217"/>
      <c r="AP325" s="217"/>
      <c r="AQ325" s="217"/>
      <c r="AR325" s="217"/>
      <c r="AS325" s="217"/>
      <c r="AT325" s="217"/>
      <c r="AU325" s="217"/>
      <c r="AV325" s="217"/>
      <c r="AW325" s="217"/>
      <c r="AX325" s="217"/>
      <c r="AY325" s="217"/>
      <c r="AZ325" s="217"/>
      <c r="BA325" s="217"/>
      <c r="BB325" s="217"/>
      <c r="BC325" s="217"/>
      <c r="BD325" s="217"/>
      <c r="BE325" s="217"/>
      <c r="BF325" s="217"/>
      <c r="BG325" s="217"/>
      <c r="BH325" s="217"/>
      <c r="BI325" s="217"/>
      <c r="BJ325" s="217"/>
      <c r="BK325" s="217"/>
      <c r="BL325" s="217"/>
      <c r="BM325" s="217"/>
      <c r="BN325" s="217"/>
      <c r="BO325" s="217"/>
      <c r="BP325" s="217"/>
      <c r="BQ325" s="217"/>
      <c r="BR325" s="217"/>
      <c r="BS325" s="217"/>
      <c r="BT325" s="217"/>
      <c r="BU325" s="217"/>
      <c r="BV325" s="217"/>
      <c r="BW325" s="217"/>
      <c r="BX325" s="217"/>
      <c r="BY325" s="217"/>
      <c r="BZ325" s="217"/>
      <c r="CA325" s="217"/>
      <c r="CB325" s="217"/>
      <c r="CC325" s="217"/>
      <c r="CD325" s="217"/>
      <c r="CE325" s="217"/>
      <c r="CF325" s="217"/>
      <c r="CG325" s="217"/>
      <c r="CH325" s="217"/>
      <c r="CI325" s="217"/>
      <c r="CJ325" s="217"/>
      <c r="CK325" s="217"/>
      <c r="CL325" s="217"/>
      <c r="CM325" s="217"/>
      <c r="CN325" s="217"/>
      <c r="CO325" s="217"/>
      <c r="CP325" s="217"/>
      <c r="CQ325" s="217"/>
      <c r="CR325" s="217"/>
      <c r="CS325" s="217"/>
      <c r="CT325" s="217"/>
      <c r="CU325" s="217"/>
      <c r="CV325" s="217"/>
      <c r="CW325" s="217"/>
      <c r="CX325" s="217"/>
      <c r="CY325" s="217"/>
      <c r="CZ325" s="217"/>
      <c r="DA325" s="217"/>
      <c r="DB325" s="217"/>
      <c r="DC325" s="217"/>
      <c r="DD325" s="217"/>
      <c r="DE325" s="217"/>
      <c r="DF325" s="217"/>
      <c r="DG325" s="217"/>
      <c r="DH325" s="217"/>
      <c r="DI325" s="217"/>
      <c r="DJ325" s="217"/>
      <c r="DK325" s="217"/>
      <c r="DL325" s="217"/>
      <c r="DM325" s="217"/>
      <c r="DN325" s="217"/>
      <c r="DO325" s="217"/>
      <c r="DP325" s="217"/>
      <c r="DQ325" s="217"/>
      <c r="DR325" s="217"/>
      <c r="DS325" s="217"/>
      <c r="DT325" s="217"/>
      <c r="DU325" s="217"/>
      <c r="DV325" s="217"/>
      <c r="DW325" s="217"/>
      <c r="DX325" s="217"/>
      <c r="DY325" s="217"/>
      <c r="DZ325" s="217"/>
      <c r="EA325" s="217"/>
      <c r="EB325" s="217"/>
      <c r="EC325" s="217"/>
      <c r="ED325" s="217"/>
      <c r="EE325" s="217"/>
      <c r="EF325" s="217"/>
      <c r="EG325" s="217"/>
      <c r="EH325" s="217"/>
      <c r="EI325" s="217"/>
      <c r="EJ325" s="217"/>
      <c r="EK325" s="217"/>
      <c r="EL325" s="217"/>
      <c r="EM325" s="217"/>
      <c r="EN325" s="217"/>
      <c r="EO325" s="217"/>
      <c r="EP325" s="217"/>
      <c r="EQ325" s="217"/>
      <c r="ER325" s="217"/>
      <c r="ES325" s="217"/>
      <c r="ET325" s="217"/>
      <c r="EU325" s="217"/>
      <c r="EV325" s="217"/>
      <c r="EW325" s="217"/>
      <c r="EX325" s="217"/>
      <c r="EY325" s="217"/>
      <c r="EZ325" s="217"/>
      <c r="FA325" s="217"/>
      <c r="FB325" s="217"/>
      <c r="FC325" s="217"/>
      <c r="FD325" s="217"/>
      <c r="FE325" s="217"/>
      <c r="FF325" s="217"/>
      <c r="FG325" s="217"/>
      <c r="FH325" s="217"/>
      <c r="FI325" s="217"/>
      <c r="FJ325" s="217"/>
      <c r="FK325" s="217"/>
      <c r="FL325" s="217"/>
      <c r="FM325" s="217"/>
      <c r="FN325" s="217"/>
      <c r="FO325" s="217"/>
      <c r="FP325" s="217"/>
      <c r="FQ325" s="217"/>
      <c r="FR325" s="217"/>
      <c r="FS325" s="217"/>
      <c r="FT325" s="217"/>
      <c r="FU325" s="217"/>
      <c r="FV325" s="217"/>
      <c r="FW325" s="217"/>
      <c r="FX325" s="217"/>
      <c r="FY325" s="217"/>
      <c r="FZ325" s="217"/>
      <c r="GA325" s="217"/>
      <c r="GB325" s="217"/>
      <c r="GC325" s="217"/>
      <c r="GD325" s="217"/>
      <c r="GE325" s="217"/>
      <c r="GF325" s="217"/>
      <c r="GG325" s="217"/>
      <c r="GH325" s="217"/>
      <c r="GI325" s="217"/>
      <c r="GJ325" s="217"/>
      <c r="GK325" s="217"/>
      <c r="GL325" s="217"/>
      <c r="GM325" s="217"/>
      <c r="GN325" s="217"/>
      <c r="GO325" s="217"/>
      <c r="GP325" s="217"/>
      <c r="GQ325" s="217"/>
      <c r="GR325" s="217"/>
      <c r="GS325" s="217"/>
      <c r="GT325" s="217"/>
      <c r="GU325" s="217"/>
      <c r="GV325" s="217"/>
      <c r="GW325" s="217"/>
      <c r="GX325" s="217"/>
      <c r="GY325" s="217"/>
      <c r="GZ325" s="217"/>
      <c r="HA325" s="217"/>
      <c r="HB325" s="217"/>
      <c r="HC325" s="217"/>
      <c r="HD325" s="217"/>
      <c r="HE325" s="217"/>
      <c r="HF325" s="217"/>
      <c r="HG325" s="217"/>
      <c r="HH325" s="217"/>
      <c r="HI325" s="217"/>
      <c r="HJ325" s="217"/>
      <c r="HK325" s="217"/>
      <c r="HL325" s="217"/>
      <c r="HM325" s="217"/>
      <c r="HN325" s="217"/>
      <c r="HO325" s="217"/>
      <c r="HP325" s="217"/>
      <c r="HQ325" s="217"/>
      <c r="HR325" s="217"/>
      <c r="HS325" s="217"/>
      <c r="HT325" s="217"/>
      <c r="HU325" s="217"/>
      <c r="HV325" s="217"/>
      <c r="HW325" s="217"/>
      <c r="HX325" s="217"/>
      <c r="HY325" s="217"/>
      <c r="HZ325" s="217"/>
      <c r="IA325" s="217"/>
      <c r="IB325" s="217"/>
      <c r="IC325" s="217"/>
      <c r="ID325" s="217"/>
      <c r="IE325" s="217"/>
      <c r="IF325" s="217"/>
      <c r="IG325" s="217"/>
      <c r="IH325" s="217"/>
      <c r="II325" s="217"/>
      <c r="IJ325" s="217"/>
      <c r="IK325" s="217"/>
      <c r="IL325" s="217"/>
      <c r="IM325" s="217"/>
      <c r="IN325" s="217"/>
    </row>
    <row r="326" spans="1:248" s="240" customFormat="1" ht="30" x14ac:dyDescent="0.25">
      <c r="A326" s="11" t="s">
        <v>88</v>
      </c>
      <c r="B326" s="298">
        <f t="shared" ref="B326:E326" si="326">B313</f>
        <v>1486</v>
      </c>
      <c r="C326" s="298">
        <f t="shared" si="326"/>
        <v>124</v>
      </c>
      <c r="D326" s="298">
        <f t="shared" si="326"/>
        <v>8</v>
      </c>
      <c r="E326" s="298">
        <f t="shared" si="326"/>
        <v>6.4516129032258061</v>
      </c>
      <c r="F326" s="299">
        <f t="shared" si="322"/>
        <v>1130.38534</v>
      </c>
      <c r="G326" s="299">
        <f t="shared" si="322"/>
        <v>94</v>
      </c>
      <c r="H326" s="299">
        <f t="shared" si="322"/>
        <v>6.0855200000000007</v>
      </c>
      <c r="I326" s="299">
        <f t="shared" si="322"/>
        <v>6.4739574468085124</v>
      </c>
      <c r="J326" s="217"/>
      <c r="K326" s="217"/>
      <c r="L326" s="217"/>
      <c r="M326" s="217"/>
      <c r="N326" s="217"/>
      <c r="O326" s="217"/>
      <c r="P326" s="217"/>
      <c r="Q326" s="217"/>
      <c r="R326" s="217"/>
      <c r="S326" s="217"/>
      <c r="T326" s="217"/>
      <c r="U326" s="217"/>
      <c r="V326" s="217"/>
      <c r="W326" s="217"/>
      <c r="X326" s="217"/>
      <c r="Y326" s="217"/>
      <c r="Z326" s="217"/>
      <c r="AA326" s="217"/>
      <c r="AB326" s="217"/>
      <c r="AC326" s="217"/>
      <c r="AD326" s="217"/>
      <c r="AE326" s="217"/>
      <c r="AF326" s="217"/>
      <c r="AG326" s="217"/>
      <c r="AH326" s="217"/>
      <c r="AI326" s="217"/>
      <c r="AJ326" s="217"/>
      <c r="AK326" s="217"/>
      <c r="AL326" s="217"/>
      <c r="AM326" s="217"/>
      <c r="AN326" s="217"/>
      <c r="AO326" s="217"/>
      <c r="AP326" s="217"/>
      <c r="AQ326" s="217"/>
      <c r="AR326" s="217"/>
      <c r="AS326" s="217"/>
      <c r="AT326" s="217"/>
      <c r="AU326" s="217"/>
      <c r="AV326" s="217"/>
      <c r="AW326" s="217"/>
      <c r="AX326" s="217"/>
      <c r="AY326" s="217"/>
      <c r="AZ326" s="217"/>
      <c r="BA326" s="217"/>
      <c r="BB326" s="217"/>
      <c r="BC326" s="217"/>
      <c r="BD326" s="217"/>
      <c r="BE326" s="217"/>
      <c r="BF326" s="217"/>
      <c r="BG326" s="217"/>
      <c r="BH326" s="217"/>
      <c r="BI326" s="217"/>
      <c r="BJ326" s="217"/>
      <c r="BK326" s="217"/>
      <c r="BL326" s="217"/>
      <c r="BM326" s="217"/>
      <c r="BN326" s="217"/>
      <c r="BO326" s="217"/>
      <c r="BP326" s="217"/>
      <c r="BQ326" s="217"/>
      <c r="BR326" s="217"/>
      <c r="BS326" s="217"/>
      <c r="BT326" s="217"/>
      <c r="BU326" s="217"/>
      <c r="BV326" s="217"/>
      <c r="BW326" s="217"/>
      <c r="BX326" s="217"/>
      <c r="BY326" s="217"/>
      <c r="BZ326" s="217"/>
      <c r="CA326" s="217"/>
      <c r="CB326" s="217"/>
      <c r="CC326" s="217"/>
      <c r="CD326" s="217"/>
      <c r="CE326" s="217"/>
      <c r="CF326" s="217"/>
      <c r="CG326" s="217"/>
      <c r="CH326" s="217"/>
      <c r="CI326" s="217"/>
      <c r="CJ326" s="217"/>
      <c r="CK326" s="217"/>
      <c r="CL326" s="217"/>
      <c r="CM326" s="217"/>
      <c r="CN326" s="217"/>
      <c r="CO326" s="217"/>
      <c r="CP326" s="217"/>
      <c r="CQ326" s="217"/>
      <c r="CR326" s="217"/>
      <c r="CS326" s="217"/>
      <c r="CT326" s="217"/>
      <c r="CU326" s="217"/>
      <c r="CV326" s="217"/>
      <c r="CW326" s="217"/>
      <c r="CX326" s="217"/>
      <c r="CY326" s="217"/>
      <c r="CZ326" s="217"/>
      <c r="DA326" s="217"/>
      <c r="DB326" s="217"/>
      <c r="DC326" s="217"/>
      <c r="DD326" s="217"/>
      <c r="DE326" s="217"/>
      <c r="DF326" s="217"/>
      <c r="DG326" s="217"/>
      <c r="DH326" s="217"/>
      <c r="DI326" s="217"/>
      <c r="DJ326" s="217"/>
      <c r="DK326" s="217"/>
      <c r="DL326" s="217"/>
      <c r="DM326" s="217"/>
      <c r="DN326" s="217"/>
      <c r="DO326" s="217"/>
      <c r="DP326" s="217"/>
      <c r="DQ326" s="217"/>
      <c r="DR326" s="217"/>
      <c r="DS326" s="217"/>
      <c r="DT326" s="217"/>
      <c r="DU326" s="217"/>
      <c r="DV326" s="217"/>
      <c r="DW326" s="217"/>
      <c r="DX326" s="217"/>
      <c r="DY326" s="217"/>
      <c r="DZ326" s="217"/>
      <c r="EA326" s="217"/>
      <c r="EB326" s="217"/>
      <c r="EC326" s="217"/>
      <c r="ED326" s="217"/>
      <c r="EE326" s="217"/>
      <c r="EF326" s="217"/>
      <c r="EG326" s="217"/>
      <c r="EH326" s="217"/>
      <c r="EI326" s="217"/>
      <c r="EJ326" s="217"/>
      <c r="EK326" s="217"/>
      <c r="EL326" s="217"/>
      <c r="EM326" s="217"/>
      <c r="EN326" s="217"/>
      <c r="EO326" s="217"/>
      <c r="EP326" s="217"/>
      <c r="EQ326" s="217"/>
      <c r="ER326" s="217"/>
      <c r="ES326" s="217"/>
      <c r="ET326" s="217"/>
      <c r="EU326" s="217"/>
      <c r="EV326" s="217"/>
      <c r="EW326" s="217"/>
      <c r="EX326" s="217"/>
      <c r="EY326" s="217"/>
      <c r="EZ326" s="217"/>
      <c r="FA326" s="217"/>
      <c r="FB326" s="217"/>
      <c r="FC326" s="217"/>
      <c r="FD326" s="217"/>
      <c r="FE326" s="217"/>
      <c r="FF326" s="217"/>
      <c r="FG326" s="217"/>
      <c r="FH326" s="217"/>
      <c r="FI326" s="217"/>
      <c r="FJ326" s="217"/>
      <c r="FK326" s="217"/>
      <c r="FL326" s="217"/>
      <c r="FM326" s="217"/>
      <c r="FN326" s="217"/>
      <c r="FO326" s="217"/>
      <c r="FP326" s="217"/>
      <c r="FQ326" s="217"/>
      <c r="FR326" s="217"/>
      <c r="FS326" s="217"/>
      <c r="FT326" s="217"/>
      <c r="FU326" s="217"/>
      <c r="FV326" s="217"/>
      <c r="FW326" s="217"/>
      <c r="FX326" s="217"/>
      <c r="FY326" s="217"/>
      <c r="FZ326" s="217"/>
      <c r="GA326" s="217"/>
      <c r="GB326" s="217"/>
      <c r="GC326" s="217"/>
      <c r="GD326" s="217"/>
      <c r="GE326" s="217"/>
      <c r="GF326" s="217"/>
      <c r="GG326" s="217"/>
      <c r="GH326" s="217"/>
      <c r="GI326" s="217"/>
      <c r="GJ326" s="217"/>
      <c r="GK326" s="217"/>
      <c r="GL326" s="217"/>
      <c r="GM326" s="217"/>
      <c r="GN326" s="217"/>
      <c r="GO326" s="217"/>
      <c r="GP326" s="217"/>
      <c r="GQ326" s="217"/>
      <c r="GR326" s="217"/>
      <c r="GS326" s="217"/>
      <c r="GT326" s="217"/>
      <c r="GU326" s="217"/>
      <c r="GV326" s="217"/>
      <c r="GW326" s="217"/>
      <c r="GX326" s="217"/>
      <c r="GY326" s="217"/>
      <c r="GZ326" s="217"/>
      <c r="HA326" s="217"/>
      <c r="HB326" s="217"/>
      <c r="HC326" s="217"/>
      <c r="HD326" s="217"/>
      <c r="HE326" s="217"/>
      <c r="HF326" s="217"/>
      <c r="HG326" s="217"/>
      <c r="HH326" s="217"/>
      <c r="HI326" s="217"/>
      <c r="HJ326" s="217"/>
      <c r="HK326" s="217"/>
      <c r="HL326" s="217"/>
      <c r="HM326" s="217"/>
      <c r="HN326" s="217"/>
      <c r="HO326" s="217"/>
      <c r="HP326" s="217"/>
      <c r="HQ326" s="217"/>
      <c r="HR326" s="217"/>
      <c r="HS326" s="217"/>
      <c r="HT326" s="217"/>
      <c r="HU326" s="217"/>
      <c r="HV326" s="217"/>
      <c r="HW326" s="217"/>
      <c r="HX326" s="217"/>
      <c r="HY326" s="217"/>
      <c r="HZ326" s="217"/>
      <c r="IA326" s="217"/>
      <c r="IB326" s="217"/>
      <c r="IC326" s="217"/>
      <c r="ID326" s="217"/>
      <c r="IE326" s="217"/>
      <c r="IF326" s="217"/>
      <c r="IG326" s="217"/>
      <c r="IH326" s="217"/>
      <c r="II326" s="217"/>
      <c r="IJ326" s="217"/>
      <c r="IK326" s="217"/>
      <c r="IL326" s="217"/>
      <c r="IM326" s="217"/>
      <c r="IN326" s="217"/>
    </row>
    <row r="327" spans="1:248" ht="15" customHeight="1" x14ac:dyDescent="0.25">
      <c r="A327" s="7" t="s">
        <v>4</v>
      </c>
      <c r="B327" s="40">
        <f t="shared" ref="B327:E327" si="327">B314</f>
        <v>0</v>
      </c>
      <c r="C327" s="40">
        <f t="shared" si="327"/>
        <v>0</v>
      </c>
      <c r="D327" s="40">
        <f t="shared" si="327"/>
        <v>0</v>
      </c>
      <c r="E327" s="40">
        <f t="shared" si="327"/>
        <v>0</v>
      </c>
      <c r="F327" s="307">
        <f t="shared" si="322"/>
        <v>29797.280624444444</v>
      </c>
      <c r="G327" s="307">
        <f t="shared" si="322"/>
        <v>2484</v>
      </c>
      <c r="H327" s="307">
        <f t="shared" si="322"/>
        <v>526.73833999999988</v>
      </c>
      <c r="I327" s="307">
        <f t="shared" si="322"/>
        <v>21.205247181964566</v>
      </c>
    </row>
    <row r="328" spans="1:248" ht="15" customHeight="1" x14ac:dyDescent="0.25">
      <c r="A328" s="285" t="s">
        <v>17</v>
      </c>
      <c r="B328" s="50"/>
      <c r="C328" s="50"/>
      <c r="D328" s="50"/>
      <c r="E328" s="50"/>
      <c r="F328" s="164"/>
      <c r="G328" s="164"/>
      <c r="H328" s="164"/>
      <c r="I328" s="164"/>
    </row>
    <row r="329" spans="1:248" ht="29.25" x14ac:dyDescent="0.25">
      <c r="A329" s="312" t="s">
        <v>58</v>
      </c>
      <c r="B329" s="17"/>
      <c r="C329" s="17"/>
      <c r="D329" s="17"/>
      <c r="E329" s="17"/>
      <c r="F329" s="142"/>
      <c r="G329" s="142"/>
      <c r="H329" s="142"/>
      <c r="I329" s="142"/>
    </row>
    <row r="330" spans="1:248" s="3" customFormat="1" ht="30" x14ac:dyDescent="0.25">
      <c r="A330" s="11" t="s">
        <v>134</v>
      </c>
      <c r="B330" s="8">
        <f>SUM(B331:B334)</f>
        <v>469</v>
      </c>
      <c r="C330" s="8">
        <f t="shared" ref="C330:D330" si="328">SUM(C331:C334)</f>
        <v>39</v>
      </c>
      <c r="D330" s="8">
        <f t="shared" si="328"/>
        <v>4</v>
      </c>
      <c r="E330" s="8">
        <f>D330/C330*100</f>
        <v>10.256410256410255</v>
      </c>
      <c r="F330" s="149">
        <f>SUM(F331:F334)</f>
        <v>1118.44688</v>
      </c>
      <c r="G330" s="149">
        <f t="shared" ref="G330:H330" si="329">SUM(G331:G334)</f>
        <v>94</v>
      </c>
      <c r="H330" s="149">
        <f t="shared" si="329"/>
        <v>-11.180309999999999</v>
      </c>
      <c r="I330" s="149">
        <f t="shared" ref="I330:I353" si="330">H330/G330*100</f>
        <v>-11.893946808510638</v>
      </c>
    </row>
    <row r="331" spans="1:248" s="3" customFormat="1" ht="30" x14ac:dyDescent="0.25">
      <c r="A331" s="11" t="s">
        <v>84</v>
      </c>
      <c r="B331" s="8">
        <v>360</v>
      </c>
      <c r="C331" s="4">
        <f t="shared" ref="C331:C340" si="331">ROUND(B331/12*$A$3,0)</f>
        <v>30</v>
      </c>
      <c r="D331" s="8">
        <v>4</v>
      </c>
      <c r="E331" s="8">
        <f>D331/C331*100</f>
        <v>13.333333333333334</v>
      </c>
      <c r="F331" s="149">
        <v>883.37311999999997</v>
      </c>
      <c r="G331" s="253">
        <f t="shared" ref="G331" si="332">ROUND(F331/12*$A$3,0)</f>
        <v>74</v>
      </c>
      <c r="H331" s="149">
        <v>-11.180309999999999</v>
      </c>
      <c r="I331" s="149">
        <f t="shared" si="330"/>
        <v>-15.108527027027025</v>
      </c>
    </row>
    <row r="332" spans="1:248" s="3" customFormat="1" ht="30" x14ac:dyDescent="0.25">
      <c r="A332" s="11" t="s">
        <v>85</v>
      </c>
      <c r="B332" s="8">
        <v>109</v>
      </c>
      <c r="C332" s="4">
        <f t="shared" si="331"/>
        <v>9</v>
      </c>
      <c r="D332" s="8"/>
      <c r="E332" s="8">
        <f>D332/C332*100</f>
        <v>0</v>
      </c>
      <c r="F332" s="149">
        <v>235.07376000000002</v>
      </c>
      <c r="G332" s="253">
        <f t="shared" ref="G332:G340" si="333">ROUND(F332/12*$A$3,0)</f>
        <v>20</v>
      </c>
      <c r="H332" s="149"/>
      <c r="I332" s="149">
        <f t="shared" si="330"/>
        <v>0</v>
      </c>
    </row>
    <row r="333" spans="1:248" s="3" customFormat="1" ht="45" x14ac:dyDescent="0.25">
      <c r="A333" s="11" t="s">
        <v>127</v>
      </c>
      <c r="B333" s="8"/>
      <c r="C333" s="4">
        <f t="shared" si="331"/>
        <v>0</v>
      </c>
      <c r="D333" s="8"/>
      <c r="E333" s="8"/>
      <c r="F333" s="153"/>
      <c r="G333" s="253">
        <f t="shared" si="333"/>
        <v>0</v>
      </c>
      <c r="H333" s="149"/>
      <c r="I333" s="149" t="e">
        <f t="shared" si="330"/>
        <v>#DIV/0!</v>
      </c>
    </row>
    <row r="334" spans="1:248" s="3" customFormat="1" ht="30" x14ac:dyDescent="0.25">
      <c r="A334" s="11" t="s">
        <v>128</v>
      </c>
      <c r="B334" s="8"/>
      <c r="C334" s="4">
        <f t="shared" si="331"/>
        <v>0</v>
      </c>
      <c r="D334" s="8"/>
      <c r="E334" s="8"/>
      <c r="F334" s="153"/>
      <c r="G334" s="253">
        <f t="shared" si="333"/>
        <v>0</v>
      </c>
      <c r="H334" s="149"/>
      <c r="I334" s="149" t="e">
        <f t="shared" si="330"/>
        <v>#DIV/0!</v>
      </c>
    </row>
    <row r="335" spans="1:248" s="3" customFormat="1" ht="30" x14ac:dyDescent="0.25">
      <c r="A335" s="11" t="s">
        <v>125</v>
      </c>
      <c r="B335" s="8">
        <f>SUM(B336:B340)</f>
        <v>1139</v>
      </c>
      <c r="C335" s="8">
        <f t="shared" ref="C335:H335" si="334">SUM(C336:C340)</f>
        <v>94</v>
      </c>
      <c r="D335" s="8">
        <f t="shared" si="334"/>
        <v>122</v>
      </c>
      <c r="E335" s="8">
        <f t="shared" ref="E335:E340" si="335">D335/C335*100</f>
        <v>129.78723404255319</v>
      </c>
      <c r="F335" s="142">
        <f>SUM(F336:F340)</f>
        <v>2165.2098799999999</v>
      </c>
      <c r="G335" s="142">
        <f t="shared" si="334"/>
        <v>180</v>
      </c>
      <c r="H335" s="142">
        <f t="shared" si="334"/>
        <v>166.21499999999997</v>
      </c>
      <c r="I335" s="149">
        <f t="shared" si="330"/>
        <v>92.341666666666654</v>
      </c>
    </row>
    <row r="336" spans="1:248" s="3" customFormat="1" ht="30" x14ac:dyDescent="0.25">
      <c r="A336" s="11" t="s">
        <v>121</v>
      </c>
      <c r="B336" s="8">
        <v>15</v>
      </c>
      <c r="C336" s="4">
        <f t="shared" si="331"/>
        <v>1</v>
      </c>
      <c r="D336" s="8"/>
      <c r="E336" s="8">
        <f t="shared" si="335"/>
        <v>0</v>
      </c>
      <c r="F336" s="149">
        <v>26.308049999999998</v>
      </c>
      <c r="G336" s="253">
        <f t="shared" si="333"/>
        <v>2</v>
      </c>
      <c r="H336" s="149"/>
      <c r="I336" s="149">
        <f t="shared" si="330"/>
        <v>0</v>
      </c>
    </row>
    <row r="337" spans="1:248" s="3" customFormat="1" ht="58.5" customHeight="1" x14ac:dyDescent="0.25">
      <c r="A337" s="11" t="s">
        <v>132</v>
      </c>
      <c r="B337" s="8">
        <v>605</v>
      </c>
      <c r="C337" s="4">
        <f t="shared" si="331"/>
        <v>50</v>
      </c>
      <c r="D337" s="8">
        <v>42</v>
      </c>
      <c r="E337" s="8">
        <f t="shared" si="335"/>
        <v>84</v>
      </c>
      <c r="F337" s="149">
        <v>1186.7075</v>
      </c>
      <c r="G337" s="253">
        <f t="shared" si="333"/>
        <v>99</v>
      </c>
      <c r="H337" s="149">
        <v>100.81667999999999</v>
      </c>
      <c r="I337" s="149">
        <f t="shared" si="330"/>
        <v>101.83503030303029</v>
      </c>
    </row>
    <row r="338" spans="1:248" s="3" customFormat="1" ht="45" x14ac:dyDescent="0.25">
      <c r="A338" s="11" t="s">
        <v>122</v>
      </c>
      <c r="B338" s="8">
        <v>278</v>
      </c>
      <c r="C338" s="4">
        <f t="shared" si="331"/>
        <v>23</v>
      </c>
      <c r="D338" s="8">
        <v>28</v>
      </c>
      <c r="E338" s="8">
        <f t="shared" si="335"/>
        <v>121.73913043478262</v>
      </c>
      <c r="F338" s="149">
        <v>545.29700000000003</v>
      </c>
      <c r="G338" s="253">
        <f t="shared" si="333"/>
        <v>45</v>
      </c>
      <c r="H338" s="149">
        <v>25.84244</v>
      </c>
      <c r="I338" s="149">
        <f t="shared" si="330"/>
        <v>57.427644444444446</v>
      </c>
    </row>
    <row r="339" spans="1:248" s="3" customFormat="1" ht="30" x14ac:dyDescent="0.25">
      <c r="A339" s="11" t="s">
        <v>87</v>
      </c>
      <c r="B339" s="8">
        <v>69</v>
      </c>
      <c r="C339" s="4">
        <f t="shared" si="331"/>
        <v>6</v>
      </c>
      <c r="D339" s="8"/>
      <c r="E339" s="8">
        <f t="shared" si="335"/>
        <v>0</v>
      </c>
      <c r="F339" s="149">
        <v>276.05864999999994</v>
      </c>
      <c r="G339" s="253">
        <f t="shared" si="333"/>
        <v>23</v>
      </c>
      <c r="H339" s="149">
        <v>0</v>
      </c>
      <c r="I339" s="149">
        <f t="shared" si="330"/>
        <v>0</v>
      </c>
    </row>
    <row r="340" spans="1:248" s="3" customFormat="1" ht="30.75" thickBot="1" x14ac:dyDescent="0.3">
      <c r="A340" s="95" t="s">
        <v>88</v>
      </c>
      <c r="B340" s="52">
        <v>172</v>
      </c>
      <c r="C340" s="98">
        <f t="shared" si="331"/>
        <v>14</v>
      </c>
      <c r="D340" s="52">
        <v>52</v>
      </c>
      <c r="E340" s="52">
        <f t="shared" si="335"/>
        <v>371.42857142857144</v>
      </c>
      <c r="F340" s="150">
        <v>130.83868000000001</v>
      </c>
      <c r="G340" s="254">
        <f t="shared" si="333"/>
        <v>11</v>
      </c>
      <c r="H340" s="150">
        <v>39.555879999999995</v>
      </c>
      <c r="I340" s="150">
        <f t="shared" si="330"/>
        <v>359.59890909090905</v>
      </c>
    </row>
    <row r="341" spans="1:248" ht="19.5" customHeight="1" thickBot="1" x14ac:dyDescent="0.3">
      <c r="A341" s="255" t="s">
        <v>3</v>
      </c>
      <c r="B341" s="313"/>
      <c r="C341" s="313"/>
      <c r="D341" s="313"/>
      <c r="E341" s="135"/>
      <c r="F341" s="314">
        <f t="shared" ref="F341:H341" si="336">F335+F330</f>
        <v>3283.6567599999998</v>
      </c>
      <c r="G341" s="314">
        <f>G335+G330</f>
        <v>274</v>
      </c>
      <c r="H341" s="314">
        <f t="shared" si="336"/>
        <v>155.03468999999998</v>
      </c>
      <c r="I341" s="262">
        <f t="shared" si="330"/>
        <v>56.582003649635027</v>
      </c>
    </row>
    <row r="342" spans="1:248" ht="29.25" x14ac:dyDescent="0.25">
      <c r="A342" s="315" t="s">
        <v>50</v>
      </c>
      <c r="B342" s="316"/>
      <c r="C342" s="316"/>
      <c r="D342" s="316"/>
      <c r="E342" s="316"/>
      <c r="F342" s="317"/>
      <c r="G342" s="317"/>
      <c r="H342" s="317"/>
      <c r="I342" s="317"/>
    </row>
    <row r="343" spans="1:248" s="240" customFormat="1" ht="48" customHeight="1" x14ac:dyDescent="0.25">
      <c r="A343" s="72" t="s">
        <v>134</v>
      </c>
      <c r="B343" s="298">
        <f t="shared" ref="B343:E343" si="337">B330</f>
        <v>469</v>
      </c>
      <c r="C343" s="298">
        <f t="shared" si="337"/>
        <v>39</v>
      </c>
      <c r="D343" s="298">
        <f t="shared" si="337"/>
        <v>4</v>
      </c>
      <c r="E343" s="298">
        <f t="shared" si="337"/>
        <v>10.256410256410255</v>
      </c>
      <c r="F343" s="299">
        <f t="shared" ref="F343:F348" si="338">F330</f>
        <v>1118.44688</v>
      </c>
      <c r="G343" s="299">
        <f t="shared" ref="G343:H343" si="339">G330</f>
        <v>94</v>
      </c>
      <c r="H343" s="299">
        <f t="shared" si="339"/>
        <v>-11.180309999999999</v>
      </c>
      <c r="I343" s="299">
        <f t="shared" si="330"/>
        <v>-11.893946808510638</v>
      </c>
      <c r="J343" s="217"/>
      <c r="K343" s="217"/>
      <c r="L343" s="217"/>
      <c r="M343" s="217"/>
      <c r="N343" s="217"/>
      <c r="O343" s="217"/>
      <c r="P343" s="217"/>
      <c r="Q343" s="217"/>
      <c r="R343" s="217"/>
      <c r="S343" s="217"/>
      <c r="T343" s="217"/>
      <c r="U343" s="217"/>
      <c r="V343" s="217"/>
      <c r="W343" s="217"/>
      <c r="X343" s="217"/>
      <c r="Y343" s="217"/>
      <c r="Z343" s="217"/>
      <c r="AA343" s="217"/>
      <c r="AB343" s="217"/>
      <c r="AC343" s="217"/>
      <c r="AD343" s="217"/>
      <c r="AE343" s="217"/>
      <c r="AF343" s="217"/>
      <c r="AG343" s="217"/>
      <c r="AH343" s="217"/>
      <c r="AI343" s="217"/>
      <c r="AJ343" s="217"/>
      <c r="AK343" s="217"/>
      <c r="AL343" s="217"/>
      <c r="AM343" s="217"/>
      <c r="AN343" s="217"/>
      <c r="AO343" s="217"/>
      <c r="AP343" s="217"/>
      <c r="AQ343" s="217"/>
      <c r="AR343" s="217"/>
      <c r="AS343" s="217"/>
      <c r="AT343" s="217"/>
      <c r="AU343" s="217"/>
      <c r="AV343" s="217"/>
      <c r="AW343" s="217"/>
      <c r="AX343" s="217"/>
      <c r="AY343" s="217"/>
      <c r="AZ343" s="217"/>
      <c r="BA343" s="217"/>
      <c r="BB343" s="217"/>
      <c r="BC343" s="217"/>
      <c r="BD343" s="217"/>
      <c r="BE343" s="217"/>
      <c r="BF343" s="217"/>
      <c r="BG343" s="217"/>
      <c r="BH343" s="217"/>
      <c r="BI343" s="217"/>
      <c r="BJ343" s="217"/>
      <c r="BK343" s="217"/>
      <c r="BL343" s="217"/>
      <c r="BM343" s="217"/>
      <c r="BN343" s="217"/>
      <c r="BO343" s="217"/>
      <c r="BP343" s="217"/>
      <c r="BQ343" s="217"/>
      <c r="BR343" s="217"/>
      <c r="BS343" s="217"/>
      <c r="BT343" s="217"/>
      <c r="BU343" s="217"/>
      <c r="BV343" s="217"/>
      <c r="BW343" s="217"/>
      <c r="BX343" s="217"/>
      <c r="BY343" s="217"/>
      <c r="BZ343" s="217"/>
      <c r="CA343" s="217"/>
      <c r="CB343" s="217"/>
      <c r="CC343" s="217"/>
      <c r="CD343" s="217"/>
      <c r="CE343" s="217"/>
      <c r="CF343" s="217"/>
      <c r="CG343" s="217"/>
      <c r="CH343" s="217"/>
      <c r="CI343" s="217"/>
      <c r="CJ343" s="217"/>
      <c r="CK343" s="217"/>
      <c r="CL343" s="217"/>
      <c r="CM343" s="217"/>
      <c r="CN343" s="217"/>
      <c r="CO343" s="217"/>
      <c r="CP343" s="217"/>
      <c r="CQ343" s="217"/>
      <c r="CR343" s="217"/>
      <c r="CS343" s="217"/>
      <c r="CT343" s="217"/>
      <c r="CU343" s="217"/>
      <c r="CV343" s="217"/>
      <c r="CW343" s="217"/>
      <c r="CX343" s="217"/>
      <c r="CY343" s="217"/>
      <c r="CZ343" s="217"/>
      <c r="DA343" s="217"/>
      <c r="DB343" s="217"/>
      <c r="DC343" s="217"/>
      <c r="DD343" s="217"/>
      <c r="DE343" s="217"/>
      <c r="DF343" s="217"/>
      <c r="DG343" s="217"/>
      <c r="DH343" s="217"/>
      <c r="DI343" s="217"/>
      <c r="DJ343" s="217"/>
      <c r="DK343" s="217"/>
      <c r="DL343" s="217"/>
      <c r="DM343" s="217"/>
      <c r="DN343" s="217"/>
      <c r="DO343" s="217"/>
      <c r="DP343" s="217"/>
      <c r="DQ343" s="217"/>
      <c r="DR343" s="217"/>
      <c r="DS343" s="217"/>
      <c r="DT343" s="217"/>
      <c r="DU343" s="217"/>
      <c r="DV343" s="217"/>
      <c r="DW343" s="217"/>
      <c r="DX343" s="217"/>
      <c r="DY343" s="217"/>
      <c r="DZ343" s="217"/>
      <c r="EA343" s="217"/>
      <c r="EB343" s="217"/>
      <c r="EC343" s="217"/>
      <c r="ED343" s="217"/>
      <c r="EE343" s="217"/>
      <c r="EF343" s="217"/>
      <c r="EG343" s="217"/>
      <c r="EH343" s="217"/>
      <c r="EI343" s="217"/>
      <c r="EJ343" s="217"/>
      <c r="EK343" s="217"/>
      <c r="EL343" s="217"/>
      <c r="EM343" s="217"/>
      <c r="EN343" s="217"/>
      <c r="EO343" s="217"/>
      <c r="EP343" s="217"/>
      <c r="EQ343" s="217"/>
      <c r="ER343" s="217"/>
      <c r="ES343" s="217"/>
      <c r="ET343" s="217"/>
      <c r="EU343" s="217"/>
      <c r="EV343" s="217"/>
      <c r="EW343" s="217"/>
      <c r="EX343" s="217"/>
      <c r="EY343" s="217"/>
      <c r="EZ343" s="217"/>
      <c r="FA343" s="217"/>
      <c r="FB343" s="217"/>
      <c r="FC343" s="217"/>
      <c r="FD343" s="217"/>
      <c r="FE343" s="217"/>
      <c r="FF343" s="217"/>
      <c r="FG343" s="217"/>
      <c r="FH343" s="217"/>
      <c r="FI343" s="217"/>
      <c r="FJ343" s="217"/>
      <c r="FK343" s="217"/>
      <c r="FL343" s="217"/>
      <c r="FM343" s="217"/>
      <c r="FN343" s="217"/>
      <c r="FO343" s="217"/>
      <c r="FP343" s="217"/>
      <c r="FQ343" s="217"/>
      <c r="FR343" s="217"/>
      <c r="FS343" s="217"/>
      <c r="FT343" s="217"/>
      <c r="FU343" s="217"/>
      <c r="FV343" s="217"/>
      <c r="FW343" s="217"/>
      <c r="FX343" s="217"/>
      <c r="FY343" s="217"/>
      <c r="FZ343" s="217"/>
      <c r="GA343" s="217"/>
      <c r="GB343" s="217"/>
      <c r="GC343" s="217"/>
      <c r="GD343" s="217"/>
      <c r="GE343" s="217"/>
      <c r="GF343" s="217"/>
      <c r="GG343" s="217"/>
      <c r="GH343" s="217"/>
      <c r="GI343" s="217"/>
      <c r="GJ343" s="217"/>
      <c r="GK343" s="217"/>
      <c r="GL343" s="217"/>
      <c r="GM343" s="217"/>
      <c r="GN343" s="217"/>
      <c r="GO343" s="217"/>
      <c r="GP343" s="217"/>
      <c r="GQ343" s="217"/>
      <c r="GR343" s="217"/>
      <c r="GS343" s="217"/>
      <c r="GT343" s="217"/>
      <c r="GU343" s="217"/>
      <c r="GV343" s="217"/>
      <c r="GW343" s="217"/>
      <c r="GX343" s="217"/>
      <c r="GY343" s="217"/>
      <c r="GZ343" s="217"/>
      <c r="HA343" s="217"/>
      <c r="HB343" s="217"/>
      <c r="HC343" s="217"/>
      <c r="HD343" s="217"/>
      <c r="HE343" s="217"/>
      <c r="HF343" s="217"/>
      <c r="HG343" s="217"/>
      <c r="HH343" s="217"/>
      <c r="HI343" s="217"/>
      <c r="HJ343" s="217"/>
      <c r="HK343" s="217"/>
      <c r="HL343" s="217"/>
      <c r="HM343" s="217"/>
      <c r="HN343" s="217"/>
      <c r="HO343" s="217"/>
      <c r="HP343" s="217"/>
      <c r="HQ343" s="217"/>
      <c r="HR343" s="217"/>
      <c r="HS343" s="217"/>
      <c r="HT343" s="217"/>
      <c r="HU343" s="217"/>
      <c r="HV343" s="217"/>
      <c r="HW343" s="217"/>
      <c r="HX343" s="217"/>
      <c r="HY343" s="217"/>
      <c r="HZ343" s="217"/>
      <c r="IA343" s="217"/>
      <c r="IB343" s="217"/>
      <c r="IC343" s="217"/>
      <c r="ID343" s="217"/>
      <c r="IE343" s="217"/>
      <c r="IF343" s="217"/>
      <c r="IG343" s="217"/>
      <c r="IH343" s="217"/>
      <c r="II343" s="217"/>
      <c r="IJ343" s="217"/>
      <c r="IK343" s="217"/>
      <c r="IL343" s="217"/>
      <c r="IM343" s="217"/>
      <c r="IN343" s="217"/>
    </row>
    <row r="344" spans="1:248" s="240" customFormat="1" ht="30" x14ac:dyDescent="0.25">
      <c r="A344" s="11" t="s">
        <v>84</v>
      </c>
      <c r="B344" s="298">
        <f t="shared" ref="B344:E344" si="340">B331</f>
        <v>360</v>
      </c>
      <c r="C344" s="298">
        <f t="shared" si="340"/>
        <v>30</v>
      </c>
      <c r="D344" s="298">
        <f t="shared" si="340"/>
        <v>4</v>
      </c>
      <c r="E344" s="298">
        <f t="shared" si="340"/>
        <v>13.333333333333334</v>
      </c>
      <c r="F344" s="299">
        <f t="shared" si="338"/>
        <v>883.37311999999997</v>
      </c>
      <c r="G344" s="299">
        <f t="shared" ref="G344:H344" si="341">G331</f>
        <v>74</v>
      </c>
      <c r="H344" s="299">
        <f t="shared" si="341"/>
        <v>-11.180309999999999</v>
      </c>
      <c r="I344" s="299">
        <f t="shared" si="330"/>
        <v>-15.108527027027025</v>
      </c>
      <c r="J344" s="217"/>
      <c r="K344" s="217"/>
      <c r="L344" s="217"/>
      <c r="M344" s="217"/>
      <c r="N344" s="217"/>
      <c r="O344" s="217"/>
      <c r="P344" s="217"/>
      <c r="Q344" s="217"/>
      <c r="R344" s="217"/>
      <c r="S344" s="217"/>
      <c r="T344" s="217"/>
      <c r="U344" s="217"/>
      <c r="V344" s="217"/>
      <c r="W344" s="217"/>
      <c r="X344" s="217"/>
      <c r="Y344" s="217"/>
      <c r="Z344" s="217"/>
      <c r="AA344" s="217"/>
      <c r="AB344" s="217"/>
      <c r="AC344" s="217"/>
      <c r="AD344" s="217"/>
      <c r="AE344" s="217"/>
      <c r="AF344" s="217"/>
      <c r="AG344" s="217"/>
      <c r="AH344" s="217"/>
      <c r="AI344" s="217"/>
      <c r="AJ344" s="217"/>
      <c r="AK344" s="217"/>
      <c r="AL344" s="217"/>
      <c r="AM344" s="217"/>
      <c r="AN344" s="217"/>
      <c r="AO344" s="217"/>
      <c r="AP344" s="217"/>
      <c r="AQ344" s="217"/>
      <c r="AR344" s="217"/>
      <c r="AS344" s="217"/>
      <c r="AT344" s="217"/>
      <c r="AU344" s="217"/>
      <c r="AV344" s="217"/>
      <c r="AW344" s="217"/>
      <c r="AX344" s="217"/>
      <c r="AY344" s="217"/>
      <c r="AZ344" s="217"/>
      <c r="BA344" s="217"/>
      <c r="BB344" s="217"/>
      <c r="BC344" s="217"/>
      <c r="BD344" s="217"/>
      <c r="BE344" s="217"/>
      <c r="BF344" s="217"/>
      <c r="BG344" s="217"/>
      <c r="BH344" s="217"/>
      <c r="BI344" s="217"/>
      <c r="BJ344" s="217"/>
      <c r="BK344" s="217"/>
      <c r="BL344" s="217"/>
      <c r="BM344" s="217"/>
      <c r="BN344" s="217"/>
      <c r="BO344" s="217"/>
      <c r="BP344" s="217"/>
      <c r="BQ344" s="217"/>
      <c r="BR344" s="217"/>
      <c r="BS344" s="217"/>
      <c r="BT344" s="217"/>
      <c r="BU344" s="217"/>
      <c r="BV344" s="217"/>
      <c r="BW344" s="217"/>
      <c r="BX344" s="217"/>
      <c r="BY344" s="217"/>
      <c r="BZ344" s="217"/>
      <c r="CA344" s="217"/>
      <c r="CB344" s="217"/>
      <c r="CC344" s="217"/>
      <c r="CD344" s="217"/>
      <c r="CE344" s="217"/>
      <c r="CF344" s="217"/>
      <c r="CG344" s="217"/>
      <c r="CH344" s="217"/>
      <c r="CI344" s="217"/>
      <c r="CJ344" s="217"/>
      <c r="CK344" s="217"/>
      <c r="CL344" s="217"/>
      <c r="CM344" s="217"/>
      <c r="CN344" s="217"/>
      <c r="CO344" s="217"/>
      <c r="CP344" s="217"/>
      <c r="CQ344" s="217"/>
      <c r="CR344" s="217"/>
      <c r="CS344" s="217"/>
      <c r="CT344" s="217"/>
      <c r="CU344" s="217"/>
      <c r="CV344" s="217"/>
      <c r="CW344" s="217"/>
      <c r="CX344" s="217"/>
      <c r="CY344" s="217"/>
      <c r="CZ344" s="217"/>
      <c r="DA344" s="217"/>
      <c r="DB344" s="217"/>
      <c r="DC344" s="217"/>
      <c r="DD344" s="217"/>
      <c r="DE344" s="217"/>
      <c r="DF344" s="217"/>
      <c r="DG344" s="217"/>
      <c r="DH344" s="217"/>
      <c r="DI344" s="217"/>
      <c r="DJ344" s="217"/>
      <c r="DK344" s="217"/>
      <c r="DL344" s="217"/>
      <c r="DM344" s="217"/>
      <c r="DN344" s="217"/>
      <c r="DO344" s="217"/>
      <c r="DP344" s="217"/>
      <c r="DQ344" s="217"/>
      <c r="DR344" s="217"/>
      <c r="DS344" s="217"/>
      <c r="DT344" s="217"/>
      <c r="DU344" s="217"/>
      <c r="DV344" s="217"/>
      <c r="DW344" s="217"/>
      <c r="DX344" s="217"/>
      <c r="DY344" s="217"/>
      <c r="DZ344" s="217"/>
      <c r="EA344" s="217"/>
      <c r="EB344" s="217"/>
      <c r="EC344" s="217"/>
      <c r="ED344" s="217"/>
      <c r="EE344" s="217"/>
      <c r="EF344" s="217"/>
      <c r="EG344" s="217"/>
      <c r="EH344" s="217"/>
      <c r="EI344" s="217"/>
      <c r="EJ344" s="217"/>
      <c r="EK344" s="217"/>
      <c r="EL344" s="217"/>
      <c r="EM344" s="217"/>
      <c r="EN344" s="217"/>
      <c r="EO344" s="217"/>
      <c r="EP344" s="217"/>
      <c r="EQ344" s="217"/>
      <c r="ER344" s="217"/>
      <c r="ES344" s="217"/>
      <c r="ET344" s="217"/>
      <c r="EU344" s="217"/>
      <c r="EV344" s="217"/>
      <c r="EW344" s="217"/>
      <c r="EX344" s="217"/>
      <c r="EY344" s="217"/>
      <c r="EZ344" s="217"/>
      <c r="FA344" s="217"/>
      <c r="FB344" s="217"/>
      <c r="FC344" s="217"/>
      <c r="FD344" s="217"/>
      <c r="FE344" s="217"/>
      <c r="FF344" s="217"/>
      <c r="FG344" s="217"/>
      <c r="FH344" s="217"/>
      <c r="FI344" s="217"/>
      <c r="FJ344" s="217"/>
      <c r="FK344" s="217"/>
      <c r="FL344" s="217"/>
      <c r="FM344" s="217"/>
      <c r="FN344" s="217"/>
      <c r="FO344" s="217"/>
      <c r="FP344" s="217"/>
      <c r="FQ344" s="217"/>
      <c r="FR344" s="217"/>
      <c r="FS344" s="217"/>
      <c r="FT344" s="217"/>
      <c r="FU344" s="217"/>
      <c r="FV344" s="217"/>
      <c r="FW344" s="217"/>
      <c r="FX344" s="217"/>
      <c r="FY344" s="217"/>
      <c r="FZ344" s="217"/>
      <c r="GA344" s="217"/>
      <c r="GB344" s="217"/>
      <c r="GC344" s="217"/>
      <c r="GD344" s="217"/>
      <c r="GE344" s="217"/>
      <c r="GF344" s="217"/>
      <c r="GG344" s="217"/>
      <c r="GH344" s="217"/>
      <c r="GI344" s="217"/>
      <c r="GJ344" s="217"/>
      <c r="GK344" s="217"/>
      <c r="GL344" s="217"/>
      <c r="GM344" s="217"/>
      <c r="GN344" s="217"/>
      <c r="GO344" s="217"/>
      <c r="GP344" s="217"/>
      <c r="GQ344" s="217"/>
      <c r="GR344" s="217"/>
      <c r="GS344" s="217"/>
      <c r="GT344" s="217"/>
      <c r="GU344" s="217"/>
      <c r="GV344" s="217"/>
      <c r="GW344" s="217"/>
      <c r="GX344" s="217"/>
      <c r="GY344" s="217"/>
      <c r="GZ344" s="217"/>
      <c r="HA344" s="217"/>
      <c r="HB344" s="217"/>
      <c r="HC344" s="217"/>
      <c r="HD344" s="217"/>
      <c r="HE344" s="217"/>
      <c r="HF344" s="217"/>
      <c r="HG344" s="217"/>
      <c r="HH344" s="217"/>
      <c r="HI344" s="217"/>
      <c r="HJ344" s="217"/>
      <c r="HK344" s="217"/>
      <c r="HL344" s="217"/>
      <c r="HM344" s="217"/>
      <c r="HN344" s="217"/>
      <c r="HO344" s="217"/>
      <c r="HP344" s="217"/>
      <c r="HQ344" s="217"/>
      <c r="HR344" s="217"/>
      <c r="HS344" s="217"/>
      <c r="HT344" s="217"/>
      <c r="HU344" s="217"/>
      <c r="HV344" s="217"/>
      <c r="HW344" s="217"/>
      <c r="HX344" s="217"/>
      <c r="HY344" s="217"/>
      <c r="HZ344" s="217"/>
      <c r="IA344" s="217"/>
      <c r="IB344" s="217"/>
      <c r="IC344" s="217"/>
      <c r="ID344" s="217"/>
      <c r="IE344" s="217"/>
      <c r="IF344" s="217"/>
      <c r="IG344" s="217"/>
      <c r="IH344" s="217"/>
      <c r="II344" s="217"/>
      <c r="IJ344" s="217"/>
      <c r="IK344" s="217"/>
      <c r="IL344" s="217"/>
      <c r="IM344" s="217"/>
      <c r="IN344" s="217"/>
    </row>
    <row r="345" spans="1:248" s="240" customFormat="1" ht="30" x14ac:dyDescent="0.25">
      <c r="A345" s="11" t="s">
        <v>85</v>
      </c>
      <c r="B345" s="298">
        <f t="shared" ref="B345:E345" si="342">B332</f>
        <v>109</v>
      </c>
      <c r="C345" s="298">
        <f t="shared" si="342"/>
        <v>9</v>
      </c>
      <c r="D345" s="298">
        <f t="shared" si="342"/>
        <v>0</v>
      </c>
      <c r="E345" s="298">
        <f t="shared" si="342"/>
        <v>0</v>
      </c>
      <c r="F345" s="299">
        <f t="shared" si="338"/>
        <v>235.07376000000002</v>
      </c>
      <c r="G345" s="299">
        <f t="shared" ref="G345:H345" si="343">G332</f>
        <v>20</v>
      </c>
      <c r="H345" s="299">
        <f t="shared" si="343"/>
        <v>0</v>
      </c>
      <c r="I345" s="299">
        <f t="shared" si="330"/>
        <v>0</v>
      </c>
      <c r="J345" s="217"/>
      <c r="K345" s="217"/>
      <c r="L345" s="217"/>
      <c r="M345" s="217"/>
      <c r="N345" s="217"/>
      <c r="O345" s="217"/>
      <c r="P345" s="217"/>
      <c r="Q345" s="217"/>
      <c r="R345" s="217"/>
      <c r="S345" s="217"/>
      <c r="T345" s="217"/>
      <c r="U345" s="217"/>
      <c r="V345" s="217"/>
      <c r="W345" s="217"/>
      <c r="X345" s="217"/>
      <c r="Y345" s="217"/>
      <c r="Z345" s="217"/>
      <c r="AA345" s="217"/>
      <c r="AB345" s="217"/>
      <c r="AC345" s="217"/>
      <c r="AD345" s="217"/>
      <c r="AE345" s="217"/>
      <c r="AF345" s="217"/>
      <c r="AG345" s="217"/>
      <c r="AH345" s="217"/>
      <c r="AI345" s="217"/>
      <c r="AJ345" s="217"/>
      <c r="AK345" s="217"/>
      <c r="AL345" s="217"/>
      <c r="AM345" s="217"/>
      <c r="AN345" s="217"/>
      <c r="AO345" s="217"/>
      <c r="AP345" s="217"/>
      <c r="AQ345" s="217"/>
      <c r="AR345" s="217"/>
      <c r="AS345" s="217"/>
      <c r="AT345" s="217"/>
      <c r="AU345" s="217"/>
      <c r="AV345" s="217"/>
      <c r="AW345" s="217"/>
      <c r="AX345" s="217"/>
      <c r="AY345" s="217"/>
      <c r="AZ345" s="217"/>
      <c r="BA345" s="217"/>
      <c r="BB345" s="217"/>
      <c r="BC345" s="217"/>
      <c r="BD345" s="217"/>
      <c r="BE345" s="217"/>
      <c r="BF345" s="217"/>
      <c r="BG345" s="217"/>
      <c r="BH345" s="217"/>
      <c r="BI345" s="217"/>
      <c r="BJ345" s="217"/>
      <c r="BK345" s="217"/>
      <c r="BL345" s="217"/>
      <c r="BM345" s="217"/>
      <c r="BN345" s="217"/>
      <c r="BO345" s="217"/>
      <c r="BP345" s="217"/>
      <c r="BQ345" s="217"/>
      <c r="BR345" s="217"/>
      <c r="BS345" s="217"/>
      <c r="BT345" s="217"/>
      <c r="BU345" s="217"/>
      <c r="BV345" s="217"/>
      <c r="BW345" s="217"/>
      <c r="BX345" s="217"/>
      <c r="BY345" s="217"/>
      <c r="BZ345" s="217"/>
      <c r="CA345" s="217"/>
      <c r="CB345" s="217"/>
      <c r="CC345" s="217"/>
      <c r="CD345" s="217"/>
      <c r="CE345" s="217"/>
      <c r="CF345" s="217"/>
      <c r="CG345" s="217"/>
      <c r="CH345" s="217"/>
      <c r="CI345" s="217"/>
      <c r="CJ345" s="217"/>
      <c r="CK345" s="217"/>
      <c r="CL345" s="217"/>
      <c r="CM345" s="217"/>
      <c r="CN345" s="217"/>
      <c r="CO345" s="217"/>
      <c r="CP345" s="217"/>
      <c r="CQ345" s="217"/>
      <c r="CR345" s="217"/>
      <c r="CS345" s="217"/>
      <c r="CT345" s="217"/>
      <c r="CU345" s="217"/>
      <c r="CV345" s="217"/>
      <c r="CW345" s="217"/>
      <c r="CX345" s="217"/>
      <c r="CY345" s="217"/>
      <c r="CZ345" s="217"/>
      <c r="DA345" s="217"/>
      <c r="DB345" s="217"/>
      <c r="DC345" s="217"/>
      <c r="DD345" s="217"/>
      <c r="DE345" s="217"/>
      <c r="DF345" s="217"/>
      <c r="DG345" s="217"/>
      <c r="DH345" s="217"/>
      <c r="DI345" s="217"/>
      <c r="DJ345" s="217"/>
      <c r="DK345" s="217"/>
      <c r="DL345" s="217"/>
      <c r="DM345" s="217"/>
      <c r="DN345" s="217"/>
      <c r="DO345" s="217"/>
      <c r="DP345" s="217"/>
      <c r="DQ345" s="217"/>
      <c r="DR345" s="217"/>
      <c r="DS345" s="217"/>
      <c r="DT345" s="217"/>
      <c r="DU345" s="217"/>
      <c r="DV345" s="217"/>
      <c r="DW345" s="217"/>
      <c r="DX345" s="217"/>
      <c r="DY345" s="217"/>
      <c r="DZ345" s="217"/>
      <c r="EA345" s="217"/>
      <c r="EB345" s="217"/>
      <c r="EC345" s="217"/>
      <c r="ED345" s="217"/>
      <c r="EE345" s="217"/>
      <c r="EF345" s="217"/>
      <c r="EG345" s="217"/>
      <c r="EH345" s="217"/>
      <c r="EI345" s="217"/>
      <c r="EJ345" s="217"/>
      <c r="EK345" s="217"/>
      <c r="EL345" s="217"/>
      <c r="EM345" s="217"/>
      <c r="EN345" s="217"/>
      <c r="EO345" s="217"/>
      <c r="EP345" s="217"/>
      <c r="EQ345" s="217"/>
      <c r="ER345" s="217"/>
      <c r="ES345" s="217"/>
      <c r="ET345" s="217"/>
      <c r="EU345" s="217"/>
      <c r="EV345" s="217"/>
      <c r="EW345" s="217"/>
      <c r="EX345" s="217"/>
      <c r="EY345" s="217"/>
      <c r="EZ345" s="217"/>
      <c r="FA345" s="217"/>
      <c r="FB345" s="217"/>
      <c r="FC345" s="217"/>
      <c r="FD345" s="217"/>
      <c r="FE345" s="217"/>
      <c r="FF345" s="217"/>
      <c r="FG345" s="217"/>
      <c r="FH345" s="217"/>
      <c r="FI345" s="217"/>
      <c r="FJ345" s="217"/>
      <c r="FK345" s="217"/>
      <c r="FL345" s="217"/>
      <c r="FM345" s="217"/>
      <c r="FN345" s="217"/>
      <c r="FO345" s="217"/>
      <c r="FP345" s="217"/>
      <c r="FQ345" s="217"/>
      <c r="FR345" s="217"/>
      <c r="FS345" s="217"/>
      <c r="FT345" s="217"/>
      <c r="FU345" s="217"/>
      <c r="FV345" s="217"/>
      <c r="FW345" s="217"/>
      <c r="FX345" s="217"/>
      <c r="FY345" s="217"/>
      <c r="FZ345" s="217"/>
      <c r="GA345" s="217"/>
      <c r="GB345" s="217"/>
      <c r="GC345" s="217"/>
      <c r="GD345" s="217"/>
      <c r="GE345" s="217"/>
      <c r="GF345" s="217"/>
      <c r="GG345" s="217"/>
      <c r="GH345" s="217"/>
      <c r="GI345" s="217"/>
      <c r="GJ345" s="217"/>
      <c r="GK345" s="217"/>
      <c r="GL345" s="217"/>
      <c r="GM345" s="217"/>
      <c r="GN345" s="217"/>
      <c r="GO345" s="217"/>
      <c r="GP345" s="217"/>
      <c r="GQ345" s="217"/>
      <c r="GR345" s="217"/>
      <c r="GS345" s="217"/>
      <c r="GT345" s="217"/>
      <c r="GU345" s="217"/>
      <c r="GV345" s="217"/>
      <c r="GW345" s="217"/>
      <c r="GX345" s="217"/>
      <c r="GY345" s="217"/>
      <c r="GZ345" s="217"/>
      <c r="HA345" s="217"/>
      <c r="HB345" s="217"/>
      <c r="HC345" s="217"/>
      <c r="HD345" s="217"/>
      <c r="HE345" s="217"/>
      <c r="HF345" s="217"/>
      <c r="HG345" s="217"/>
      <c r="HH345" s="217"/>
      <c r="HI345" s="217"/>
      <c r="HJ345" s="217"/>
      <c r="HK345" s="217"/>
      <c r="HL345" s="217"/>
      <c r="HM345" s="217"/>
      <c r="HN345" s="217"/>
      <c r="HO345" s="217"/>
      <c r="HP345" s="217"/>
      <c r="HQ345" s="217"/>
      <c r="HR345" s="217"/>
      <c r="HS345" s="217"/>
      <c r="HT345" s="217"/>
      <c r="HU345" s="217"/>
      <c r="HV345" s="217"/>
      <c r="HW345" s="217"/>
      <c r="HX345" s="217"/>
      <c r="HY345" s="217"/>
      <c r="HZ345" s="217"/>
      <c r="IA345" s="217"/>
      <c r="IB345" s="217"/>
      <c r="IC345" s="217"/>
      <c r="ID345" s="217"/>
      <c r="IE345" s="217"/>
      <c r="IF345" s="217"/>
      <c r="IG345" s="217"/>
      <c r="IH345" s="217"/>
      <c r="II345" s="217"/>
      <c r="IJ345" s="217"/>
      <c r="IK345" s="217"/>
      <c r="IL345" s="217"/>
      <c r="IM345" s="217"/>
      <c r="IN345" s="217"/>
    </row>
    <row r="346" spans="1:248" s="240" customFormat="1" ht="45" x14ac:dyDescent="0.25">
      <c r="A346" s="11" t="s">
        <v>127</v>
      </c>
      <c r="B346" s="298">
        <f t="shared" ref="B346:E346" si="344">B333</f>
        <v>0</v>
      </c>
      <c r="C346" s="298">
        <f t="shared" si="344"/>
        <v>0</v>
      </c>
      <c r="D346" s="298">
        <f t="shared" si="344"/>
        <v>0</v>
      </c>
      <c r="E346" s="298">
        <f t="shared" si="344"/>
        <v>0</v>
      </c>
      <c r="F346" s="299">
        <f t="shared" si="338"/>
        <v>0</v>
      </c>
      <c r="G346" s="299">
        <f t="shared" ref="G346:H346" si="345">G333</f>
        <v>0</v>
      </c>
      <c r="H346" s="299">
        <f t="shared" si="345"/>
        <v>0</v>
      </c>
      <c r="I346" s="299"/>
      <c r="J346" s="217"/>
      <c r="K346" s="217"/>
      <c r="L346" s="217"/>
      <c r="M346" s="217"/>
      <c r="N346" s="217"/>
      <c r="O346" s="217"/>
      <c r="P346" s="217"/>
      <c r="Q346" s="217"/>
      <c r="R346" s="217"/>
      <c r="S346" s="217"/>
      <c r="T346" s="217"/>
      <c r="U346" s="217"/>
      <c r="V346" s="217"/>
      <c r="W346" s="217"/>
      <c r="X346" s="217"/>
      <c r="Y346" s="217"/>
      <c r="Z346" s="217"/>
      <c r="AA346" s="217"/>
      <c r="AB346" s="217"/>
      <c r="AC346" s="217"/>
      <c r="AD346" s="217"/>
      <c r="AE346" s="217"/>
      <c r="AF346" s="217"/>
      <c r="AG346" s="217"/>
      <c r="AH346" s="217"/>
      <c r="AI346" s="217"/>
      <c r="AJ346" s="217"/>
      <c r="AK346" s="217"/>
      <c r="AL346" s="217"/>
      <c r="AM346" s="217"/>
      <c r="AN346" s="217"/>
      <c r="AO346" s="217"/>
      <c r="AP346" s="217"/>
      <c r="AQ346" s="217"/>
      <c r="AR346" s="217"/>
      <c r="AS346" s="217"/>
      <c r="AT346" s="217"/>
      <c r="AU346" s="217"/>
      <c r="AV346" s="217"/>
      <c r="AW346" s="217"/>
      <c r="AX346" s="217"/>
      <c r="AY346" s="217"/>
      <c r="AZ346" s="217"/>
      <c r="BA346" s="217"/>
      <c r="BB346" s="217"/>
      <c r="BC346" s="217"/>
      <c r="BD346" s="217"/>
      <c r="BE346" s="217"/>
      <c r="BF346" s="217"/>
      <c r="BG346" s="217"/>
      <c r="BH346" s="217"/>
      <c r="BI346" s="217"/>
      <c r="BJ346" s="217"/>
      <c r="BK346" s="217"/>
      <c r="BL346" s="217"/>
      <c r="BM346" s="217"/>
      <c r="BN346" s="217"/>
      <c r="BO346" s="217"/>
      <c r="BP346" s="217"/>
      <c r="BQ346" s="217"/>
      <c r="BR346" s="217"/>
      <c r="BS346" s="217"/>
      <c r="BT346" s="217"/>
      <c r="BU346" s="217"/>
      <c r="BV346" s="217"/>
      <c r="BW346" s="217"/>
      <c r="BX346" s="217"/>
      <c r="BY346" s="217"/>
      <c r="BZ346" s="217"/>
      <c r="CA346" s="217"/>
      <c r="CB346" s="217"/>
      <c r="CC346" s="217"/>
      <c r="CD346" s="217"/>
      <c r="CE346" s="217"/>
      <c r="CF346" s="217"/>
      <c r="CG346" s="217"/>
      <c r="CH346" s="217"/>
      <c r="CI346" s="217"/>
      <c r="CJ346" s="217"/>
      <c r="CK346" s="217"/>
      <c r="CL346" s="217"/>
      <c r="CM346" s="217"/>
      <c r="CN346" s="217"/>
      <c r="CO346" s="217"/>
      <c r="CP346" s="217"/>
      <c r="CQ346" s="217"/>
      <c r="CR346" s="217"/>
      <c r="CS346" s="217"/>
      <c r="CT346" s="217"/>
      <c r="CU346" s="217"/>
      <c r="CV346" s="217"/>
      <c r="CW346" s="217"/>
      <c r="CX346" s="217"/>
      <c r="CY346" s="217"/>
      <c r="CZ346" s="217"/>
      <c r="DA346" s="217"/>
      <c r="DB346" s="217"/>
      <c r="DC346" s="217"/>
      <c r="DD346" s="217"/>
      <c r="DE346" s="217"/>
      <c r="DF346" s="217"/>
      <c r="DG346" s="217"/>
      <c r="DH346" s="217"/>
      <c r="DI346" s="217"/>
      <c r="DJ346" s="217"/>
      <c r="DK346" s="217"/>
      <c r="DL346" s="217"/>
      <c r="DM346" s="217"/>
      <c r="DN346" s="217"/>
      <c r="DO346" s="217"/>
      <c r="DP346" s="217"/>
      <c r="DQ346" s="217"/>
      <c r="DR346" s="217"/>
      <c r="DS346" s="217"/>
      <c r="DT346" s="217"/>
      <c r="DU346" s="217"/>
      <c r="DV346" s="217"/>
      <c r="DW346" s="217"/>
      <c r="DX346" s="217"/>
      <c r="DY346" s="217"/>
      <c r="DZ346" s="217"/>
      <c r="EA346" s="217"/>
      <c r="EB346" s="217"/>
      <c r="EC346" s="217"/>
      <c r="ED346" s="217"/>
      <c r="EE346" s="217"/>
      <c r="EF346" s="217"/>
      <c r="EG346" s="217"/>
      <c r="EH346" s="217"/>
      <c r="EI346" s="217"/>
      <c r="EJ346" s="217"/>
      <c r="EK346" s="217"/>
      <c r="EL346" s="217"/>
      <c r="EM346" s="217"/>
      <c r="EN346" s="217"/>
      <c r="EO346" s="217"/>
      <c r="EP346" s="217"/>
      <c r="EQ346" s="217"/>
      <c r="ER346" s="217"/>
      <c r="ES346" s="217"/>
      <c r="ET346" s="217"/>
      <c r="EU346" s="217"/>
      <c r="EV346" s="217"/>
      <c r="EW346" s="217"/>
      <c r="EX346" s="217"/>
      <c r="EY346" s="217"/>
      <c r="EZ346" s="217"/>
      <c r="FA346" s="217"/>
      <c r="FB346" s="217"/>
      <c r="FC346" s="217"/>
      <c r="FD346" s="217"/>
      <c r="FE346" s="217"/>
      <c r="FF346" s="217"/>
      <c r="FG346" s="217"/>
      <c r="FH346" s="217"/>
      <c r="FI346" s="217"/>
      <c r="FJ346" s="217"/>
      <c r="FK346" s="217"/>
      <c r="FL346" s="217"/>
      <c r="FM346" s="217"/>
      <c r="FN346" s="217"/>
      <c r="FO346" s="217"/>
      <c r="FP346" s="217"/>
      <c r="FQ346" s="217"/>
      <c r="FR346" s="217"/>
      <c r="FS346" s="217"/>
      <c r="FT346" s="217"/>
      <c r="FU346" s="217"/>
      <c r="FV346" s="217"/>
      <c r="FW346" s="217"/>
      <c r="FX346" s="217"/>
      <c r="FY346" s="217"/>
      <c r="FZ346" s="217"/>
      <c r="GA346" s="217"/>
      <c r="GB346" s="217"/>
      <c r="GC346" s="217"/>
      <c r="GD346" s="217"/>
      <c r="GE346" s="217"/>
      <c r="GF346" s="217"/>
      <c r="GG346" s="217"/>
      <c r="GH346" s="217"/>
      <c r="GI346" s="217"/>
      <c r="GJ346" s="217"/>
      <c r="GK346" s="217"/>
      <c r="GL346" s="217"/>
      <c r="GM346" s="217"/>
      <c r="GN346" s="217"/>
      <c r="GO346" s="217"/>
      <c r="GP346" s="217"/>
      <c r="GQ346" s="217"/>
      <c r="GR346" s="217"/>
      <c r="GS346" s="217"/>
      <c r="GT346" s="217"/>
      <c r="GU346" s="217"/>
      <c r="GV346" s="217"/>
      <c r="GW346" s="217"/>
      <c r="GX346" s="217"/>
      <c r="GY346" s="217"/>
      <c r="GZ346" s="217"/>
      <c r="HA346" s="217"/>
      <c r="HB346" s="217"/>
      <c r="HC346" s="217"/>
      <c r="HD346" s="217"/>
      <c r="HE346" s="217"/>
      <c r="HF346" s="217"/>
      <c r="HG346" s="217"/>
      <c r="HH346" s="217"/>
      <c r="HI346" s="217"/>
      <c r="HJ346" s="217"/>
      <c r="HK346" s="217"/>
      <c r="HL346" s="217"/>
      <c r="HM346" s="217"/>
      <c r="HN346" s="217"/>
      <c r="HO346" s="217"/>
      <c r="HP346" s="217"/>
      <c r="HQ346" s="217"/>
      <c r="HR346" s="217"/>
      <c r="HS346" s="217"/>
      <c r="HT346" s="217"/>
      <c r="HU346" s="217"/>
      <c r="HV346" s="217"/>
      <c r="HW346" s="217"/>
      <c r="HX346" s="217"/>
      <c r="HY346" s="217"/>
      <c r="HZ346" s="217"/>
      <c r="IA346" s="217"/>
      <c r="IB346" s="217"/>
      <c r="IC346" s="217"/>
      <c r="ID346" s="217"/>
      <c r="IE346" s="217"/>
      <c r="IF346" s="217"/>
      <c r="IG346" s="217"/>
      <c r="IH346" s="217"/>
      <c r="II346" s="217"/>
      <c r="IJ346" s="217"/>
      <c r="IK346" s="217"/>
      <c r="IL346" s="217"/>
      <c r="IM346" s="217"/>
      <c r="IN346" s="217"/>
    </row>
    <row r="347" spans="1:248" s="240" customFormat="1" ht="30" x14ac:dyDescent="0.25">
      <c r="A347" s="11" t="s">
        <v>128</v>
      </c>
      <c r="B347" s="298">
        <f t="shared" ref="B347:E347" si="346">B334</f>
        <v>0</v>
      </c>
      <c r="C347" s="298">
        <f t="shared" si="346"/>
        <v>0</v>
      </c>
      <c r="D347" s="298">
        <f t="shared" si="346"/>
        <v>0</v>
      </c>
      <c r="E347" s="298">
        <f t="shared" si="346"/>
        <v>0</v>
      </c>
      <c r="F347" s="299">
        <f t="shared" si="338"/>
        <v>0</v>
      </c>
      <c r="G347" s="299">
        <f t="shared" ref="G347:H347" si="347">G334</f>
        <v>0</v>
      </c>
      <c r="H347" s="299">
        <f t="shared" si="347"/>
        <v>0</v>
      </c>
      <c r="I347" s="299"/>
      <c r="J347" s="217"/>
      <c r="K347" s="217"/>
      <c r="L347" s="217"/>
      <c r="M347" s="217"/>
      <c r="N347" s="217"/>
      <c r="O347" s="217"/>
      <c r="P347" s="217"/>
      <c r="Q347" s="217"/>
      <c r="R347" s="217"/>
      <c r="S347" s="217"/>
      <c r="T347" s="217"/>
      <c r="U347" s="217"/>
      <c r="V347" s="217"/>
      <c r="W347" s="217"/>
      <c r="X347" s="217"/>
      <c r="Y347" s="217"/>
      <c r="Z347" s="217"/>
      <c r="AA347" s="217"/>
      <c r="AB347" s="217"/>
      <c r="AC347" s="217"/>
      <c r="AD347" s="217"/>
      <c r="AE347" s="217"/>
      <c r="AF347" s="217"/>
      <c r="AG347" s="217"/>
      <c r="AH347" s="217"/>
      <c r="AI347" s="217"/>
      <c r="AJ347" s="217"/>
      <c r="AK347" s="217"/>
      <c r="AL347" s="217"/>
      <c r="AM347" s="217"/>
      <c r="AN347" s="217"/>
      <c r="AO347" s="217"/>
      <c r="AP347" s="217"/>
      <c r="AQ347" s="217"/>
      <c r="AR347" s="217"/>
      <c r="AS347" s="217"/>
      <c r="AT347" s="217"/>
      <c r="AU347" s="217"/>
      <c r="AV347" s="217"/>
      <c r="AW347" s="217"/>
      <c r="AX347" s="217"/>
      <c r="AY347" s="217"/>
      <c r="AZ347" s="217"/>
      <c r="BA347" s="217"/>
      <c r="BB347" s="217"/>
      <c r="BC347" s="217"/>
      <c r="BD347" s="217"/>
      <c r="BE347" s="217"/>
      <c r="BF347" s="217"/>
      <c r="BG347" s="217"/>
      <c r="BH347" s="217"/>
      <c r="BI347" s="217"/>
      <c r="BJ347" s="217"/>
      <c r="BK347" s="217"/>
      <c r="BL347" s="217"/>
      <c r="BM347" s="217"/>
      <c r="BN347" s="217"/>
      <c r="BO347" s="217"/>
      <c r="BP347" s="217"/>
      <c r="BQ347" s="217"/>
      <c r="BR347" s="217"/>
      <c r="BS347" s="217"/>
      <c r="BT347" s="217"/>
      <c r="BU347" s="217"/>
      <c r="BV347" s="217"/>
      <c r="BW347" s="217"/>
      <c r="BX347" s="217"/>
      <c r="BY347" s="217"/>
      <c r="BZ347" s="217"/>
      <c r="CA347" s="217"/>
      <c r="CB347" s="217"/>
      <c r="CC347" s="217"/>
      <c r="CD347" s="217"/>
      <c r="CE347" s="217"/>
      <c r="CF347" s="217"/>
      <c r="CG347" s="217"/>
      <c r="CH347" s="217"/>
      <c r="CI347" s="217"/>
      <c r="CJ347" s="217"/>
      <c r="CK347" s="217"/>
      <c r="CL347" s="217"/>
      <c r="CM347" s="217"/>
      <c r="CN347" s="217"/>
      <c r="CO347" s="217"/>
      <c r="CP347" s="217"/>
      <c r="CQ347" s="217"/>
      <c r="CR347" s="217"/>
      <c r="CS347" s="217"/>
      <c r="CT347" s="217"/>
      <c r="CU347" s="217"/>
      <c r="CV347" s="217"/>
      <c r="CW347" s="217"/>
      <c r="CX347" s="217"/>
      <c r="CY347" s="217"/>
      <c r="CZ347" s="217"/>
      <c r="DA347" s="217"/>
      <c r="DB347" s="217"/>
      <c r="DC347" s="217"/>
      <c r="DD347" s="217"/>
      <c r="DE347" s="217"/>
      <c r="DF347" s="217"/>
      <c r="DG347" s="217"/>
      <c r="DH347" s="217"/>
      <c r="DI347" s="217"/>
      <c r="DJ347" s="217"/>
      <c r="DK347" s="217"/>
      <c r="DL347" s="217"/>
      <c r="DM347" s="217"/>
      <c r="DN347" s="217"/>
      <c r="DO347" s="217"/>
      <c r="DP347" s="217"/>
      <c r="DQ347" s="217"/>
      <c r="DR347" s="217"/>
      <c r="DS347" s="217"/>
      <c r="DT347" s="217"/>
      <c r="DU347" s="217"/>
      <c r="DV347" s="217"/>
      <c r="DW347" s="217"/>
      <c r="DX347" s="217"/>
      <c r="DY347" s="217"/>
      <c r="DZ347" s="217"/>
      <c r="EA347" s="217"/>
      <c r="EB347" s="217"/>
      <c r="EC347" s="217"/>
      <c r="ED347" s="217"/>
      <c r="EE347" s="217"/>
      <c r="EF347" s="217"/>
      <c r="EG347" s="217"/>
      <c r="EH347" s="217"/>
      <c r="EI347" s="217"/>
      <c r="EJ347" s="217"/>
      <c r="EK347" s="217"/>
      <c r="EL347" s="217"/>
      <c r="EM347" s="217"/>
      <c r="EN347" s="217"/>
      <c r="EO347" s="217"/>
      <c r="EP347" s="217"/>
      <c r="EQ347" s="217"/>
      <c r="ER347" s="217"/>
      <c r="ES347" s="217"/>
      <c r="ET347" s="217"/>
      <c r="EU347" s="217"/>
      <c r="EV347" s="217"/>
      <c r="EW347" s="217"/>
      <c r="EX347" s="217"/>
      <c r="EY347" s="217"/>
      <c r="EZ347" s="217"/>
      <c r="FA347" s="217"/>
      <c r="FB347" s="217"/>
      <c r="FC347" s="217"/>
      <c r="FD347" s="217"/>
      <c r="FE347" s="217"/>
      <c r="FF347" s="217"/>
      <c r="FG347" s="217"/>
      <c r="FH347" s="217"/>
      <c r="FI347" s="217"/>
      <c r="FJ347" s="217"/>
      <c r="FK347" s="217"/>
      <c r="FL347" s="217"/>
      <c r="FM347" s="217"/>
      <c r="FN347" s="217"/>
      <c r="FO347" s="217"/>
      <c r="FP347" s="217"/>
      <c r="FQ347" s="217"/>
      <c r="FR347" s="217"/>
      <c r="FS347" s="217"/>
      <c r="FT347" s="217"/>
      <c r="FU347" s="217"/>
      <c r="FV347" s="217"/>
      <c r="FW347" s="217"/>
      <c r="FX347" s="217"/>
      <c r="FY347" s="217"/>
      <c r="FZ347" s="217"/>
      <c r="GA347" s="217"/>
      <c r="GB347" s="217"/>
      <c r="GC347" s="217"/>
      <c r="GD347" s="217"/>
      <c r="GE347" s="217"/>
      <c r="GF347" s="217"/>
      <c r="GG347" s="217"/>
      <c r="GH347" s="217"/>
      <c r="GI347" s="217"/>
      <c r="GJ347" s="217"/>
      <c r="GK347" s="217"/>
      <c r="GL347" s="217"/>
      <c r="GM347" s="217"/>
      <c r="GN347" s="217"/>
      <c r="GO347" s="217"/>
      <c r="GP347" s="217"/>
      <c r="GQ347" s="217"/>
      <c r="GR347" s="217"/>
      <c r="GS347" s="217"/>
      <c r="GT347" s="217"/>
      <c r="GU347" s="217"/>
      <c r="GV347" s="217"/>
      <c r="GW347" s="217"/>
      <c r="GX347" s="217"/>
      <c r="GY347" s="217"/>
      <c r="GZ347" s="217"/>
      <c r="HA347" s="217"/>
      <c r="HB347" s="217"/>
      <c r="HC347" s="217"/>
      <c r="HD347" s="217"/>
      <c r="HE347" s="217"/>
      <c r="HF347" s="217"/>
      <c r="HG347" s="217"/>
      <c r="HH347" s="217"/>
      <c r="HI347" s="217"/>
      <c r="HJ347" s="217"/>
      <c r="HK347" s="217"/>
      <c r="HL347" s="217"/>
      <c r="HM347" s="217"/>
      <c r="HN347" s="217"/>
      <c r="HO347" s="217"/>
      <c r="HP347" s="217"/>
      <c r="HQ347" s="217"/>
      <c r="HR347" s="217"/>
      <c r="HS347" s="217"/>
      <c r="HT347" s="217"/>
      <c r="HU347" s="217"/>
      <c r="HV347" s="217"/>
      <c r="HW347" s="217"/>
      <c r="HX347" s="217"/>
      <c r="HY347" s="217"/>
      <c r="HZ347" s="217"/>
      <c r="IA347" s="217"/>
      <c r="IB347" s="217"/>
      <c r="IC347" s="217"/>
      <c r="ID347" s="217"/>
      <c r="IE347" s="217"/>
      <c r="IF347" s="217"/>
      <c r="IG347" s="217"/>
      <c r="IH347" s="217"/>
      <c r="II347" s="217"/>
      <c r="IJ347" s="217"/>
      <c r="IK347" s="217"/>
      <c r="IL347" s="217"/>
      <c r="IM347" s="217"/>
      <c r="IN347" s="217"/>
    </row>
    <row r="348" spans="1:248" s="240" customFormat="1" ht="30" x14ac:dyDescent="0.25">
      <c r="A348" s="72" t="s">
        <v>125</v>
      </c>
      <c r="B348" s="298">
        <f t="shared" ref="B348:E348" si="348">B335</f>
        <v>1139</v>
      </c>
      <c r="C348" s="298">
        <f t="shared" si="348"/>
        <v>94</v>
      </c>
      <c r="D348" s="298">
        <f t="shared" si="348"/>
        <v>122</v>
      </c>
      <c r="E348" s="298">
        <f t="shared" si="348"/>
        <v>129.78723404255319</v>
      </c>
      <c r="F348" s="299">
        <f t="shared" si="338"/>
        <v>2165.2098799999999</v>
      </c>
      <c r="G348" s="299">
        <f t="shared" ref="G348:H348" si="349">G335</f>
        <v>180</v>
      </c>
      <c r="H348" s="299">
        <f t="shared" si="349"/>
        <v>166.21499999999997</v>
      </c>
      <c r="I348" s="299">
        <f t="shared" si="330"/>
        <v>92.341666666666654</v>
      </c>
      <c r="J348" s="217"/>
      <c r="K348" s="217"/>
      <c r="L348" s="217"/>
      <c r="M348" s="217"/>
      <c r="N348" s="217"/>
      <c r="O348" s="217"/>
      <c r="P348" s="217"/>
      <c r="Q348" s="217"/>
      <c r="R348" s="217"/>
      <c r="S348" s="217"/>
      <c r="T348" s="217"/>
      <c r="U348" s="217"/>
      <c r="V348" s="217"/>
      <c r="W348" s="217"/>
      <c r="X348" s="217"/>
      <c r="Y348" s="217"/>
      <c r="Z348" s="217"/>
      <c r="AA348" s="217"/>
      <c r="AB348" s="217"/>
      <c r="AC348" s="217"/>
      <c r="AD348" s="217"/>
      <c r="AE348" s="217"/>
      <c r="AF348" s="217"/>
      <c r="AG348" s="217"/>
      <c r="AH348" s="217"/>
      <c r="AI348" s="217"/>
      <c r="AJ348" s="217"/>
      <c r="AK348" s="217"/>
      <c r="AL348" s="217"/>
      <c r="AM348" s="217"/>
      <c r="AN348" s="217"/>
      <c r="AO348" s="217"/>
      <c r="AP348" s="217"/>
      <c r="AQ348" s="217"/>
      <c r="AR348" s="217"/>
      <c r="AS348" s="217"/>
      <c r="AT348" s="217"/>
      <c r="AU348" s="217"/>
      <c r="AV348" s="217"/>
      <c r="AW348" s="217"/>
      <c r="AX348" s="217"/>
      <c r="AY348" s="217"/>
      <c r="AZ348" s="217"/>
      <c r="BA348" s="217"/>
      <c r="BB348" s="217"/>
      <c r="BC348" s="217"/>
      <c r="BD348" s="217"/>
      <c r="BE348" s="217"/>
      <c r="BF348" s="217"/>
      <c r="BG348" s="217"/>
      <c r="BH348" s="217"/>
      <c r="BI348" s="217"/>
      <c r="BJ348" s="217"/>
      <c r="BK348" s="217"/>
      <c r="BL348" s="217"/>
      <c r="BM348" s="217"/>
      <c r="BN348" s="217"/>
      <c r="BO348" s="217"/>
      <c r="BP348" s="217"/>
      <c r="BQ348" s="217"/>
      <c r="BR348" s="217"/>
      <c r="BS348" s="217"/>
      <c r="BT348" s="217"/>
      <c r="BU348" s="217"/>
      <c r="BV348" s="217"/>
      <c r="BW348" s="217"/>
      <c r="BX348" s="217"/>
      <c r="BY348" s="217"/>
      <c r="BZ348" s="217"/>
      <c r="CA348" s="217"/>
      <c r="CB348" s="217"/>
      <c r="CC348" s="217"/>
      <c r="CD348" s="217"/>
      <c r="CE348" s="217"/>
      <c r="CF348" s="217"/>
      <c r="CG348" s="217"/>
      <c r="CH348" s="217"/>
      <c r="CI348" s="217"/>
      <c r="CJ348" s="217"/>
      <c r="CK348" s="217"/>
      <c r="CL348" s="217"/>
      <c r="CM348" s="217"/>
      <c r="CN348" s="217"/>
      <c r="CO348" s="217"/>
      <c r="CP348" s="217"/>
      <c r="CQ348" s="217"/>
      <c r="CR348" s="217"/>
      <c r="CS348" s="217"/>
      <c r="CT348" s="217"/>
      <c r="CU348" s="217"/>
      <c r="CV348" s="217"/>
      <c r="CW348" s="217"/>
      <c r="CX348" s="217"/>
      <c r="CY348" s="217"/>
      <c r="CZ348" s="217"/>
      <c r="DA348" s="217"/>
      <c r="DB348" s="217"/>
      <c r="DC348" s="217"/>
      <c r="DD348" s="217"/>
      <c r="DE348" s="217"/>
      <c r="DF348" s="217"/>
      <c r="DG348" s="217"/>
      <c r="DH348" s="217"/>
      <c r="DI348" s="217"/>
      <c r="DJ348" s="217"/>
      <c r="DK348" s="217"/>
      <c r="DL348" s="217"/>
      <c r="DM348" s="217"/>
      <c r="DN348" s="217"/>
      <c r="DO348" s="217"/>
      <c r="DP348" s="217"/>
      <c r="DQ348" s="217"/>
      <c r="DR348" s="217"/>
      <c r="DS348" s="217"/>
      <c r="DT348" s="217"/>
      <c r="DU348" s="217"/>
      <c r="DV348" s="217"/>
      <c r="DW348" s="217"/>
      <c r="DX348" s="217"/>
      <c r="DY348" s="217"/>
      <c r="DZ348" s="217"/>
      <c r="EA348" s="217"/>
      <c r="EB348" s="217"/>
      <c r="EC348" s="217"/>
      <c r="ED348" s="217"/>
      <c r="EE348" s="217"/>
      <c r="EF348" s="217"/>
      <c r="EG348" s="217"/>
      <c r="EH348" s="217"/>
      <c r="EI348" s="217"/>
      <c r="EJ348" s="217"/>
      <c r="EK348" s="217"/>
      <c r="EL348" s="217"/>
      <c r="EM348" s="217"/>
      <c r="EN348" s="217"/>
      <c r="EO348" s="217"/>
      <c r="EP348" s="217"/>
      <c r="EQ348" s="217"/>
      <c r="ER348" s="217"/>
      <c r="ES348" s="217"/>
      <c r="ET348" s="217"/>
      <c r="EU348" s="217"/>
      <c r="EV348" s="217"/>
      <c r="EW348" s="217"/>
      <c r="EX348" s="217"/>
      <c r="EY348" s="217"/>
      <c r="EZ348" s="217"/>
      <c r="FA348" s="217"/>
      <c r="FB348" s="217"/>
      <c r="FC348" s="217"/>
      <c r="FD348" s="217"/>
      <c r="FE348" s="217"/>
      <c r="FF348" s="217"/>
      <c r="FG348" s="217"/>
      <c r="FH348" s="217"/>
      <c r="FI348" s="217"/>
      <c r="FJ348" s="217"/>
      <c r="FK348" s="217"/>
      <c r="FL348" s="217"/>
      <c r="FM348" s="217"/>
      <c r="FN348" s="217"/>
      <c r="FO348" s="217"/>
      <c r="FP348" s="217"/>
      <c r="FQ348" s="217"/>
      <c r="FR348" s="217"/>
      <c r="FS348" s="217"/>
      <c r="FT348" s="217"/>
      <c r="FU348" s="217"/>
      <c r="FV348" s="217"/>
      <c r="FW348" s="217"/>
      <c r="FX348" s="217"/>
      <c r="FY348" s="217"/>
      <c r="FZ348" s="217"/>
      <c r="GA348" s="217"/>
      <c r="GB348" s="217"/>
      <c r="GC348" s="217"/>
      <c r="GD348" s="217"/>
      <c r="GE348" s="217"/>
      <c r="GF348" s="217"/>
      <c r="GG348" s="217"/>
      <c r="GH348" s="217"/>
      <c r="GI348" s="217"/>
      <c r="GJ348" s="217"/>
      <c r="GK348" s="217"/>
      <c r="GL348" s="217"/>
      <c r="GM348" s="217"/>
      <c r="GN348" s="217"/>
      <c r="GO348" s="217"/>
      <c r="GP348" s="217"/>
      <c r="GQ348" s="217"/>
      <c r="GR348" s="217"/>
      <c r="GS348" s="217"/>
      <c r="GT348" s="217"/>
      <c r="GU348" s="217"/>
      <c r="GV348" s="217"/>
      <c r="GW348" s="217"/>
      <c r="GX348" s="217"/>
      <c r="GY348" s="217"/>
      <c r="GZ348" s="217"/>
      <c r="HA348" s="217"/>
      <c r="HB348" s="217"/>
      <c r="HC348" s="217"/>
      <c r="HD348" s="217"/>
      <c r="HE348" s="217"/>
      <c r="HF348" s="217"/>
      <c r="HG348" s="217"/>
      <c r="HH348" s="217"/>
      <c r="HI348" s="217"/>
      <c r="HJ348" s="217"/>
      <c r="HK348" s="217"/>
      <c r="HL348" s="217"/>
      <c r="HM348" s="217"/>
      <c r="HN348" s="217"/>
      <c r="HO348" s="217"/>
      <c r="HP348" s="217"/>
      <c r="HQ348" s="217"/>
      <c r="HR348" s="217"/>
      <c r="HS348" s="217"/>
      <c r="HT348" s="217"/>
      <c r="HU348" s="217"/>
      <c r="HV348" s="217"/>
      <c r="HW348" s="217"/>
      <c r="HX348" s="217"/>
      <c r="HY348" s="217"/>
      <c r="HZ348" s="217"/>
      <c r="IA348" s="217"/>
      <c r="IB348" s="217"/>
      <c r="IC348" s="217"/>
      <c r="ID348" s="217"/>
      <c r="IE348" s="217"/>
      <c r="IF348" s="217"/>
      <c r="IG348" s="217"/>
      <c r="IH348" s="217"/>
      <c r="II348" s="217"/>
      <c r="IJ348" s="217"/>
      <c r="IK348" s="217"/>
      <c r="IL348" s="217"/>
      <c r="IM348" s="217"/>
      <c r="IN348" s="217"/>
    </row>
    <row r="349" spans="1:248" s="240" customFormat="1" ht="30" x14ac:dyDescent="0.25">
      <c r="A349" s="11" t="s">
        <v>121</v>
      </c>
      <c r="B349" s="298">
        <f t="shared" ref="B349:E349" si="350">B336</f>
        <v>15</v>
      </c>
      <c r="C349" s="298">
        <f t="shared" si="350"/>
        <v>1</v>
      </c>
      <c r="D349" s="298">
        <f t="shared" si="350"/>
        <v>0</v>
      </c>
      <c r="E349" s="298">
        <f t="shared" si="350"/>
        <v>0</v>
      </c>
      <c r="F349" s="299">
        <f t="shared" ref="F349:I354" si="351">F336</f>
        <v>26.308049999999998</v>
      </c>
      <c r="G349" s="299">
        <f t="shared" si="351"/>
        <v>2</v>
      </c>
      <c r="H349" s="299">
        <f t="shared" si="351"/>
        <v>0</v>
      </c>
      <c r="I349" s="299">
        <f t="shared" si="330"/>
        <v>0</v>
      </c>
      <c r="J349" s="217"/>
      <c r="K349" s="217"/>
      <c r="L349" s="217"/>
      <c r="M349" s="217"/>
      <c r="N349" s="217"/>
      <c r="O349" s="217"/>
      <c r="P349" s="217"/>
      <c r="Q349" s="217"/>
      <c r="R349" s="217"/>
      <c r="S349" s="217"/>
      <c r="T349" s="217"/>
      <c r="U349" s="217"/>
      <c r="V349" s="217"/>
      <c r="W349" s="217"/>
      <c r="X349" s="217"/>
      <c r="Y349" s="217"/>
      <c r="Z349" s="217"/>
      <c r="AA349" s="217"/>
      <c r="AB349" s="217"/>
      <c r="AC349" s="217"/>
      <c r="AD349" s="217"/>
      <c r="AE349" s="217"/>
      <c r="AF349" s="217"/>
      <c r="AG349" s="217"/>
      <c r="AH349" s="217"/>
      <c r="AI349" s="217"/>
      <c r="AJ349" s="217"/>
      <c r="AK349" s="217"/>
      <c r="AL349" s="217"/>
      <c r="AM349" s="217"/>
      <c r="AN349" s="217"/>
      <c r="AO349" s="217"/>
      <c r="AP349" s="217"/>
      <c r="AQ349" s="217"/>
      <c r="AR349" s="217"/>
      <c r="AS349" s="217"/>
      <c r="AT349" s="217"/>
      <c r="AU349" s="217"/>
      <c r="AV349" s="217"/>
      <c r="AW349" s="217"/>
      <c r="AX349" s="217"/>
      <c r="AY349" s="217"/>
      <c r="AZ349" s="217"/>
      <c r="BA349" s="217"/>
      <c r="BB349" s="217"/>
      <c r="BC349" s="217"/>
      <c r="BD349" s="217"/>
      <c r="BE349" s="217"/>
      <c r="BF349" s="217"/>
      <c r="BG349" s="217"/>
      <c r="BH349" s="217"/>
      <c r="BI349" s="217"/>
      <c r="BJ349" s="217"/>
      <c r="BK349" s="217"/>
      <c r="BL349" s="217"/>
      <c r="BM349" s="217"/>
      <c r="BN349" s="217"/>
      <c r="BO349" s="217"/>
      <c r="BP349" s="217"/>
      <c r="BQ349" s="217"/>
      <c r="BR349" s="217"/>
      <c r="BS349" s="217"/>
      <c r="BT349" s="217"/>
      <c r="BU349" s="217"/>
      <c r="BV349" s="217"/>
      <c r="BW349" s="217"/>
      <c r="BX349" s="217"/>
      <c r="BY349" s="217"/>
      <c r="BZ349" s="217"/>
      <c r="CA349" s="217"/>
      <c r="CB349" s="217"/>
      <c r="CC349" s="217"/>
      <c r="CD349" s="217"/>
      <c r="CE349" s="217"/>
      <c r="CF349" s="217"/>
      <c r="CG349" s="217"/>
      <c r="CH349" s="217"/>
      <c r="CI349" s="217"/>
      <c r="CJ349" s="217"/>
      <c r="CK349" s="217"/>
      <c r="CL349" s="217"/>
      <c r="CM349" s="217"/>
      <c r="CN349" s="217"/>
      <c r="CO349" s="217"/>
      <c r="CP349" s="217"/>
      <c r="CQ349" s="217"/>
      <c r="CR349" s="217"/>
      <c r="CS349" s="217"/>
      <c r="CT349" s="217"/>
      <c r="CU349" s="217"/>
      <c r="CV349" s="217"/>
      <c r="CW349" s="217"/>
      <c r="CX349" s="217"/>
      <c r="CY349" s="217"/>
      <c r="CZ349" s="217"/>
      <c r="DA349" s="217"/>
      <c r="DB349" s="217"/>
      <c r="DC349" s="217"/>
      <c r="DD349" s="217"/>
      <c r="DE349" s="217"/>
      <c r="DF349" s="217"/>
      <c r="DG349" s="217"/>
      <c r="DH349" s="217"/>
      <c r="DI349" s="217"/>
      <c r="DJ349" s="217"/>
      <c r="DK349" s="217"/>
      <c r="DL349" s="217"/>
      <c r="DM349" s="217"/>
      <c r="DN349" s="217"/>
      <c r="DO349" s="217"/>
      <c r="DP349" s="217"/>
      <c r="DQ349" s="217"/>
      <c r="DR349" s="217"/>
      <c r="DS349" s="217"/>
      <c r="DT349" s="217"/>
      <c r="DU349" s="217"/>
      <c r="DV349" s="217"/>
      <c r="DW349" s="217"/>
      <c r="DX349" s="217"/>
      <c r="DY349" s="217"/>
      <c r="DZ349" s="217"/>
      <c r="EA349" s="217"/>
      <c r="EB349" s="217"/>
      <c r="EC349" s="217"/>
      <c r="ED349" s="217"/>
      <c r="EE349" s="217"/>
      <c r="EF349" s="217"/>
      <c r="EG349" s="217"/>
      <c r="EH349" s="217"/>
      <c r="EI349" s="217"/>
      <c r="EJ349" s="217"/>
      <c r="EK349" s="217"/>
      <c r="EL349" s="217"/>
      <c r="EM349" s="217"/>
      <c r="EN349" s="217"/>
      <c r="EO349" s="217"/>
      <c r="EP349" s="217"/>
      <c r="EQ349" s="217"/>
      <c r="ER349" s="217"/>
      <c r="ES349" s="217"/>
      <c r="ET349" s="217"/>
      <c r="EU349" s="217"/>
      <c r="EV349" s="217"/>
      <c r="EW349" s="217"/>
      <c r="EX349" s="217"/>
      <c r="EY349" s="217"/>
      <c r="EZ349" s="217"/>
      <c r="FA349" s="217"/>
      <c r="FB349" s="217"/>
      <c r="FC349" s="217"/>
      <c r="FD349" s="217"/>
      <c r="FE349" s="217"/>
      <c r="FF349" s="217"/>
      <c r="FG349" s="217"/>
      <c r="FH349" s="217"/>
      <c r="FI349" s="217"/>
      <c r="FJ349" s="217"/>
      <c r="FK349" s="217"/>
      <c r="FL349" s="217"/>
      <c r="FM349" s="217"/>
      <c r="FN349" s="217"/>
      <c r="FO349" s="217"/>
      <c r="FP349" s="217"/>
      <c r="FQ349" s="217"/>
      <c r="FR349" s="217"/>
      <c r="FS349" s="217"/>
      <c r="FT349" s="217"/>
      <c r="FU349" s="217"/>
      <c r="FV349" s="217"/>
      <c r="FW349" s="217"/>
      <c r="FX349" s="217"/>
      <c r="FY349" s="217"/>
      <c r="FZ349" s="217"/>
      <c r="GA349" s="217"/>
      <c r="GB349" s="217"/>
      <c r="GC349" s="217"/>
      <c r="GD349" s="217"/>
      <c r="GE349" s="217"/>
      <c r="GF349" s="217"/>
      <c r="GG349" s="217"/>
      <c r="GH349" s="217"/>
      <c r="GI349" s="217"/>
      <c r="GJ349" s="217"/>
      <c r="GK349" s="217"/>
      <c r="GL349" s="217"/>
      <c r="GM349" s="217"/>
      <c r="GN349" s="217"/>
      <c r="GO349" s="217"/>
      <c r="GP349" s="217"/>
      <c r="GQ349" s="217"/>
      <c r="GR349" s="217"/>
      <c r="GS349" s="217"/>
      <c r="GT349" s="217"/>
      <c r="GU349" s="217"/>
      <c r="GV349" s="217"/>
      <c r="GW349" s="217"/>
      <c r="GX349" s="217"/>
      <c r="GY349" s="217"/>
      <c r="GZ349" s="217"/>
      <c r="HA349" s="217"/>
      <c r="HB349" s="217"/>
      <c r="HC349" s="217"/>
      <c r="HD349" s="217"/>
      <c r="HE349" s="217"/>
      <c r="HF349" s="217"/>
      <c r="HG349" s="217"/>
      <c r="HH349" s="217"/>
      <c r="HI349" s="217"/>
      <c r="HJ349" s="217"/>
      <c r="HK349" s="217"/>
      <c r="HL349" s="217"/>
      <c r="HM349" s="217"/>
      <c r="HN349" s="217"/>
      <c r="HO349" s="217"/>
      <c r="HP349" s="217"/>
      <c r="HQ349" s="217"/>
      <c r="HR349" s="217"/>
      <c r="HS349" s="217"/>
      <c r="HT349" s="217"/>
      <c r="HU349" s="217"/>
      <c r="HV349" s="217"/>
      <c r="HW349" s="217"/>
      <c r="HX349" s="217"/>
      <c r="HY349" s="217"/>
      <c r="HZ349" s="217"/>
      <c r="IA349" s="217"/>
      <c r="IB349" s="217"/>
      <c r="IC349" s="217"/>
      <c r="ID349" s="217"/>
      <c r="IE349" s="217"/>
      <c r="IF349" s="217"/>
      <c r="IG349" s="217"/>
      <c r="IH349" s="217"/>
      <c r="II349" s="217"/>
      <c r="IJ349" s="217"/>
      <c r="IK349" s="217"/>
      <c r="IL349" s="217"/>
      <c r="IM349" s="217"/>
      <c r="IN349" s="217"/>
    </row>
    <row r="350" spans="1:248" s="240" customFormat="1" ht="62.25" customHeight="1" x14ac:dyDescent="0.25">
      <c r="A350" s="11" t="s">
        <v>86</v>
      </c>
      <c r="B350" s="298">
        <f t="shared" ref="B350:E350" si="352">B337</f>
        <v>605</v>
      </c>
      <c r="C350" s="298">
        <f t="shared" si="352"/>
        <v>50</v>
      </c>
      <c r="D350" s="298">
        <f t="shared" si="352"/>
        <v>42</v>
      </c>
      <c r="E350" s="298">
        <f t="shared" si="352"/>
        <v>84</v>
      </c>
      <c r="F350" s="299">
        <f t="shared" si="351"/>
        <v>1186.7075</v>
      </c>
      <c r="G350" s="299">
        <f t="shared" si="351"/>
        <v>99</v>
      </c>
      <c r="H350" s="299">
        <f t="shared" si="351"/>
        <v>100.81667999999999</v>
      </c>
      <c r="I350" s="299">
        <f t="shared" si="330"/>
        <v>101.83503030303029</v>
      </c>
      <c r="J350" s="217"/>
      <c r="K350" s="217"/>
      <c r="L350" s="217"/>
      <c r="M350" s="217"/>
      <c r="N350" s="217"/>
      <c r="O350" s="217"/>
      <c r="P350" s="217"/>
      <c r="Q350" s="217"/>
      <c r="R350" s="217"/>
      <c r="S350" s="217"/>
      <c r="T350" s="217"/>
      <c r="U350" s="217"/>
      <c r="V350" s="217"/>
      <c r="W350" s="217"/>
      <c r="X350" s="217"/>
      <c r="Y350" s="217"/>
      <c r="Z350" s="217"/>
      <c r="AA350" s="217"/>
      <c r="AB350" s="217"/>
      <c r="AC350" s="217"/>
      <c r="AD350" s="217"/>
      <c r="AE350" s="217"/>
      <c r="AF350" s="217"/>
      <c r="AG350" s="217"/>
      <c r="AH350" s="217"/>
      <c r="AI350" s="217"/>
      <c r="AJ350" s="217"/>
      <c r="AK350" s="217"/>
      <c r="AL350" s="217"/>
      <c r="AM350" s="217"/>
      <c r="AN350" s="217"/>
      <c r="AO350" s="217"/>
      <c r="AP350" s="217"/>
      <c r="AQ350" s="217"/>
      <c r="AR350" s="217"/>
      <c r="AS350" s="217"/>
      <c r="AT350" s="217"/>
      <c r="AU350" s="217"/>
      <c r="AV350" s="217"/>
      <c r="AW350" s="217"/>
      <c r="AX350" s="217"/>
      <c r="AY350" s="217"/>
      <c r="AZ350" s="217"/>
      <c r="BA350" s="217"/>
      <c r="BB350" s="217"/>
      <c r="BC350" s="217"/>
      <c r="BD350" s="217"/>
      <c r="BE350" s="217"/>
      <c r="BF350" s="217"/>
      <c r="BG350" s="217"/>
      <c r="BH350" s="217"/>
      <c r="BI350" s="217"/>
      <c r="BJ350" s="217"/>
      <c r="BK350" s="217"/>
      <c r="BL350" s="217"/>
      <c r="BM350" s="217"/>
      <c r="BN350" s="217"/>
      <c r="BO350" s="217"/>
      <c r="BP350" s="217"/>
      <c r="BQ350" s="217"/>
      <c r="BR350" s="217"/>
      <c r="BS350" s="217"/>
      <c r="BT350" s="217"/>
      <c r="BU350" s="217"/>
      <c r="BV350" s="217"/>
      <c r="BW350" s="217"/>
      <c r="BX350" s="217"/>
      <c r="BY350" s="217"/>
      <c r="BZ350" s="217"/>
      <c r="CA350" s="217"/>
      <c r="CB350" s="217"/>
      <c r="CC350" s="217"/>
      <c r="CD350" s="217"/>
      <c r="CE350" s="217"/>
      <c r="CF350" s="217"/>
      <c r="CG350" s="217"/>
      <c r="CH350" s="217"/>
      <c r="CI350" s="217"/>
      <c r="CJ350" s="217"/>
      <c r="CK350" s="217"/>
      <c r="CL350" s="217"/>
      <c r="CM350" s="217"/>
      <c r="CN350" s="217"/>
      <c r="CO350" s="217"/>
      <c r="CP350" s="217"/>
      <c r="CQ350" s="217"/>
      <c r="CR350" s="217"/>
      <c r="CS350" s="217"/>
      <c r="CT350" s="217"/>
      <c r="CU350" s="217"/>
      <c r="CV350" s="217"/>
      <c r="CW350" s="217"/>
      <c r="CX350" s="217"/>
      <c r="CY350" s="217"/>
      <c r="CZ350" s="217"/>
      <c r="DA350" s="217"/>
      <c r="DB350" s="217"/>
      <c r="DC350" s="217"/>
      <c r="DD350" s="217"/>
      <c r="DE350" s="217"/>
      <c r="DF350" s="217"/>
      <c r="DG350" s="217"/>
      <c r="DH350" s="217"/>
      <c r="DI350" s="217"/>
      <c r="DJ350" s="217"/>
      <c r="DK350" s="217"/>
      <c r="DL350" s="217"/>
      <c r="DM350" s="217"/>
      <c r="DN350" s="217"/>
      <c r="DO350" s="217"/>
      <c r="DP350" s="217"/>
      <c r="DQ350" s="217"/>
      <c r="DR350" s="217"/>
      <c r="DS350" s="217"/>
      <c r="DT350" s="217"/>
      <c r="DU350" s="217"/>
      <c r="DV350" s="217"/>
      <c r="DW350" s="217"/>
      <c r="DX350" s="217"/>
      <c r="DY350" s="217"/>
      <c r="DZ350" s="217"/>
      <c r="EA350" s="217"/>
      <c r="EB350" s="217"/>
      <c r="EC350" s="217"/>
      <c r="ED350" s="217"/>
      <c r="EE350" s="217"/>
      <c r="EF350" s="217"/>
      <c r="EG350" s="217"/>
      <c r="EH350" s="217"/>
      <c r="EI350" s="217"/>
      <c r="EJ350" s="217"/>
      <c r="EK350" s="217"/>
      <c r="EL350" s="217"/>
      <c r="EM350" s="217"/>
      <c r="EN350" s="217"/>
      <c r="EO350" s="217"/>
      <c r="EP350" s="217"/>
      <c r="EQ350" s="217"/>
      <c r="ER350" s="217"/>
      <c r="ES350" s="217"/>
      <c r="ET350" s="217"/>
      <c r="EU350" s="217"/>
      <c r="EV350" s="217"/>
      <c r="EW350" s="217"/>
      <c r="EX350" s="217"/>
      <c r="EY350" s="217"/>
      <c r="EZ350" s="217"/>
      <c r="FA350" s="217"/>
      <c r="FB350" s="217"/>
      <c r="FC350" s="217"/>
      <c r="FD350" s="217"/>
      <c r="FE350" s="217"/>
      <c r="FF350" s="217"/>
      <c r="FG350" s="217"/>
      <c r="FH350" s="217"/>
      <c r="FI350" s="217"/>
      <c r="FJ350" s="217"/>
      <c r="FK350" s="217"/>
      <c r="FL350" s="217"/>
      <c r="FM350" s="217"/>
      <c r="FN350" s="217"/>
      <c r="FO350" s="217"/>
      <c r="FP350" s="217"/>
      <c r="FQ350" s="217"/>
      <c r="FR350" s="217"/>
      <c r="FS350" s="217"/>
      <c r="FT350" s="217"/>
      <c r="FU350" s="217"/>
      <c r="FV350" s="217"/>
      <c r="FW350" s="217"/>
      <c r="FX350" s="217"/>
      <c r="FY350" s="217"/>
      <c r="FZ350" s="217"/>
      <c r="GA350" s="217"/>
      <c r="GB350" s="217"/>
      <c r="GC350" s="217"/>
      <c r="GD350" s="217"/>
      <c r="GE350" s="217"/>
      <c r="GF350" s="217"/>
      <c r="GG350" s="217"/>
      <c r="GH350" s="217"/>
      <c r="GI350" s="217"/>
      <c r="GJ350" s="217"/>
      <c r="GK350" s="217"/>
      <c r="GL350" s="217"/>
      <c r="GM350" s="217"/>
      <c r="GN350" s="217"/>
      <c r="GO350" s="217"/>
      <c r="GP350" s="217"/>
      <c r="GQ350" s="217"/>
      <c r="GR350" s="217"/>
      <c r="GS350" s="217"/>
      <c r="GT350" s="217"/>
      <c r="GU350" s="217"/>
      <c r="GV350" s="217"/>
      <c r="GW350" s="217"/>
      <c r="GX350" s="217"/>
      <c r="GY350" s="217"/>
      <c r="GZ350" s="217"/>
      <c r="HA350" s="217"/>
      <c r="HB350" s="217"/>
      <c r="HC350" s="217"/>
      <c r="HD350" s="217"/>
      <c r="HE350" s="217"/>
      <c r="HF350" s="217"/>
      <c r="HG350" s="217"/>
      <c r="HH350" s="217"/>
      <c r="HI350" s="217"/>
      <c r="HJ350" s="217"/>
      <c r="HK350" s="217"/>
      <c r="HL350" s="217"/>
      <c r="HM350" s="217"/>
      <c r="HN350" s="217"/>
      <c r="HO350" s="217"/>
      <c r="HP350" s="217"/>
      <c r="HQ350" s="217"/>
      <c r="HR350" s="217"/>
      <c r="HS350" s="217"/>
      <c r="HT350" s="217"/>
      <c r="HU350" s="217"/>
      <c r="HV350" s="217"/>
      <c r="HW350" s="217"/>
      <c r="HX350" s="217"/>
      <c r="HY350" s="217"/>
      <c r="HZ350" s="217"/>
      <c r="IA350" s="217"/>
      <c r="IB350" s="217"/>
      <c r="IC350" s="217"/>
      <c r="ID350" s="217"/>
      <c r="IE350" s="217"/>
      <c r="IF350" s="217"/>
      <c r="IG350" s="217"/>
      <c r="IH350" s="217"/>
      <c r="II350" s="217"/>
      <c r="IJ350" s="217"/>
      <c r="IK350" s="217"/>
      <c r="IL350" s="217"/>
      <c r="IM350" s="217"/>
      <c r="IN350" s="217"/>
    </row>
    <row r="351" spans="1:248" s="240" customFormat="1" ht="45" x14ac:dyDescent="0.25">
      <c r="A351" s="11" t="s">
        <v>122</v>
      </c>
      <c r="B351" s="298">
        <f t="shared" ref="B351:E351" si="353">B338</f>
        <v>278</v>
      </c>
      <c r="C351" s="298">
        <f t="shared" si="353"/>
        <v>23</v>
      </c>
      <c r="D351" s="298">
        <f t="shared" si="353"/>
        <v>28</v>
      </c>
      <c r="E351" s="298">
        <f t="shared" si="353"/>
        <v>121.73913043478262</v>
      </c>
      <c r="F351" s="299">
        <f t="shared" si="351"/>
        <v>545.29700000000003</v>
      </c>
      <c r="G351" s="299">
        <f t="shared" si="351"/>
        <v>45</v>
      </c>
      <c r="H351" s="299">
        <f t="shared" si="351"/>
        <v>25.84244</v>
      </c>
      <c r="I351" s="299">
        <f t="shared" si="330"/>
        <v>57.427644444444446</v>
      </c>
      <c r="J351" s="217"/>
      <c r="K351" s="217"/>
      <c r="L351" s="217"/>
      <c r="M351" s="217"/>
      <c r="N351" s="217"/>
      <c r="O351" s="217"/>
      <c r="P351" s="217"/>
      <c r="Q351" s="217"/>
      <c r="R351" s="217"/>
      <c r="S351" s="217"/>
      <c r="T351" s="217"/>
      <c r="U351" s="217"/>
      <c r="V351" s="217"/>
      <c r="W351" s="217"/>
      <c r="X351" s="217"/>
      <c r="Y351" s="217"/>
      <c r="Z351" s="217"/>
      <c r="AA351" s="217"/>
      <c r="AB351" s="217"/>
      <c r="AC351" s="217"/>
      <c r="AD351" s="217"/>
      <c r="AE351" s="217"/>
      <c r="AF351" s="217"/>
      <c r="AG351" s="217"/>
      <c r="AH351" s="217"/>
      <c r="AI351" s="217"/>
      <c r="AJ351" s="217"/>
      <c r="AK351" s="217"/>
      <c r="AL351" s="217"/>
      <c r="AM351" s="217"/>
      <c r="AN351" s="217"/>
      <c r="AO351" s="217"/>
      <c r="AP351" s="217"/>
      <c r="AQ351" s="217"/>
      <c r="AR351" s="217"/>
      <c r="AS351" s="217"/>
      <c r="AT351" s="217"/>
      <c r="AU351" s="217"/>
      <c r="AV351" s="217"/>
      <c r="AW351" s="217"/>
      <c r="AX351" s="217"/>
      <c r="AY351" s="217"/>
      <c r="AZ351" s="217"/>
      <c r="BA351" s="217"/>
      <c r="BB351" s="217"/>
      <c r="BC351" s="217"/>
      <c r="BD351" s="217"/>
      <c r="BE351" s="217"/>
      <c r="BF351" s="217"/>
      <c r="BG351" s="217"/>
      <c r="BH351" s="217"/>
      <c r="BI351" s="217"/>
      <c r="BJ351" s="217"/>
      <c r="BK351" s="217"/>
      <c r="BL351" s="217"/>
      <c r="BM351" s="217"/>
      <c r="BN351" s="217"/>
      <c r="BO351" s="217"/>
      <c r="BP351" s="217"/>
      <c r="BQ351" s="217"/>
      <c r="BR351" s="217"/>
      <c r="BS351" s="217"/>
      <c r="BT351" s="217"/>
      <c r="BU351" s="217"/>
      <c r="BV351" s="217"/>
      <c r="BW351" s="217"/>
      <c r="BX351" s="217"/>
      <c r="BY351" s="217"/>
      <c r="BZ351" s="217"/>
      <c r="CA351" s="217"/>
      <c r="CB351" s="217"/>
      <c r="CC351" s="217"/>
      <c r="CD351" s="217"/>
      <c r="CE351" s="217"/>
      <c r="CF351" s="217"/>
      <c r="CG351" s="217"/>
      <c r="CH351" s="217"/>
      <c r="CI351" s="217"/>
      <c r="CJ351" s="217"/>
      <c r="CK351" s="217"/>
      <c r="CL351" s="217"/>
      <c r="CM351" s="217"/>
      <c r="CN351" s="217"/>
      <c r="CO351" s="217"/>
      <c r="CP351" s="217"/>
      <c r="CQ351" s="217"/>
      <c r="CR351" s="217"/>
      <c r="CS351" s="217"/>
      <c r="CT351" s="217"/>
      <c r="CU351" s="217"/>
      <c r="CV351" s="217"/>
      <c r="CW351" s="217"/>
      <c r="CX351" s="217"/>
      <c r="CY351" s="217"/>
      <c r="CZ351" s="217"/>
      <c r="DA351" s="217"/>
      <c r="DB351" s="217"/>
      <c r="DC351" s="217"/>
      <c r="DD351" s="217"/>
      <c r="DE351" s="217"/>
      <c r="DF351" s="217"/>
      <c r="DG351" s="217"/>
      <c r="DH351" s="217"/>
      <c r="DI351" s="217"/>
      <c r="DJ351" s="217"/>
      <c r="DK351" s="217"/>
      <c r="DL351" s="217"/>
      <c r="DM351" s="217"/>
      <c r="DN351" s="217"/>
      <c r="DO351" s="217"/>
      <c r="DP351" s="217"/>
      <c r="DQ351" s="217"/>
      <c r="DR351" s="217"/>
      <c r="DS351" s="217"/>
      <c r="DT351" s="217"/>
      <c r="DU351" s="217"/>
      <c r="DV351" s="217"/>
      <c r="DW351" s="217"/>
      <c r="DX351" s="217"/>
      <c r="DY351" s="217"/>
      <c r="DZ351" s="217"/>
      <c r="EA351" s="217"/>
      <c r="EB351" s="217"/>
      <c r="EC351" s="217"/>
      <c r="ED351" s="217"/>
      <c r="EE351" s="217"/>
      <c r="EF351" s="217"/>
      <c r="EG351" s="217"/>
      <c r="EH351" s="217"/>
      <c r="EI351" s="217"/>
      <c r="EJ351" s="217"/>
      <c r="EK351" s="217"/>
      <c r="EL351" s="217"/>
      <c r="EM351" s="217"/>
      <c r="EN351" s="217"/>
      <c r="EO351" s="217"/>
      <c r="EP351" s="217"/>
      <c r="EQ351" s="217"/>
      <c r="ER351" s="217"/>
      <c r="ES351" s="217"/>
      <c r="ET351" s="217"/>
      <c r="EU351" s="217"/>
      <c r="EV351" s="217"/>
      <c r="EW351" s="217"/>
      <c r="EX351" s="217"/>
      <c r="EY351" s="217"/>
      <c r="EZ351" s="217"/>
      <c r="FA351" s="217"/>
      <c r="FB351" s="217"/>
      <c r="FC351" s="217"/>
      <c r="FD351" s="217"/>
      <c r="FE351" s="217"/>
      <c r="FF351" s="217"/>
      <c r="FG351" s="217"/>
      <c r="FH351" s="217"/>
      <c r="FI351" s="217"/>
      <c r="FJ351" s="217"/>
      <c r="FK351" s="217"/>
      <c r="FL351" s="217"/>
      <c r="FM351" s="217"/>
      <c r="FN351" s="217"/>
      <c r="FO351" s="217"/>
      <c r="FP351" s="217"/>
      <c r="FQ351" s="217"/>
      <c r="FR351" s="217"/>
      <c r="FS351" s="217"/>
      <c r="FT351" s="217"/>
      <c r="FU351" s="217"/>
      <c r="FV351" s="217"/>
      <c r="FW351" s="217"/>
      <c r="FX351" s="217"/>
      <c r="FY351" s="217"/>
      <c r="FZ351" s="217"/>
      <c r="GA351" s="217"/>
      <c r="GB351" s="217"/>
      <c r="GC351" s="217"/>
      <c r="GD351" s="217"/>
      <c r="GE351" s="217"/>
      <c r="GF351" s="217"/>
      <c r="GG351" s="217"/>
      <c r="GH351" s="217"/>
      <c r="GI351" s="217"/>
      <c r="GJ351" s="217"/>
      <c r="GK351" s="217"/>
      <c r="GL351" s="217"/>
      <c r="GM351" s="217"/>
      <c r="GN351" s="217"/>
      <c r="GO351" s="217"/>
      <c r="GP351" s="217"/>
      <c r="GQ351" s="217"/>
      <c r="GR351" s="217"/>
      <c r="GS351" s="217"/>
      <c r="GT351" s="217"/>
      <c r="GU351" s="217"/>
      <c r="GV351" s="217"/>
      <c r="GW351" s="217"/>
      <c r="GX351" s="217"/>
      <c r="GY351" s="217"/>
      <c r="GZ351" s="217"/>
      <c r="HA351" s="217"/>
      <c r="HB351" s="217"/>
      <c r="HC351" s="217"/>
      <c r="HD351" s="217"/>
      <c r="HE351" s="217"/>
      <c r="HF351" s="217"/>
      <c r="HG351" s="217"/>
      <c r="HH351" s="217"/>
      <c r="HI351" s="217"/>
      <c r="HJ351" s="217"/>
      <c r="HK351" s="217"/>
      <c r="HL351" s="217"/>
      <c r="HM351" s="217"/>
      <c r="HN351" s="217"/>
      <c r="HO351" s="217"/>
      <c r="HP351" s="217"/>
      <c r="HQ351" s="217"/>
      <c r="HR351" s="217"/>
      <c r="HS351" s="217"/>
      <c r="HT351" s="217"/>
      <c r="HU351" s="217"/>
      <c r="HV351" s="217"/>
      <c r="HW351" s="217"/>
      <c r="HX351" s="217"/>
      <c r="HY351" s="217"/>
      <c r="HZ351" s="217"/>
      <c r="IA351" s="217"/>
      <c r="IB351" s="217"/>
      <c r="IC351" s="217"/>
      <c r="ID351" s="217"/>
      <c r="IE351" s="217"/>
      <c r="IF351" s="217"/>
      <c r="IG351" s="217"/>
      <c r="IH351" s="217"/>
      <c r="II351" s="217"/>
      <c r="IJ351" s="217"/>
      <c r="IK351" s="217"/>
      <c r="IL351" s="217"/>
      <c r="IM351" s="217"/>
      <c r="IN351" s="217"/>
    </row>
    <row r="352" spans="1:248" s="240" customFormat="1" ht="30" x14ac:dyDescent="0.25">
      <c r="A352" s="11" t="s">
        <v>87</v>
      </c>
      <c r="B352" s="298">
        <f t="shared" ref="B352:E352" si="354">B339</f>
        <v>69</v>
      </c>
      <c r="C352" s="298">
        <f t="shared" si="354"/>
        <v>6</v>
      </c>
      <c r="D352" s="298">
        <f t="shared" si="354"/>
        <v>0</v>
      </c>
      <c r="E352" s="298">
        <f t="shared" si="354"/>
        <v>0</v>
      </c>
      <c r="F352" s="299">
        <f t="shared" si="351"/>
        <v>276.05864999999994</v>
      </c>
      <c r="G352" s="299">
        <f t="shared" si="351"/>
        <v>23</v>
      </c>
      <c r="H352" s="299">
        <f t="shared" si="351"/>
        <v>0</v>
      </c>
      <c r="I352" s="299">
        <f t="shared" si="330"/>
        <v>0</v>
      </c>
      <c r="J352" s="217"/>
      <c r="K352" s="217"/>
      <c r="L352" s="217"/>
      <c r="M352" s="217"/>
      <c r="N352" s="217"/>
      <c r="O352" s="217"/>
      <c r="P352" s="217"/>
      <c r="Q352" s="217"/>
      <c r="R352" s="217"/>
      <c r="S352" s="217"/>
      <c r="T352" s="217"/>
      <c r="U352" s="217"/>
      <c r="V352" s="217"/>
      <c r="W352" s="217"/>
      <c r="X352" s="217"/>
      <c r="Y352" s="217"/>
      <c r="Z352" s="217"/>
      <c r="AA352" s="217"/>
      <c r="AB352" s="217"/>
      <c r="AC352" s="217"/>
      <c r="AD352" s="217"/>
      <c r="AE352" s="217"/>
      <c r="AF352" s="217"/>
      <c r="AG352" s="217"/>
      <c r="AH352" s="217"/>
      <c r="AI352" s="217"/>
      <c r="AJ352" s="217"/>
      <c r="AK352" s="217"/>
      <c r="AL352" s="217"/>
      <c r="AM352" s="217"/>
      <c r="AN352" s="217"/>
      <c r="AO352" s="217"/>
      <c r="AP352" s="217"/>
      <c r="AQ352" s="217"/>
      <c r="AR352" s="217"/>
      <c r="AS352" s="217"/>
      <c r="AT352" s="217"/>
      <c r="AU352" s="217"/>
      <c r="AV352" s="217"/>
      <c r="AW352" s="217"/>
      <c r="AX352" s="217"/>
      <c r="AY352" s="217"/>
      <c r="AZ352" s="217"/>
      <c r="BA352" s="217"/>
      <c r="BB352" s="217"/>
      <c r="BC352" s="217"/>
      <c r="BD352" s="217"/>
      <c r="BE352" s="217"/>
      <c r="BF352" s="217"/>
      <c r="BG352" s="217"/>
      <c r="BH352" s="217"/>
      <c r="BI352" s="217"/>
      <c r="BJ352" s="217"/>
      <c r="BK352" s="217"/>
      <c r="BL352" s="217"/>
      <c r="BM352" s="217"/>
      <c r="BN352" s="217"/>
      <c r="BO352" s="217"/>
      <c r="BP352" s="217"/>
      <c r="BQ352" s="217"/>
      <c r="BR352" s="217"/>
      <c r="BS352" s="217"/>
      <c r="BT352" s="217"/>
      <c r="BU352" s="217"/>
      <c r="BV352" s="217"/>
      <c r="BW352" s="217"/>
      <c r="BX352" s="217"/>
      <c r="BY352" s="217"/>
      <c r="BZ352" s="217"/>
      <c r="CA352" s="217"/>
      <c r="CB352" s="217"/>
      <c r="CC352" s="217"/>
      <c r="CD352" s="217"/>
      <c r="CE352" s="217"/>
      <c r="CF352" s="217"/>
      <c r="CG352" s="217"/>
      <c r="CH352" s="217"/>
      <c r="CI352" s="217"/>
      <c r="CJ352" s="217"/>
      <c r="CK352" s="217"/>
      <c r="CL352" s="217"/>
      <c r="CM352" s="217"/>
      <c r="CN352" s="217"/>
      <c r="CO352" s="217"/>
      <c r="CP352" s="217"/>
      <c r="CQ352" s="217"/>
      <c r="CR352" s="217"/>
      <c r="CS352" s="217"/>
      <c r="CT352" s="217"/>
      <c r="CU352" s="217"/>
      <c r="CV352" s="217"/>
      <c r="CW352" s="217"/>
      <c r="CX352" s="217"/>
      <c r="CY352" s="217"/>
      <c r="CZ352" s="217"/>
      <c r="DA352" s="217"/>
      <c r="DB352" s="217"/>
      <c r="DC352" s="217"/>
      <c r="DD352" s="217"/>
      <c r="DE352" s="217"/>
      <c r="DF352" s="217"/>
      <c r="DG352" s="217"/>
      <c r="DH352" s="217"/>
      <c r="DI352" s="217"/>
      <c r="DJ352" s="217"/>
      <c r="DK352" s="217"/>
      <c r="DL352" s="217"/>
      <c r="DM352" s="217"/>
      <c r="DN352" s="217"/>
      <c r="DO352" s="217"/>
      <c r="DP352" s="217"/>
      <c r="DQ352" s="217"/>
      <c r="DR352" s="217"/>
      <c r="DS352" s="217"/>
      <c r="DT352" s="217"/>
      <c r="DU352" s="217"/>
      <c r="DV352" s="217"/>
      <c r="DW352" s="217"/>
      <c r="DX352" s="217"/>
      <c r="DY352" s="217"/>
      <c r="DZ352" s="217"/>
      <c r="EA352" s="217"/>
      <c r="EB352" s="217"/>
      <c r="EC352" s="217"/>
      <c r="ED352" s="217"/>
      <c r="EE352" s="217"/>
      <c r="EF352" s="217"/>
      <c r="EG352" s="217"/>
      <c r="EH352" s="217"/>
      <c r="EI352" s="217"/>
      <c r="EJ352" s="217"/>
      <c r="EK352" s="217"/>
      <c r="EL352" s="217"/>
      <c r="EM352" s="217"/>
      <c r="EN352" s="217"/>
      <c r="EO352" s="217"/>
      <c r="EP352" s="217"/>
      <c r="EQ352" s="217"/>
      <c r="ER352" s="217"/>
      <c r="ES352" s="217"/>
      <c r="ET352" s="217"/>
      <c r="EU352" s="217"/>
      <c r="EV352" s="217"/>
      <c r="EW352" s="217"/>
      <c r="EX352" s="217"/>
      <c r="EY352" s="217"/>
      <c r="EZ352" s="217"/>
      <c r="FA352" s="217"/>
      <c r="FB352" s="217"/>
      <c r="FC352" s="217"/>
      <c r="FD352" s="217"/>
      <c r="FE352" s="217"/>
      <c r="FF352" s="217"/>
      <c r="FG352" s="217"/>
      <c r="FH352" s="217"/>
      <c r="FI352" s="217"/>
      <c r="FJ352" s="217"/>
      <c r="FK352" s="217"/>
      <c r="FL352" s="217"/>
      <c r="FM352" s="217"/>
      <c r="FN352" s="217"/>
      <c r="FO352" s="217"/>
      <c r="FP352" s="217"/>
      <c r="FQ352" s="217"/>
      <c r="FR352" s="217"/>
      <c r="FS352" s="217"/>
      <c r="FT352" s="217"/>
      <c r="FU352" s="217"/>
      <c r="FV352" s="217"/>
      <c r="FW352" s="217"/>
      <c r="FX352" s="217"/>
      <c r="FY352" s="217"/>
      <c r="FZ352" s="217"/>
      <c r="GA352" s="217"/>
      <c r="GB352" s="217"/>
      <c r="GC352" s="217"/>
      <c r="GD352" s="217"/>
      <c r="GE352" s="217"/>
      <c r="GF352" s="217"/>
      <c r="GG352" s="217"/>
      <c r="GH352" s="217"/>
      <c r="GI352" s="217"/>
      <c r="GJ352" s="217"/>
      <c r="GK352" s="217"/>
      <c r="GL352" s="217"/>
      <c r="GM352" s="217"/>
      <c r="GN352" s="217"/>
      <c r="GO352" s="217"/>
      <c r="GP352" s="217"/>
      <c r="GQ352" s="217"/>
      <c r="GR352" s="217"/>
      <c r="GS352" s="217"/>
      <c r="GT352" s="217"/>
      <c r="GU352" s="217"/>
      <c r="GV352" s="217"/>
      <c r="GW352" s="217"/>
      <c r="GX352" s="217"/>
      <c r="GY352" s="217"/>
      <c r="GZ352" s="217"/>
      <c r="HA352" s="217"/>
      <c r="HB352" s="217"/>
      <c r="HC352" s="217"/>
      <c r="HD352" s="217"/>
      <c r="HE352" s="217"/>
      <c r="HF352" s="217"/>
      <c r="HG352" s="217"/>
      <c r="HH352" s="217"/>
      <c r="HI352" s="217"/>
      <c r="HJ352" s="217"/>
      <c r="HK352" s="217"/>
      <c r="HL352" s="217"/>
      <c r="HM352" s="217"/>
      <c r="HN352" s="217"/>
      <c r="HO352" s="217"/>
      <c r="HP352" s="217"/>
      <c r="HQ352" s="217"/>
      <c r="HR352" s="217"/>
      <c r="HS352" s="217"/>
      <c r="HT352" s="217"/>
      <c r="HU352" s="217"/>
      <c r="HV352" s="217"/>
      <c r="HW352" s="217"/>
      <c r="HX352" s="217"/>
      <c r="HY352" s="217"/>
      <c r="HZ352" s="217"/>
      <c r="IA352" s="217"/>
      <c r="IB352" s="217"/>
      <c r="IC352" s="217"/>
      <c r="ID352" s="217"/>
      <c r="IE352" s="217"/>
      <c r="IF352" s="217"/>
      <c r="IG352" s="217"/>
      <c r="IH352" s="217"/>
      <c r="II352" s="217"/>
      <c r="IJ352" s="217"/>
      <c r="IK352" s="217"/>
      <c r="IL352" s="217"/>
      <c r="IM352" s="217"/>
      <c r="IN352" s="217"/>
    </row>
    <row r="353" spans="1:248" s="240" customFormat="1" ht="30" x14ac:dyDescent="0.25">
      <c r="A353" s="11" t="s">
        <v>88</v>
      </c>
      <c r="B353" s="298">
        <f t="shared" ref="B353:E353" si="355">B340</f>
        <v>172</v>
      </c>
      <c r="C353" s="298">
        <f t="shared" si="355"/>
        <v>14</v>
      </c>
      <c r="D353" s="298">
        <f t="shared" si="355"/>
        <v>52</v>
      </c>
      <c r="E353" s="298">
        <f t="shared" si="355"/>
        <v>371.42857142857144</v>
      </c>
      <c r="F353" s="299">
        <f t="shared" si="351"/>
        <v>130.83868000000001</v>
      </c>
      <c r="G353" s="299">
        <f t="shared" si="351"/>
        <v>11</v>
      </c>
      <c r="H353" s="299">
        <f t="shared" si="351"/>
        <v>39.555879999999995</v>
      </c>
      <c r="I353" s="299">
        <f t="shared" si="330"/>
        <v>359.59890909090905</v>
      </c>
      <c r="J353" s="217"/>
      <c r="K353" s="217"/>
      <c r="L353" s="217"/>
      <c r="M353" s="217"/>
      <c r="N353" s="217"/>
      <c r="O353" s="217"/>
      <c r="P353" s="217"/>
      <c r="Q353" s="217"/>
      <c r="R353" s="217"/>
      <c r="S353" s="217"/>
      <c r="T353" s="217"/>
      <c r="U353" s="217"/>
      <c r="V353" s="217"/>
      <c r="W353" s="217"/>
      <c r="X353" s="217"/>
      <c r="Y353" s="217"/>
      <c r="Z353" s="217"/>
      <c r="AA353" s="217"/>
      <c r="AB353" s="217"/>
      <c r="AC353" s="217"/>
      <c r="AD353" s="217"/>
      <c r="AE353" s="217"/>
      <c r="AF353" s="217"/>
      <c r="AG353" s="217"/>
      <c r="AH353" s="217"/>
      <c r="AI353" s="217"/>
      <c r="AJ353" s="217"/>
      <c r="AK353" s="217"/>
      <c r="AL353" s="217"/>
      <c r="AM353" s="217"/>
      <c r="AN353" s="217"/>
      <c r="AO353" s="217"/>
      <c r="AP353" s="217"/>
      <c r="AQ353" s="217"/>
      <c r="AR353" s="217"/>
      <c r="AS353" s="217"/>
      <c r="AT353" s="217"/>
      <c r="AU353" s="217"/>
      <c r="AV353" s="217"/>
      <c r="AW353" s="217"/>
      <c r="AX353" s="217"/>
      <c r="AY353" s="217"/>
      <c r="AZ353" s="217"/>
      <c r="BA353" s="217"/>
      <c r="BB353" s="217"/>
      <c r="BC353" s="217"/>
      <c r="BD353" s="217"/>
      <c r="BE353" s="217"/>
      <c r="BF353" s="217"/>
      <c r="BG353" s="217"/>
      <c r="BH353" s="217"/>
      <c r="BI353" s="217"/>
      <c r="BJ353" s="217"/>
      <c r="BK353" s="217"/>
      <c r="BL353" s="217"/>
      <c r="BM353" s="217"/>
      <c r="BN353" s="217"/>
      <c r="BO353" s="217"/>
      <c r="BP353" s="217"/>
      <c r="BQ353" s="217"/>
      <c r="BR353" s="217"/>
      <c r="BS353" s="217"/>
      <c r="BT353" s="217"/>
      <c r="BU353" s="217"/>
      <c r="BV353" s="217"/>
      <c r="BW353" s="217"/>
      <c r="BX353" s="217"/>
      <c r="BY353" s="217"/>
      <c r="BZ353" s="217"/>
      <c r="CA353" s="217"/>
      <c r="CB353" s="217"/>
      <c r="CC353" s="217"/>
      <c r="CD353" s="217"/>
      <c r="CE353" s="217"/>
      <c r="CF353" s="217"/>
      <c r="CG353" s="217"/>
      <c r="CH353" s="217"/>
      <c r="CI353" s="217"/>
      <c r="CJ353" s="217"/>
      <c r="CK353" s="217"/>
      <c r="CL353" s="217"/>
      <c r="CM353" s="217"/>
      <c r="CN353" s="217"/>
      <c r="CO353" s="217"/>
      <c r="CP353" s="217"/>
      <c r="CQ353" s="217"/>
      <c r="CR353" s="217"/>
      <c r="CS353" s="217"/>
      <c r="CT353" s="217"/>
      <c r="CU353" s="217"/>
      <c r="CV353" s="217"/>
      <c r="CW353" s="217"/>
      <c r="CX353" s="217"/>
      <c r="CY353" s="217"/>
      <c r="CZ353" s="217"/>
      <c r="DA353" s="217"/>
      <c r="DB353" s="217"/>
      <c r="DC353" s="217"/>
      <c r="DD353" s="217"/>
      <c r="DE353" s="217"/>
      <c r="DF353" s="217"/>
      <c r="DG353" s="217"/>
      <c r="DH353" s="217"/>
      <c r="DI353" s="217"/>
      <c r="DJ353" s="217"/>
      <c r="DK353" s="217"/>
      <c r="DL353" s="217"/>
      <c r="DM353" s="217"/>
      <c r="DN353" s="217"/>
      <c r="DO353" s="217"/>
      <c r="DP353" s="217"/>
      <c r="DQ353" s="217"/>
      <c r="DR353" s="217"/>
      <c r="DS353" s="217"/>
      <c r="DT353" s="217"/>
      <c r="DU353" s="217"/>
      <c r="DV353" s="217"/>
      <c r="DW353" s="217"/>
      <c r="DX353" s="217"/>
      <c r="DY353" s="217"/>
      <c r="DZ353" s="217"/>
      <c r="EA353" s="217"/>
      <c r="EB353" s="217"/>
      <c r="EC353" s="217"/>
      <c r="ED353" s="217"/>
      <c r="EE353" s="217"/>
      <c r="EF353" s="217"/>
      <c r="EG353" s="217"/>
      <c r="EH353" s="217"/>
      <c r="EI353" s="217"/>
      <c r="EJ353" s="217"/>
      <c r="EK353" s="217"/>
      <c r="EL353" s="217"/>
      <c r="EM353" s="217"/>
      <c r="EN353" s="217"/>
      <c r="EO353" s="217"/>
      <c r="EP353" s="217"/>
      <c r="EQ353" s="217"/>
      <c r="ER353" s="217"/>
      <c r="ES353" s="217"/>
      <c r="ET353" s="217"/>
      <c r="EU353" s="217"/>
      <c r="EV353" s="217"/>
      <c r="EW353" s="217"/>
      <c r="EX353" s="217"/>
      <c r="EY353" s="217"/>
      <c r="EZ353" s="217"/>
      <c r="FA353" s="217"/>
      <c r="FB353" s="217"/>
      <c r="FC353" s="217"/>
      <c r="FD353" s="217"/>
      <c r="FE353" s="217"/>
      <c r="FF353" s="217"/>
      <c r="FG353" s="217"/>
      <c r="FH353" s="217"/>
      <c r="FI353" s="217"/>
      <c r="FJ353" s="217"/>
      <c r="FK353" s="217"/>
      <c r="FL353" s="217"/>
      <c r="FM353" s="217"/>
      <c r="FN353" s="217"/>
      <c r="FO353" s="217"/>
      <c r="FP353" s="217"/>
      <c r="FQ353" s="217"/>
      <c r="FR353" s="217"/>
      <c r="FS353" s="217"/>
      <c r="FT353" s="217"/>
      <c r="FU353" s="217"/>
      <c r="FV353" s="217"/>
      <c r="FW353" s="217"/>
      <c r="FX353" s="217"/>
      <c r="FY353" s="217"/>
      <c r="FZ353" s="217"/>
      <c r="GA353" s="217"/>
      <c r="GB353" s="217"/>
      <c r="GC353" s="217"/>
      <c r="GD353" s="217"/>
      <c r="GE353" s="217"/>
      <c r="GF353" s="217"/>
      <c r="GG353" s="217"/>
      <c r="GH353" s="217"/>
      <c r="GI353" s="217"/>
      <c r="GJ353" s="217"/>
      <c r="GK353" s="217"/>
      <c r="GL353" s="217"/>
      <c r="GM353" s="217"/>
      <c r="GN353" s="217"/>
      <c r="GO353" s="217"/>
      <c r="GP353" s="217"/>
      <c r="GQ353" s="217"/>
      <c r="GR353" s="217"/>
      <c r="GS353" s="217"/>
      <c r="GT353" s="217"/>
      <c r="GU353" s="217"/>
      <c r="GV353" s="217"/>
      <c r="GW353" s="217"/>
      <c r="GX353" s="217"/>
      <c r="GY353" s="217"/>
      <c r="GZ353" s="217"/>
      <c r="HA353" s="217"/>
      <c r="HB353" s="217"/>
      <c r="HC353" s="217"/>
      <c r="HD353" s="217"/>
      <c r="HE353" s="217"/>
      <c r="HF353" s="217"/>
      <c r="HG353" s="217"/>
      <c r="HH353" s="217"/>
      <c r="HI353" s="217"/>
      <c r="HJ353" s="217"/>
      <c r="HK353" s="217"/>
      <c r="HL353" s="217"/>
      <c r="HM353" s="217"/>
      <c r="HN353" s="217"/>
      <c r="HO353" s="217"/>
      <c r="HP353" s="217"/>
      <c r="HQ353" s="217"/>
      <c r="HR353" s="217"/>
      <c r="HS353" s="217"/>
      <c r="HT353" s="217"/>
      <c r="HU353" s="217"/>
      <c r="HV353" s="217"/>
      <c r="HW353" s="217"/>
      <c r="HX353" s="217"/>
      <c r="HY353" s="217"/>
      <c r="HZ353" s="217"/>
      <c r="IA353" s="217"/>
      <c r="IB353" s="217"/>
      <c r="IC353" s="217"/>
      <c r="ID353" s="217"/>
      <c r="IE353" s="217"/>
      <c r="IF353" s="217"/>
      <c r="IG353" s="217"/>
      <c r="IH353" s="217"/>
      <c r="II353" s="217"/>
      <c r="IJ353" s="217"/>
      <c r="IK353" s="217"/>
      <c r="IL353" s="217"/>
      <c r="IM353" s="217"/>
      <c r="IN353" s="217"/>
    </row>
    <row r="354" spans="1:248" x14ac:dyDescent="0.25">
      <c r="A354" s="7" t="s">
        <v>120</v>
      </c>
      <c r="B354" s="40">
        <f t="shared" ref="B354:E354" si="356">B341</f>
        <v>0</v>
      </c>
      <c r="C354" s="40">
        <f t="shared" si="356"/>
        <v>0</v>
      </c>
      <c r="D354" s="40">
        <f t="shared" si="356"/>
        <v>0</v>
      </c>
      <c r="E354" s="40">
        <f t="shared" si="356"/>
        <v>0</v>
      </c>
      <c r="F354" s="307">
        <f t="shared" si="351"/>
        <v>3283.6567599999998</v>
      </c>
      <c r="G354" s="307">
        <f t="shared" si="351"/>
        <v>274</v>
      </c>
      <c r="H354" s="307">
        <f t="shared" si="351"/>
        <v>155.03468999999998</v>
      </c>
      <c r="I354" s="307">
        <f t="shared" si="351"/>
        <v>56.582003649635027</v>
      </c>
    </row>
    <row r="355" spans="1:248" ht="15.75" thickBot="1" x14ac:dyDescent="0.3">
      <c r="A355" s="285" t="s">
        <v>11</v>
      </c>
      <c r="B355" s="49"/>
      <c r="C355" s="49"/>
      <c r="D355" s="49"/>
      <c r="E355" s="49"/>
      <c r="F355" s="164"/>
      <c r="G355" s="164"/>
      <c r="H355" s="164"/>
      <c r="I355" s="164"/>
    </row>
    <row r="356" spans="1:248" ht="43.5" x14ac:dyDescent="0.25">
      <c r="A356" s="275" t="s">
        <v>60</v>
      </c>
      <c r="B356" s="17"/>
      <c r="C356" s="17"/>
      <c r="D356" s="17"/>
      <c r="E356" s="17"/>
      <c r="F356" s="141"/>
      <c r="G356" s="141"/>
      <c r="H356" s="141"/>
      <c r="I356" s="141"/>
    </row>
    <row r="357" spans="1:248" s="3" customFormat="1" ht="30" x14ac:dyDescent="0.25">
      <c r="A357" s="11" t="s">
        <v>134</v>
      </c>
      <c r="B357" s="8">
        <f>SUM(B358:B361)</f>
        <v>992</v>
      </c>
      <c r="C357" s="8">
        <f t="shared" ref="C357:D357" si="357">SUM(C358:C361)</f>
        <v>84</v>
      </c>
      <c r="D357" s="8">
        <f t="shared" si="357"/>
        <v>0</v>
      </c>
      <c r="E357" s="8">
        <f>D357/C357*100</f>
        <v>0</v>
      </c>
      <c r="F357" s="149">
        <f>SUM(F358:F361)</f>
        <v>2481.7120160000004</v>
      </c>
      <c r="G357" s="149">
        <f t="shared" ref="G357:H357" si="358">SUM(G358:G361)</f>
        <v>207</v>
      </c>
      <c r="H357" s="149">
        <f t="shared" si="358"/>
        <v>-5.6357200000000001</v>
      </c>
      <c r="I357" s="149">
        <f t="shared" ref="I357:I368" si="359">H357/G357*100</f>
        <v>-2.7225700483091786</v>
      </c>
    </row>
    <row r="358" spans="1:248" s="3" customFormat="1" ht="38.1" customHeight="1" x14ac:dyDescent="0.25">
      <c r="A358" s="11" t="s">
        <v>84</v>
      </c>
      <c r="B358" s="8">
        <v>738</v>
      </c>
      <c r="C358" s="4">
        <f t="shared" ref="C358:C365" si="360">ROUND(B358/12*$A$3,0)</f>
        <v>62</v>
      </c>
      <c r="D358" s="8"/>
      <c r="E358" s="8">
        <f>D358/C358*100</f>
        <v>0</v>
      </c>
      <c r="F358" s="149">
        <v>1810.9148960000002</v>
      </c>
      <c r="G358" s="253">
        <f t="shared" ref="G358" si="361">ROUND(F358/12*$A$3,0)</f>
        <v>151</v>
      </c>
      <c r="H358" s="149">
        <v>-4.5332400000000002</v>
      </c>
      <c r="I358" s="149">
        <f t="shared" si="359"/>
        <v>-3.0021456953642387</v>
      </c>
    </row>
    <row r="359" spans="1:248" s="3" customFormat="1" ht="38.1" customHeight="1" x14ac:dyDescent="0.25">
      <c r="A359" s="11" t="s">
        <v>85</v>
      </c>
      <c r="B359" s="8">
        <v>224</v>
      </c>
      <c r="C359" s="4">
        <f t="shared" si="360"/>
        <v>19</v>
      </c>
      <c r="D359" s="8"/>
      <c r="E359" s="8">
        <f>D359/C359*100</f>
        <v>0</v>
      </c>
      <c r="F359" s="149">
        <v>483.08735999999999</v>
      </c>
      <c r="G359" s="253">
        <f t="shared" ref="G359:G367" si="362">ROUND(F359/12*$A$3,0)</f>
        <v>40</v>
      </c>
      <c r="H359" s="149">
        <v>-1.1024799999999999</v>
      </c>
      <c r="I359" s="149">
        <f t="shared" si="359"/>
        <v>-2.7561999999999998</v>
      </c>
    </row>
    <row r="360" spans="1:248" s="3" customFormat="1" ht="46.5" customHeight="1" x14ac:dyDescent="0.25">
      <c r="A360" s="11" t="s">
        <v>127</v>
      </c>
      <c r="B360" s="8"/>
      <c r="C360" s="4">
        <f t="shared" si="360"/>
        <v>0</v>
      </c>
      <c r="D360" s="8"/>
      <c r="E360" s="8" t="e">
        <f t="shared" ref="E360:E366" si="363">D360/C360*100</f>
        <v>#DIV/0!</v>
      </c>
      <c r="F360" s="149"/>
      <c r="G360" s="253">
        <f t="shared" si="362"/>
        <v>0</v>
      </c>
      <c r="H360" s="149"/>
      <c r="I360" s="149" t="e">
        <f t="shared" si="359"/>
        <v>#DIV/0!</v>
      </c>
    </row>
    <row r="361" spans="1:248" s="3" customFormat="1" ht="42" customHeight="1" x14ac:dyDescent="0.25">
      <c r="A361" s="11" t="s">
        <v>128</v>
      </c>
      <c r="B361" s="8">
        <v>30</v>
      </c>
      <c r="C361" s="4">
        <f t="shared" si="360"/>
        <v>3</v>
      </c>
      <c r="D361" s="8"/>
      <c r="E361" s="8">
        <f t="shared" si="363"/>
        <v>0</v>
      </c>
      <c r="F361" s="149">
        <v>187.70976000000002</v>
      </c>
      <c r="G361" s="253">
        <f t="shared" si="362"/>
        <v>16</v>
      </c>
      <c r="H361" s="149"/>
      <c r="I361" s="149">
        <f t="shared" si="359"/>
        <v>0</v>
      </c>
    </row>
    <row r="362" spans="1:248" s="3" customFormat="1" ht="49.5" customHeight="1" x14ac:dyDescent="0.25">
      <c r="A362" s="11" t="s">
        <v>125</v>
      </c>
      <c r="B362" s="8">
        <f>SUM(B363:B367)</f>
        <v>1093</v>
      </c>
      <c r="C362" s="8">
        <f t="shared" ref="C362:H362" si="364">SUM(C363:C367)</f>
        <v>91</v>
      </c>
      <c r="D362" s="8">
        <f t="shared" si="364"/>
        <v>78</v>
      </c>
      <c r="E362" s="8">
        <f t="shared" si="363"/>
        <v>85.714285714285708</v>
      </c>
      <c r="F362" s="142">
        <f t="shared" si="364"/>
        <v>2275.6273999999999</v>
      </c>
      <c r="G362" s="142">
        <f t="shared" si="364"/>
        <v>190</v>
      </c>
      <c r="H362" s="142">
        <f t="shared" si="364"/>
        <v>139.69999999999999</v>
      </c>
      <c r="I362" s="149">
        <f t="shared" si="359"/>
        <v>73.526315789473671</v>
      </c>
    </row>
    <row r="363" spans="1:248" s="3" customFormat="1" ht="30" x14ac:dyDescent="0.25">
      <c r="A363" s="11" t="s">
        <v>121</v>
      </c>
      <c r="B363" s="8">
        <v>230</v>
      </c>
      <c r="C363" s="4">
        <f t="shared" si="360"/>
        <v>19</v>
      </c>
      <c r="D363" s="8"/>
      <c r="E363" s="8">
        <f t="shared" si="363"/>
        <v>0</v>
      </c>
      <c r="F363" s="149">
        <v>403.39009999999996</v>
      </c>
      <c r="G363" s="253">
        <f t="shared" si="362"/>
        <v>34</v>
      </c>
      <c r="H363" s="149"/>
      <c r="I363" s="149">
        <f t="shared" si="359"/>
        <v>0</v>
      </c>
    </row>
    <row r="364" spans="1:248" s="3" customFormat="1" ht="60" x14ac:dyDescent="0.25">
      <c r="A364" s="11" t="s">
        <v>132</v>
      </c>
      <c r="B364" s="8">
        <v>775</v>
      </c>
      <c r="C364" s="4">
        <f t="shared" si="360"/>
        <v>65</v>
      </c>
      <c r="D364" s="8">
        <v>78</v>
      </c>
      <c r="E364" s="8">
        <f t="shared" si="363"/>
        <v>120</v>
      </c>
      <c r="F364" s="149">
        <v>1520.1624999999999</v>
      </c>
      <c r="G364" s="253">
        <f t="shared" si="362"/>
        <v>127</v>
      </c>
      <c r="H364" s="149">
        <v>139.69999999999999</v>
      </c>
      <c r="I364" s="149">
        <f t="shared" si="359"/>
        <v>109.99999999999999</v>
      </c>
    </row>
    <row r="365" spans="1:248" s="3" customFormat="1" ht="45" x14ac:dyDescent="0.25">
      <c r="A365" s="11" t="s">
        <v>122</v>
      </c>
      <c r="B365" s="8"/>
      <c r="C365" s="4">
        <f t="shared" si="360"/>
        <v>0</v>
      </c>
      <c r="D365" s="8"/>
      <c r="E365" s="8"/>
      <c r="F365" s="149">
        <v>0</v>
      </c>
      <c r="G365" s="253">
        <f t="shared" si="362"/>
        <v>0</v>
      </c>
      <c r="H365" s="149"/>
      <c r="I365" s="149" t="e">
        <f t="shared" si="359"/>
        <v>#DIV/0!</v>
      </c>
    </row>
    <row r="366" spans="1:248" s="3" customFormat="1" ht="30" x14ac:dyDescent="0.25">
      <c r="A366" s="11" t="s">
        <v>87</v>
      </c>
      <c r="B366" s="8">
        <v>88</v>
      </c>
      <c r="C366" s="4">
        <f t="shared" ref="C366:C367" si="365">ROUND(B366/12*$A$3,0)</f>
        <v>7</v>
      </c>
      <c r="D366" s="8"/>
      <c r="E366" s="8">
        <f t="shared" si="363"/>
        <v>0</v>
      </c>
      <c r="F366" s="149">
        <v>352.07479999999998</v>
      </c>
      <c r="G366" s="253">
        <f t="shared" si="362"/>
        <v>29</v>
      </c>
      <c r="H366" s="149"/>
      <c r="I366" s="149">
        <f t="shared" si="359"/>
        <v>0</v>
      </c>
    </row>
    <row r="367" spans="1:248" s="3" customFormat="1" ht="30" x14ac:dyDescent="0.25">
      <c r="A367" s="11" t="s">
        <v>88</v>
      </c>
      <c r="B367" s="8"/>
      <c r="C367" s="4">
        <f t="shared" si="365"/>
        <v>0</v>
      </c>
      <c r="D367" s="8"/>
      <c r="E367" s="8"/>
      <c r="F367" s="149"/>
      <c r="G367" s="253">
        <f t="shared" si="362"/>
        <v>0</v>
      </c>
      <c r="H367" s="149"/>
      <c r="I367" s="149" t="e">
        <f t="shared" si="359"/>
        <v>#DIV/0!</v>
      </c>
    </row>
    <row r="368" spans="1:248" s="3" customFormat="1" ht="15" customHeight="1" thickBot="1" x14ac:dyDescent="0.3">
      <c r="A368" s="263" t="s">
        <v>3</v>
      </c>
      <c r="B368" s="10"/>
      <c r="C368" s="10"/>
      <c r="D368" s="10"/>
      <c r="E368" s="10"/>
      <c r="F368" s="153">
        <f>F362+F357</f>
        <v>4757.3394160000007</v>
      </c>
      <c r="G368" s="153">
        <f t="shared" ref="G368:H368" si="366">G362+G357</f>
        <v>397</v>
      </c>
      <c r="H368" s="153">
        <f t="shared" si="366"/>
        <v>134.06428</v>
      </c>
      <c r="I368" s="153">
        <f t="shared" si="359"/>
        <v>33.769340050377835</v>
      </c>
    </row>
    <row r="369" spans="1:248" x14ac:dyDescent="0.25">
      <c r="A369" s="238" t="s">
        <v>13</v>
      </c>
      <c r="B369" s="13"/>
      <c r="C369" s="13"/>
      <c r="D369" s="13"/>
      <c r="E369" s="13"/>
      <c r="F369" s="303"/>
      <c r="G369" s="303"/>
      <c r="H369" s="303"/>
      <c r="I369" s="303"/>
    </row>
    <row r="370" spans="1:248" s="240" customFormat="1" ht="30" x14ac:dyDescent="0.25">
      <c r="A370" s="72" t="s">
        <v>134</v>
      </c>
      <c r="B370" s="298">
        <f t="shared" ref="B370:E370" si="367">B357</f>
        <v>992</v>
      </c>
      <c r="C370" s="298">
        <f t="shared" si="367"/>
        <v>84</v>
      </c>
      <c r="D370" s="298">
        <f t="shared" si="367"/>
        <v>0</v>
      </c>
      <c r="E370" s="298">
        <f t="shared" si="367"/>
        <v>0</v>
      </c>
      <c r="F370" s="299">
        <f t="shared" ref="F370:F375" si="368">F357</f>
        <v>2481.7120160000004</v>
      </c>
      <c r="G370" s="299">
        <f t="shared" ref="G370:I370" si="369">G357</f>
        <v>207</v>
      </c>
      <c r="H370" s="299">
        <f t="shared" si="369"/>
        <v>-5.6357200000000001</v>
      </c>
      <c r="I370" s="299">
        <f t="shared" si="369"/>
        <v>-2.7225700483091786</v>
      </c>
      <c r="J370" s="217"/>
      <c r="K370" s="217"/>
      <c r="L370" s="217"/>
      <c r="M370" s="217"/>
      <c r="N370" s="217"/>
      <c r="O370" s="217"/>
      <c r="P370" s="217"/>
      <c r="Q370" s="217"/>
      <c r="R370" s="217"/>
      <c r="S370" s="217"/>
      <c r="T370" s="217"/>
      <c r="U370" s="217"/>
      <c r="V370" s="217"/>
      <c r="W370" s="217"/>
      <c r="X370" s="217"/>
      <c r="Y370" s="217"/>
      <c r="Z370" s="217"/>
      <c r="AA370" s="217"/>
      <c r="AB370" s="217"/>
      <c r="AC370" s="217"/>
      <c r="AD370" s="217"/>
      <c r="AE370" s="217"/>
      <c r="AF370" s="217"/>
      <c r="AG370" s="217"/>
      <c r="AH370" s="217"/>
      <c r="AI370" s="217"/>
      <c r="AJ370" s="217"/>
      <c r="AK370" s="217"/>
      <c r="AL370" s="217"/>
      <c r="AM370" s="217"/>
      <c r="AN370" s="217"/>
      <c r="AO370" s="217"/>
      <c r="AP370" s="217"/>
      <c r="AQ370" s="217"/>
      <c r="AR370" s="217"/>
      <c r="AS370" s="217"/>
      <c r="AT370" s="217"/>
      <c r="AU370" s="217"/>
      <c r="AV370" s="217"/>
      <c r="AW370" s="217"/>
      <c r="AX370" s="217"/>
      <c r="AY370" s="217"/>
      <c r="AZ370" s="217"/>
      <c r="BA370" s="217"/>
      <c r="BB370" s="217"/>
      <c r="BC370" s="217"/>
      <c r="BD370" s="217"/>
      <c r="BE370" s="217"/>
      <c r="BF370" s="217"/>
      <c r="BG370" s="217"/>
      <c r="BH370" s="217"/>
      <c r="BI370" s="217"/>
      <c r="BJ370" s="217"/>
      <c r="BK370" s="217"/>
      <c r="BL370" s="217"/>
      <c r="BM370" s="217"/>
      <c r="BN370" s="217"/>
      <c r="BO370" s="217"/>
      <c r="BP370" s="217"/>
      <c r="BQ370" s="217"/>
      <c r="BR370" s="217"/>
      <c r="BS370" s="217"/>
      <c r="BT370" s="217"/>
      <c r="BU370" s="217"/>
      <c r="BV370" s="217"/>
      <c r="BW370" s="217"/>
      <c r="BX370" s="217"/>
      <c r="BY370" s="217"/>
      <c r="BZ370" s="217"/>
      <c r="CA370" s="217"/>
      <c r="CB370" s="217"/>
      <c r="CC370" s="217"/>
      <c r="CD370" s="217"/>
      <c r="CE370" s="217"/>
      <c r="CF370" s="217"/>
      <c r="CG370" s="217"/>
      <c r="CH370" s="217"/>
      <c r="CI370" s="217"/>
      <c r="CJ370" s="217"/>
      <c r="CK370" s="217"/>
      <c r="CL370" s="217"/>
      <c r="CM370" s="217"/>
      <c r="CN370" s="217"/>
      <c r="CO370" s="217"/>
      <c r="CP370" s="217"/>
      <c r="CQ370" s="217"/>
      <c r="CR370" s="217"/>
      <c r="CS370" s="217"/>
      <c r="CT370" s="217"/>
      <c r="CU370" s="217"/>
      <c r="CV370" s="217"/>
      <c r="CW370" s="217"/>
      <c r="CX370" s="217"/>
      <c r="CY370" s="217"/>
      <c r="CZ370" s="217"/>
      <c r="DA370" s="217"/>
      <c r="DB370" s="217"/>
      <c r="DC370" s="217"/>
      <c r="DD370" s="217"/>
      <c r="DE370" s="217"/>
      <c r="DF370" s="217"/>
      <c r="DG370" s="217"/>
      <c r="DH370" s="217"/>
      <c r="DI370" s="217"/>
      <c r="DJ370" s="217"/>
      <c r="DK370" s="217"/>
      <c r="DL370" s="217"/>
      <c r="DM370" s="217"/>
      <c r="DN370" s="217"/>
      <c r="DO370" s="217"/>
      <c r="DP370" s="217"/>
      <c r="DQ370" s="217"/>
      <c r="DR370" s="217"/>
      <c r="DS370" s="217"/>
      <c r="DT370" s="217"/>
      <c r="DU370" s="217"/>
      <c r="DV370" s="217"/>
      <c r="DW370" s="217"/>
      <c r="DX370" s="217"/>
      <c r="DY370" s="217"/>
      <c r="DZ370" s="217"/>
      <c r="EA370" s="217"/>
      <c r="EB370" s="217"/>
      <c r="EC370" s="217"/>
      <c r="ED370" s="217"/>
      <c r="EE370" s="217"/>
      <c r="EF370" s="217"/>
      <c r="EG370" s="217"/>
      <c r="EH370" s="217"/>
      <c r="EI370" s="217"/>
      <c r="EJ370" s="217"/>
      <c r="EK370" s="217"/>
      <c r="EL370" s="217"/>
      <c r="EM370" s="217"/>
      <c r="EN370" s="217"/>
      <c r="EO370" s="217"/>
      <c r="EP370" s="217"/>
      <c r="EQ370" s="217"/>
      <c r="ER370" s="217"/>
      <c r="ES370" s="217"/>
      <c r="ET370" s="217"/>
      <c r="EU370" s="217"/>
      <c r="EV370" s="217"/>
      <c r="EW370" s="217"/>
      <c r="EX370" s="217"/>
      <c r="EY370" s="217"/>
      <c r="EZ370" s="217"/>
      <c r="FA370" s="217"/>
      <c r="FB370" s="217"/>
      <c r="FC370" s="217"/>
      <c r="FD370" s="217"/>
      <c r="FE370" s="217"/>
      <c r="FF370" s="217"/>
      <c r="FG370" s="217"/>
      <c r="FH370" s="217"/>
      <c r="FI370" s="217"/>
      <c r="FJ370" s="217"/>
      <c r="FK370" s="217"/>
      <c r="FL370" s="217"/>
      <c r="FM370" s="217"/>
      <c r="FN370" s="217"/>
      <c r="FO370" s="217"/>
      <c r="FP370" s="217"/>
      <c r="FQ370" s="217"/>
      <c r="FR370" s="217"/>
      <c r="FS370" s="217"/>
      <c r="FT370" s="217"/>
      <c r="FU370" s="217"/>
      <c r="FV370" s="217"/>
      <c r="FW370" s="217"/>
      <c r="FX370" s="217"/>
      <c r="FY370" s="217"/>
      <c r="FZ370" s="217"/>
      <c r="GA370" s="217"/>
      <c r="GB370" s="217"/>
      <c r="GC370" s="217"/>
      <c r="GD370" s="217"/>
      <c r="GE370" s="217"/>
      <c r="GF370" s="217"/>
      <c r="GG370" s="217"/>
      <c r="GH370" s="217"/>
      <c r="GI370" s="217"/>
      <c r="GJ370" s="217"/>
      <c r="GK370" s="217"/>
      <c r="GL370" s="217"/>
      <c r="GM370" s="217"/>
      <c r="GN370" s="217"/>
      <c r="GO370" s="217"/>
      <c r="GP370" s="217"/>
      <c r="GQ370" s="217"/>
      <c r="GR370" s="217"/>
      <c r="GS370" s="217"/>
      <c r="GT370" s="217"/>
      <c r="GU370" s="217"/>
      <c r="GV370" s="217"/>
      <c r="GW370" s="217"/>
      <c r="GX370" s="217"/>
      <c r="GY370" s="217"/>
      <c r="GZ370" s="217"/>
      <c r="HA370" s="217"/>
      <c r="HB370" s="217"/>
      <c r="HC370" s="217"/>
      <c r="HD370" s="217"/>
      <c r="HE370" s="217"/>
      <c r="HF370" s="217"/>
      <c r="HG370" s="217"/>
      <c r="HH370" s="217"/>
      <c r="HI370" s="217"/>
      <c r="HJ370" s="217"/>
      <c r="HK370" s="217"/>
      <c r="HL370" s="217"/>
      <c r="HM370" s="217"/>
      <c r="HN370" s="217"/>
      <c r="HO370" s="217"/>
      <c r="HP370" s="217"/>
      <c r="HQ370" s="217"/>
      <c r="HR370" s="217"/>
      <c r="HS370" s="217"/>
      <c r="HT370" s="217"/>
      <c r="HU370" s="217"/>
      <c r="HV370" s="217"/>
      <c r="HW370" s="217"/>
      <c r="HX370" s="217"/>
      <c r="HY370" s="217"/>
      <c r="HZ370" s="217"/>
      <c r="IA370" s="217"/>
      <c r="IB370" s="217"/>
      <c r="IC370" s="217"/>
      <c r="ID370" s="217"/>
      <c r="IE370" s="217"/>
      <c r="IF370" s="217"/>
      <c r="IG370" s="217"/>
      <c r="IH370" s="217"/>
      <c r="II370" s="217"/>
      <c r="IJ370" s="217"/>
      <c r="IK370" s="217"/>
      <c r="IL370" s="217"/>
      <c r="IM370" s="217"/>
      <c r="IN370" s="217"/>
    </row>
    <row r="371" spans="1:248" s="240" customFormat="1" ht="30" x14ac:dyDescent="0.25">
      <c r="A371" s="11" t="s">
        <v>84</v>
      </c>
      <c r="B371" s="298">
        <f t="shared" ref="B371:E371" si="370">B358</f>
        <v>738</v>
      </c>
      <c r="C371" s="298">
        <f t="shared" si="370"/>
        <v>62</v>
      </c>
      <c r="D371" s="298">
        <f t="shared" si="370"/>
        <v>0</v>
      </c>
      <c r="E371" s="298">
        <f t="shared" si="370"/>
        <v>0</v>
      </c>
      <c r="F371" s="299">
        <f t="shared" si="368"/>
        <v>1810.9148960000002</v>
      </c>
      <c r="G371" s="299">
        <f t="shared" ref="G371:I371" si="371">G358</f>
        <v>151</v>
      </c>
      <c r="H371" s="299">
        <f t="shared" si="371"/>
        <v>-4.5332400000000002</v>
      </c>
      <c r="I371" s="299">
        <f t="shared" si="371"/>
        <v>-3.0021456953642387</v>
      </c>
      <c r="J371" s="217"/>
      <c r="K371" s="217"/>
      <c r="L371" s="217"/>
      <c r="M371" s="217"/>
      <c r="N371" s="217"/>
      <c r="O371" s="217"/>
      <c r="P371" s="217"/>
      <c r="Q371" s="217"/>
      <c r="R371" s="217"/>
      <c r="S371" s="217"/>
      <c r="T371" s="217"/>
      <c r="U371" s="217"/>
      <c r="V371" s="217"/>
      <c r="W371" s="217"/>
      <c r="X371" s="217"/>
      <c r="Y371" s="217"/>
      <c r="Z371" s="217"/>
      <c r="AA371" s="217"/>
      <c r="AB371" s="217"/>
      <c r="AC371" s="217"/>
      <c r="AD371" s="217"/>
      <c r="AE371" s="217"/>
      <c r="AF371" s="217"/>
      <c r="AG371" s="217"/>
      <c r="AH371" s="217"/>
      <c r="AI371" s="217"/>
      <c r="AJ371" s="217"/>
      <c r="AK371" s="217"/>
      <c r="AL371" s="217"/>
      <c r="AM371" s="217"/>
      <c r="AN371" s="217"/>
      <c r="AO371" s="217"/>
      <c r="AP371" s="217"/>
      <c r="AQ371" s="217"/>
      <c r="AR371" s="217"/>
      <c r="AS371" s="217"/>
      <c r="AT371" s="217"/>
      <c r="AU371" s="217"/>
      <c r="AV371" s="217"/>
      <c r="AW371" s="217"/>
      <c r="AX371" s="217"/>
      <c r="AY371" s="217"/>
      <c r="AZ371" s="217"/>
      <c r="BA371" s="217"/>
      <c r="BB371" s="217"/>
      <c r="BC371" s="217"/>
      <c r="BD371" s="217"/>
      <c r="BE371" s="217"/>
      <c r="BF371" s="217"/>
      <c r="BG371" s="217"/>
      <c r="BH371" s="217"/>
      <c r="BI371" s="217"/>
      <c r="BJ371" s="217"/>
      <c r="BK371" s="217"/>
      <c r="BL371" s="217"/>
      <c r="BM371" s="217"/>
      <c r="BN371" s="217"/>
      <c r="BO371" s="217"/>
      <c r="BP371" s="217"/>
      <c r="BQ371" s="217"/>
      <c r="BR371" s="217"/>
      <c r="BS371" s="217"/>
      <c r="BT371" s="217"/>
      <c r="BU371" s="217"/>
      <c r="BV371" s="217"/>
      <c r="BW371" s="217"/>
      <c r="BX371" s="217"/>
      <c r="BY371" s="217"/>
      <c r="BZ371" s="217"/>
      <c r="CA371" s="217"/>
      <c r="CB371" s="217"/>
      <c r="CC371" s="217"/>
      <c r="CD371" s="217"/>
      <c r="CE371" s="217"/>
      <c r="CF371" s="217"/>
      <c r="CG371" s="217"/>
      <c r="CH371" s="217"/>
      <c r="CI371" s="217"/>
      <c r="CJ371" s="217"/>
      <c r="CK371" s="217"/>
      <c r="CL371" s="217"/>
      <c r="CM371" s="217"/>
      <c r="CN371" s="217"/>
      <c r="CO371" s="217"/>
      <c r="CP371" s="217"/>
      <c r="CQ371" s="217"/>
      <c r="CR371" s="217"/>
      <c r="CS371" s="217"/>
      <c r="CT371" s="217"/>
      <c r="CU371" s="217"/>
      <c r="CV371" s="217"/>
      <c r="CW371" s="217"/>
      <c r="CX371" s="217"/>
      <c r="CY371" s="217"/>
      <c r="CZ371" s="217"/>
      <c r="DA371" s="217"/>
      <c r="DB371" s="217"/>
      <c r="DC371" s="217"/>
      <c r="DD371" s="217"/>
      <c r="DE371" s="217"/>
      <c r="DF371" s="217"/>
      <c r="DG371" s="217"/>
      <c r="DH371" s="217"/>
      <c r="DI371" s="217"/>
      <c r="DJ371" s="217"/>
      <c r="DK371" s="217"/>
      <c r="DL371" s="217"/>
      <c r="DM371" s="217"/>
      <c r="DN371" s="217"/>
      <c r="DO371" s="217"/>
      <c r="DP371" s="217"/>
      <c r="DQ371" s="217"/>
      <c r="DR371" s="217"/>
      <c r="DS371" s="217"/>
      <c r="DT371" s="217"/>
      <c r="DU371" s="217"/>
      <c r="DV371" s="217"/>
      <c r="DW371" s="217"/>
      <c r="DX371" s="217"/>
      <c r="DY371" s="217"/>
      <c r="DZ371" s="217"/>
      <c r="EA371" s="217"/>
      <c r="EB371" s="217"/>
      <c r="EC371" s="217"/>
      <c r="ED371" s="217"/>
      <c r="EE371" s="217"/>
      <c r="EF371" s="217"/>
      <c r="EG371" s="217"/>
      <c r="EH371" s="217"/>
      <c r="EI371" s="217"/>
      <c r="EJ371" s="217"/>
      <c r="EK371" s="217"/>
      <c r="EL371" s="217"/>
      <c r="EM371" s="217"/>
      <c r="EN371" s="217"/>
      <c r="EO371" s="217"/>
      <c r="EP371" s="217"/>
      <c r="EQ371" s="217"/>
      <c r="ER371" s="217"/>
      <c r="ES371" s="217"/>
      <c r="ET371" s="217"/>
      <c r="EU371" s="217"/>
      <c r="EV371" s="217"/>
      <c r="EW371" s="217"/>
      <c r="EX371" s="217"/>
      <c r="EY371" s="217"/>
      <c r="EZ371" s="217"/>
      <c r="FA371" s="217"/>
      <c r="FB371" s="217"/>
      <c r="FC371" s="217"/>
      <c r="FD371" s="217"/>
      <c r="FE371" s="217"/>
      <c r="FF371" s="217"/>
      <c r="FG371" s="217"/>
      <c r="FH371" s="217"/>
      <c r="FI371" s="217"/>
      <c r="FJ371" s="217"/>
      <c r="FK371" s="217"/>
      <c r="FL371" s="217"/>
      <c r="FM371" s="217"/>
      <c r="FN371" s="217"/>
      <c r="FO371" s="217"/>
      <c r="FP371" s="217"/>
      <c r="FQ371" s="217"/>
      <c r="FR371" s="217"/>
      <c r="FS371" s="217"/>
      <c r="FT371" s="217"/>
      <c r="FU371" s="217"/>
      <c r="FV371" s="217"/>
      <c r="FW371" s="217"/>
      <c r="FX371" s="217"/>
      <c r="FY371" s="217"/>
      <c r="FZ371" s="217"/>
      <c r="GA371" s="217"/>
      <c r="GB371" s="217"/>
      <c r="GC371" s="217"/>
      <c r="GD371" s="217"/>
      <c r="GE371" s="217"/>
      <c r="GF371" s="217"/>
      <c r="GG371" s="217"/>
      <c r="GH371" s="217"/>
      <c r="GI371" s="217"/>
      <c r="GJ371" s="217"/>
      <c r="GK371" s="217"/>
      <c r="GL371" s="217"/>
      <c r="GM371" s="217"/>
      <c r="GN371" s="217"/>
      <c r="GO371" s="217"/>
      <c r="GP371" s="217"/>
      <c r="GQ371" s="217"/>
      <c r="GR371" s="217"/>
      <c r="GS371" s="217"/>
      <c r="GT371" s="217"/>
      <c r="GU371" s="217"/>
      <c r="GV371" s="217"/>
      <c r="GW371" s="217"/>
      <c r="GX371" s="217"/>
      <c r="GY371" s="217"/>
      <c r="GZ371" s="217"/>
      <c r="HA371" s="217"/>
      <c r="HB371" s="217"/>
      <c r="HC371" s="217"/>
      <c r="HD371" s="217"/>
      <c r="HE371" s="217"/>
      <c r="HF371" s="217"/>
      <c r="HG371" s="217"/>
      <c r="HH371" s="217"/>
      <c r="HI371" s="217"/>
      <c r="HJ371" s="217"/>
      <c r="HK371" s="217"/>
      <c r="HL371" s="217"/>
      <c r="HM371" s="217"/>
      <c r="HN371" s="217"/>
      <c r="HO371" s="217"/>
      <c r="HP371" s="217"/>
      <c r="HQ371" s="217"/>
      <c r="HR371" s="217"/>
      <c r="HS371" s="217"/>
      <c r="HT371" s="217"/>
      <c r="HU371" s="217"/>
      <c r="HV371" s="217"/>
      <c r="HW371" s="217"/>
      <c r="HX371" s="217"/>
      <c r="HY371" s="217"/>
      <c r="HZ371" s="217"/>
      <c r="IA371" s="217"/>
      <c r="IB371" s="217"/>
      <c r="IC371" s="217"/>
      <c r="ID371" s="217"/>
      <c r="IE371" s="217"/>
      <c r="IF371" s="217"/>
      <c r="IG371" s="217"/>
      <c r="IH371" s="217"/>
      <c r="II371" s="217"/>
      <c r="IJ371" s="217"/>
      <c r="IK371" s="217"/>
      <c r="IL371" s="217"/>
      <c r="IM371" s="217"/>
      <c r="IN371" s="217"/>
    </row>
    <row r="372" spans="1:248" s="240" customFormat="1" ht="30" x14ac:dyDescent="0.25">
      <c r="A372" s="11" t="s">
        <v>85</v>
      </c>
      <c r="B372" s="298">
        <f t="shared" ref="B372:E372" si="372">B359</f>
        <v>224</v>
      </c>
      <c r="C372" s="298">
        <f t="shared" si="372"/>
        <v>19</v>
      </c>
      <c r="D372" s="298">
        <f t="shared" si="372"/>
        <v>0</v>
      </c>
      <c r="E372" s="298">
        <f t="shared" si="372"/>
        <v>0</v>
      </c>
      <c r="F372" s="299">
        <f t="shared" si="368"/>
        <v>483.08735999999999</v>
      </c>
      <c r="G372" s="299">
        <f t="shared" ref="G372:I372" si="373">G359</f>
        <v>40</v>
      </c>
      <c r="H372" s="299">
        <f t="shared" si="373"/>
        <v>-1.1024799999999999</v>
      </c>
      <c r="I372" s="299">
        <f t="shared" si="373"/>
        <v>-2.7561999999999998</v>
      </c>
      <c r="J372" s="217"/>
      <c r="K372" s="217"/>
      <c r="L372" s="217"/>
      <c r="M372" s="217"/>
      <c r="N372" s="217"/>
      <c r="O372" s="217"/>
      <c r="P372" s="217"/>
      <c r="Q372" s="217"/>
      <c r="R372" s="217"/>
      <c r="S372" s="217"/>
      <c r="T372" s="217"/>
      <c r="U372" s="217"/>
      <c r="V372" s="217"/>
      <c r="W372" s="217"/>
      <c r="X372" s="217"/>
      <c r="Y372" s="217"/>
      <c r="Z372" s="217"/>
      <c r="AA372" s="217"/>
      <c r="AB372" s="217"/>
      <c r="AC372" s="217"/>
      <c r="AD372" s="217"/>
      <c r="AE372" s="217"/>
      <c r="AF372" s="217"/>
      <c r="AG372" s="217"/>
      <c r="AH372" s="217"/>
      <c r="AI372" s="217"/>
      <c r="AJ372" s="217"/>
      <c r="AK372" s="217"/>
      <c r="AL372" s="217"/>
      <c r="AM372" s="217"/>
      <c r="AN372" s="217"/>
      <c r="AO372" s="217"/>
      <c r="AP372" s="217"/>
      <c r="AQ372" s="217"/>
      <c r="AR372" s="217"/>
      <c r="AS372" s="217"/>
      <c r="AT372" s="217"/>
      <c r="AU372" s="217"/>
      <c r="AV372" s="217"/>
      <c r="AW372" s="217"/>
      <c r="AX372" s="217"/>
      <c r="AY372" s="217"/>
      <c r="AZ372" s="217"/>
      <c r="BA372" s="217"/>
      <c r="BB372" s="217"/>
      <c r="BC372" s="217"/>
      <c r="BD372" s="217"/>
      <c r="BE372" s="217"/>
      <c r="BF372" s="217"/>
      <c r="BG372" s="217"/>
      <c r="BH372" s="217"/>
      <c r="BI372" s="217"/>
      <c r="BJ372" s="217"/>
      <c r="BK372" s="217"/>
      <c r="BL372" s="217"/>
      <c r="BM372" s="217"/>
      <c r="BN372" s="217"/>
      <c r="BO372" s="217"/>
      <c r="BP372" s="217"/>
      <c r="BQ372" s="217"/>
      <c r="BR372" s="217"/>
      <c r="BS372" s="217"/>
      <c r="BT372" s="217"/>
      <c r="BU372" s="217"/>
      <c r="BV372" s="217"/>
      <c r="BW372" s="217"/>
      <c r="BX372" s="217"/>
      <c r="BY372" s="217"/>
      <c r="BZ372" s="217"/>
      <c r="CA372" s="217"/>
      <c r="CB372" s="217"/>
      <c r="CC372" s="217"/>
      <c r="CD372" s="217"/>
      <c r="CE372" s="217"/>
      <c r="CF372" s="217"/>
      <c r="CG372" s="217"/>
      <c r="CH372" s="217"/>
      <c r="CI372" s="217"/>
      <c r="CJ372" s="217"/>
      <c r="CK372" s="217"/>
      <c r="CL372" s="217"/>
      <c r="CM372" s="217"/>
      <c r="CN372" s="217"/>
      <c r="CO372" s="217"/>
      <c r="CP372" s="217"/>
      <c r="CQ372" s="217"/>
      <c r="CR372" s="217"/>
      <c r="CS372" s="217"/>
      <c r="CT372" s="217"/>
      <c r="CU372" s="217"/>
      <c r="CV372" s="217"/>
      <c r="CW372" s="217"/>
      <c r="CX372" s="217"/>
      <c r="CY372" s="217"/>
      <c r="CZ372" s="217"/>
      <c r="DA372" s="217"/>
      <c r="DB372" s="217"/>
      <c r="DC372" s="217"/>
      <c r="DD372" s="217"/>
      <c r="DE372" s="217"/>
      <c r="DF372" s="217"/>
      <c r="DG372" s="217"/>
      <c r="DH372" s="217"/>
      <c r="DI372" s="217"/>
      <c r="DJ372" s="217"/>
      <c r="DK372" s="217"/>
      <c r="DL372" s="217"/>
      <c r="DM372" s="217"/>
      <c r="DN372" s="217"/>
      <c r="DO372" s="217"/>
      <c r="DP372" s="217"/>
      <c r="DQ372" s="217"/>
      <c r="DR372" s="217"/>
      <c r="DS372" s="217"/>
      <c r="DT372" s="217"/>
      <c r="DU372" s="217"/>
      <c r="DV372" s="217"/>
      <c r="DW372" s="217"/>
      <c r="DX372" s="217"/>
      <c r="DY372" s="217"/>
      <c r="DZ372" s="217"/>
      <c r="EA372" s="217"/>
      <c r="EB372" s="217"/>
      <c r="EC372" s="217"/>
      <c r="ED372" s="217"/>
      <c r="EE372" s="217"/>
      <c r="EF372" s="217"/>
      <c r="EG372" s="217"/>
      <c r="EH372" s="217"/>
      <c r="EI372" s="217"/>
      <c r="EJ372" s="217"/>
      <c r="EK372" s="217"/>
      <c r="EL372" s="217"/>
      <c r="EM372" s="217"/>
      <c r="EN372" s="217"/>
      <c r="EO372" s="217"/>
      <c r="EP372" s="217"/>
      <c r="EQ372" s="217"/>
      <c r="ER372" s="217"/>
      <c r="ES372" s="217"/>
      <c r="ET372" s="217"/>
      <c r="EU372" s="217"/>
      <c r="EV372" s="217"/>
      <c r="EW372" s="217"/>
      <c r="EX372" s="217"/>
      <c r="EY372" s="217"/>
      <c r="EZ372" s="217"/>
      <c r="FA372" s="217"/>
      <c r="FB372" s="217"/>
      <c r="FC372" s="217"/>
      <c r="FD372" s="217"/>
      <c r="FE372" s="217"/>
      <c r="FF372" s="217"/>
      <c r="FG372" s="217"/>
      <c r="FH372" s="217"/>
      <c r="FI372" s="217"/>
      <c r="FJ372" s="217"/>
      <c r="FK372" s="217"/>
      <c r="FL372" s="217"/>
      <c r="FM372" s="217"/>
      <c r="FN372" s="217"/>
      <c r="FO372" s="217"/>
      <c r="FP372" s="217"/>
      <c r="FQ372" s="217"/>
      <c r="FR372" s="217"/>
      <c r="FS372" s="217"/>
      <c r="FT372" s="217"/>
      <c r="FU372" s="217"/>
      <c r="FV372" s="217"/>
      <c r="FW372" s="217"/>
      <c r="FX372" s="217"/>
      <c r="FY372" s="217"/>
      <c r="FZ372" s="217"/>
      <c r="GA372" s="217"/>
      <c r="GB372" s="217"/>
      <c r="GC372" s="217"/>
      <c r="GD372" s="217"/>
      <c r="GE372" s="217"/>
      <c r="GF372" s="217"/>
      <c r="GG372" s="217"/>
      <c r="GH372" s="217"/>
      <c r="GI372" s="217"/>
      <c r="GJ372" s="217"/>
      <c r="GK372" s="217"/>
      <c r="GL372" s="217"/>
      <c r="GM372" s="217"/>
      <c r="GN372" s="217"/>
      <c r="GO372" s="217"/>
      <c r="GP372" s="217"/>
      <c r="GQ372" s="217"/>
      <c r="GR372" s="217"/>
      <c r="GS372" s="217"/>
      <c r="GT372" s="217"/>
      <c r="GU372" s="217"/>
      <c r="GV372" s="217"/>
      <c r="GW372" s="217"/>
      <c r="GX372" s="217"/>
      <c r="GY372" s="217"/>
      <c r="GZ372" s="217"/>
      <c r="HA372" s="217"/>
      <c r="HB372" s="217"/>
      <c r="HC372" s="217"/>
      <c r="HD372" s="217"/>
      <c r="HE372" s="217"/>
      <c r="HF372" s="217"/>
      <c r="HG372" s="217"/>
      <c r="HH372" s="217"/>
      <c r="HI372" s="217"/>
      <c r="HJ372" s="217"/>
      <c r="HK372" s="217"/>
      <c r="HL372" s="217"/>
      <c r="HM372" s="217"/>
      <c r="HN372" s="217"/>
      <c r="HO372" s="217"/>
      <c r="HP372" s="217"/>
      <c r="HQ372" s="217"/>
      <c r="HR372" s="217"/>
      <c r="HS372" s="217"/>
      <c r="HT372" s="217"/>
      <c r="HU372" s="217"/>
      <c r="HV372" s="217"/>
      <c r="HW372" s="217"/>
      <c r="HX372" s="217"/>
      <c r="HY372" s="217"/>
      <c r="HZ372" s="217"/>
      <c r="IA372" s="217"/>
      <c r="IB372" s="217"/>
      <c r="IC372" s="217"/>
      <c r="ID372" s="217"/>
      <c r="IE372" s="217"/>
      <c r="IF372" s="217"/>
      <c r="IG372" s="217"/>
      <c r="IH372" s="217"/>
      <c r="II372" s="217"/>
      <c r="IJ372" s="217"/>
      <c r="IK372" s="217"/>
      <c r="IL372" s="217"/>
      <c r="IM372" s="217"/>
      <c r="IN372" s="217"/>
    </row>
    <row r="373" spans="1:248" s="240" customFormat="1" ht="45" x14ac:dyDescent="0.25">
      <c r="A373" s="11" t="s">
        <v>127</v>
      </c>
      <c r="B373" s="298">
        <f t="shared" ref="B373:E373" si="374">B360</f>
        <v>0</v>
      </c>
      <c r="C373" s="298">
        <f t="shared" si="374"/>
        <v>0</v>
      </c>
      <c r="D373" s="298">
        <f t="shared" si="374"/>
        <v>0</v>
      </c>
      <c r="E373" s="298" t="e">
        <f t="shared" si="374"/>
        <v>#DIV/0!</v>
      </c>
      <c r="F373" s="299">
        <f t="shared" si="368"/>
        <v>0</v>
      </c>
      <c r="G373" s="299">
        <f t="shared" ref="G373:I373" si="375">G360</f>
        <v>0</v>
      </c>
      <c r="H373" s="299">
        <f t="shared" si="375"/>
        <v>0</v>
      </c>
      <c r="I373" s="299" t="e">
        <f t="shared" si="375"/>
        <v>#DIV/0!</v>
      </c>
      <c r="J373" s="217"/>
      <c r="K373" s="217"/>
      <c r="L373" s="217"/>
      <c r="M373" s="217"/>
      <c r="N373" s="217"/>
      <c r="O373" s="217"/>
      <c r="P373" s="217"/>
      <c r="Q373" s="217"/>
      <c r="R373" s="217"/>
      <c r="S373" s="217"/>
      <c r="T373" s="217"/>
      <c r="U373" s="217"/>
      <c r="V373" s="217"/>
      <c r="W373" s="217"/>
      <c r="X373" s="217"/>
      <c r="Y373" s="217"/>
      <c r="Z373" s="217"/>
      <c r="AA373" s="217"/>
      <c r="AB373" s="217"/>
      <c r="AC373" s="217"/>
      <c r="AD373" s="217"/>
      <c r="AE373" s="217"/>
      <c r="AF373" s="217"/>
      <c r="AG373" s="217"/>
      <c r="AH373" s="217"/>
      <c r="AI373" s="217"/>
      <c r="AJ373" s="217"/>
      <c r="AK373" s="217"/>
      <c r="AL373" s="217"/>
      <c r="AM373" s="217"/>
      <c r="AN373" s="217"/>
      <c r="AO373" s="217"/>
      <c r="AP373" s="217"/>
      <c r="AQ373" s="217"/>
      <c r="AR373" s="217"/>
      <c r="AS373" s="217"/>
      <c r="AT373" s="217"/>
      <c r="AU373" s="217"/>
      <c r="AV373" s="217"/>
      <c r="AW373" s="217"/>
      <c r="AX373" s="217"/>
      <c r="AY373" s="217"/>
      <c r="AZ373" s="217"/>
      <c r="BA373" s="217"/>
      <c r="BB373" s="217"/>
      <c r="BC373" s="217"/>
      <c r="BD373" s="217"/>
      <c r="BE373" s="217"/>
      <c r="BF373" s="217"/>
      <c r="BG373" s="217"/>
      <c r="BH373" s="217"/>
      <c r="BI373" s="217"/>
      <c r="BJ373" s="217"/>
      <c r="BK373" s="217"/>
      <c r="BL373" s="217"/>
      <c r="BM373" s="217"/>
      <c r="BN373" s="217"/>
      <c r="BO373" s="217"/>
      <c r="BP373" s="217"/>
      <c r="BQ373" s="217"/>
      <c r="BR373" s="217"/>
      <c r="BS373" s="217"/>
      <c r="BT373" s="217"/>
      <c r="BU373" s="217"/>
      <c r="BV373" s="217"/>
      <c r="BW373" s="217"/>
      <c r="BX373" s="217"/>
      <c r="BY373" s="217"/>
      <c r="BZ373" s="217"/>
      <c r="CA373" s="217"/>
      <c r="CB373" s="217"/>
      <c r="CC373" s="217"/>
      <c r="CD373" s="217"/>
      <c r="CE373" s="217"/>
      <c r="CF373" s="217"/>
      <c r="CG373" s="217"/>
      <c r="CH373" s="217"/>
      <c r="CI373" s="217"/>
      <c r="CJ373" s="217"/>
      <c r="CK373" s="217"/>
      <c r="CL373" s="217"/>
      <c r="CM373" s="217"/>
      <c r="CN373" s="217"/>
      <c r="CO373" s="217"/>
      <c r="CP373" s="217"/>
      <c r="CQ373" s="217"/>
      <c r="CR373" s="217"/>
      <c r="CS373" s="217"/>
      <c r="CT373" s="217"/>
      <c r="CU373" s="217"/>
      <c r="CV373" s="217"/>
      <c r="CW373" s="217"/>
      <c r="CX373" s="217"/>
      <c r="CY373" s="217"/>
      <c r="CZ373" s="217"/>
      <c r="DA373" s="217"/>
      <c r="DB373" s="217"/>
      <c r="DC373" s="217"/>
      <c r="DD373" s="217"/>
      <c r="DE373" s="217"/>
      <c r="DF373" s="217"/>
      <c r="DG373" s="217"/>
      <c r="DH373" s="217"/>
      <c r="DI373" s="217"/>
      <c r="DJ373" s="217"/>
      <c r="DK373" s="217"/>
      <c r="DL373" s="217"/>
      <c r="DM373" s="217"/>
      <c r="DN373" s="217"/>
      <c r="DO373" s="217"/>
      <c r="DP373" s="217"/>
      <c r="DQ373" s="217"/>
      <c r="DR373" s="217"/>
      <c r="DS373" s="217"/>
      <c r="DT373" s="217"/>
      <c r="DU373" s="217"/>
      <c r="DV373" s="217"/>
      <c r="DW373" s="217"/>
      <c r="DX373" s="217"/>
      <c r="DY373" s="217"/>
      <c r="DZ373" s="217"/>
      <c r="EA373" s="217"/>
      <c r="EB373" s="217"/>
      <c r="EC373" s="217"/>
      <c r="ED373" s="217"/>
      <c r="EE373" s="217"/>
      <c r="EF373" s="217"/>
      <c r="EG373" s="217"/>
      <c r="EH373" s="217"/>
      <c r="EI373" s="217"/>
      <c r="EJ373" s="217"/>
      <c r="EK373" s="217"/>
      <c r="EL373" s="217"/>
      <c r="EM373" s="217"/>
      <c r="EN373" s="217"/>
      <c r="EO373" s="217"/>
      <c r="EP373" s="217"/>
      <c r="EQ373" s="217"/>
      <c r="ER373" s="217"/>
      <c r="ES373" s="217"/>
      <c r="ET373" s="217"/>
      <c r="EU373" s="217"/>
      <c r="EV373" s="217"/>
      <c r="EW373" s="217"/>
      <c r="EX373" s="217"/>
      <c r="EY373" s="217"/>
      <c r="EZ373" s="217"/>
      <c r="FA373" s="217"/>
      <c r="FB373" s="217"/>
      <c r="FC373" s="217"/>
      <c r="FD373" s="217"/>
      <c r="FE373" s="217"/>
      <c r="FF373" s="217"/>
      <c r="FG373" s="217"/>
      <c r="FH373" s="217"/>
      <c r="FI373" s="217"/>
      <c r="FJ373" s="217"/>
      <c r="FK373" s="217"/>
      <c r="FL373" s="217"/>
      <c r="FM373" s="217"/>
      <c r="FN373" s="217"/>
      <c r="FO373" s="217"/>
      <c r="FP373" s="217"/>
      <c r="FQ373" s="217"/>
      <c r="FR373" s="217"/>
      <c r="FS373" s="217"/>
      <c r="FT373" s="217"/>
      <c r="FU373" s="217"/>
      <c r="FV373" s="217"/>
      <c r="FW373" s="217"/>
      <c r="FX373" s="217"/>
      <c r="FY373" s="217"/>
      <c r="FZ373" s="217"/>
      <c r="GA373" s="217"/>
      <c r="GB373" s="217"/>
      <c r="GC373" s="217"/>
      <c r="GD373" s="217"/>
      <c r="GE373" s="217"/>
      <c r="GF373" s="217"/>
      <c r="GG373" s="217"/>
      <c r="GH373" s="217"/>
      <c r="GI373" s="217"/>
      <c r="GJ373" s="217"/>
      <c r="GK373" s="217"/>
      <c r="GL373" s="217"/>
      <c r="GM373" s="217"/>
      <c r="GN373" s="217"/>
      <c r="GO373" s="217"/>
      <c r="GP373" s="217"/>
      <c r="GQ373" s="217"/>
      <c r="GR373" s="217"/>
      <c r="GS373" s="217"/>
      <c r="GT373" s="217"/>
      <c r="GU373" s="217"/>
      <c r="GV373" s="217"/>
      <c r="GW373" s="217"/>
      <c r="GX373" s="217"/>
      <c r="GY373" s="217"/>
      <c r="GZ373" s="217"/>
      <c r="HA373" s="217"/>
      <c r="HB373" s="217"/>
      <c r="HC373" s="217"/>
      <c r="HD373" s="217"/>
      <c r="HE373" s="217"/>
      <c r="HF373" s="217"/>
      <c r="HG373" s="217"/>
      <c r="HH373" s="217"/>
      <c r="HI373" s="217"/>
      <c r="HJ373" s="217"/>
      <c r="HK373" s="217"/>
      <c r="HL373" s="217"/>
      <c r="HM373" s="217"/>
      <c r="HN373" s="217"/>
      <c r="HO373" s="217"/>
      <c r="HP373" s="217"/>
      <c r="HQ373" s="217"/>
      <c r="HR373" s="217"/>
      <c r="HS373" s="217"/>
      <c r="HT373" s="217"/>
      <c r="HU373" s="217"/>
      <c r="HV373" s="217"/>
      <c r="HW373" s="217"/>
      <c r="HX373" s="217"/>
      <c r="HY373" s="217"/>
      <c r="HZ373" s="217"/>
      <c r="IA373" s="217"/>
      <c r="IB373" s="217"/>
      <c r="IC373" s="217"/>
      <c r="ID373" s="217"/>
      <c r="IE373" s="217"/>
      <c r="IF373" s="217"/>
      <c r="IG373" s="217"/>
      <c r="IH373" s="217"/>
      <c r="II373" s="217"/>
      <c r="IJ373" s="217"/>
      <c r="IK373" s="217"/>
      <c r="IL373" s="217"/>
      <c r="IM373" s="217"/>
      <c r="IN373" s="217"/>
    </row>
    <row r="374" spans="1:248" s="240" customFormat="1" ht="30" x14ac:dyDescent="0.25">
      <c r="A374" s="11" t="s">
        <v>128</v>
      </c>
      <c r="B374" s="298">
        <f t="shared" ref="B374:E374" si="376">B361</f>
        <v>30</v>
      </c>
      <c r="C374" s="298">
        <f t="shared" si="376"/>
        <v>3</v>
      </c>
      <c r="D374" s="298">
        <f t="shared" si="376"/>
        <v>0</v>
      </c>
      <c r="E374" s="298">
        <f t="shared" si="376"/>
        <v>0</v>
      </c>
      <c r="F374" s="299">
        <f t="shared" si="368"/>
        <v>187.70976000000002</v>
      </c>
      <c r="G374" s="299">
        <f t="shared" ref="G374:I374" si="377">G361</f>
        <v>16</v>
      </c>
      <c r="H374" s="299">
        <f t="shared" si="377"/>
        <v>0</v>
      </c>
      <c r="I374" s="299">
        <f t="shared" si="377"/>
        <v>0</v>
      </c>
      <c r="J374" s="217"/>
      <c r="K374" s="217"/>
      <c r="L374" s="217"/>
      <c r="M374" s="217"/>
      <c r="N374" s="217"/>
      <c r="O374" s="217"/>
      <c r="P374" s="217"/>
      <c r="Q374" s="217"/>
      <c r="R374" s="217"/>
      <c r="S374" s="217"/>
      <c r="T374" s="217"/>
      <c r="U374" s="217"/>
      <c r="V374" s="217"/>
      <c r="W374" s="217"/>
      <c r="X374" s="217"/>
      <c r="Y374" s="217"/>
      <c r="Z374" s="217"/>
      <c r="AA374" s="217"/>
      <c r="AB374" s="217"/>
      <c r="AC374" s="217"/>
      <c r="AD374" s="217"/>
      <c r="AE374" s="217"/>
      <c r="AF374" s="217"/>
      <c r="AG374" s="217"/>
      <c r="AH374" s="217"/>
      <c r="AI374" s="217"/>
      <c r="AJ374" s="217"/>
      <c r="AK374" s="217"/>
      <c r="AL374" s="217"/>
      <c r="AM374" s="217"/>
      <c r="AN374" s="217"/>
      <c r="AO374" s="217"/>
      <c r="AP374" s="217"/>
      <c r="AQ374" s="217"/>
      <c r="AR374" s="217"/>
      <c r="AS374" s="217"/>
      <c r="AT374" s="217"/>
      <c r="AU374" s="217"/>
      <c r="AV374" s="217"/>
      <c r="AW374" s="217"/>
      <c r="AX374" s="217"/>
      <c r="AY374" s="217"/>
      <c r="AZ374" s="217"/>
      <c r="BA374" s="217"/>
      <c r="BB374" s="217"/>
      <c r="BC374" s="217"/>
      <c r="BD374" s="217"/>
      <c r="BE374" s="217"/>
      <c r="BF374" s="217"/>
      <c r="BG374" s="217"/>
      <c r="BH374" s="217"/>
      <c r="BI374" s="217"/>
      <c r="BJ374" s="217"/>
      <c r="BK374" s="217"/>
      <c r="BL374" s="217"/>
      <c r="BM374" s="217"/>
      <c r="BN374" s="217"/>
      <c r="BO374" s="217"/>
      <c r="BP374" s="217"/>
      <c r="BQ374" s="217"/>
      <c r="BR374" s="217"/>
      <c r="BS374" s="217"/>
      <c r="BT374" s="217"/>
      <c r="BU374" s="217"/>
      <c r="BV374" s="217"/>
      <c r="BW374" s="217"/>
      <c r="BX374" s="217"/>
      <c r="BY374" s="217"/>
      <c r="BZ374" s="217"/>
      <c r="CA374" s="217"/>
      <c r="CB374" s="217"/>
      <c r="CC374" s="217"/>
      <c r="CD374" s="217"/>
      <c r="CE374" s="217"/>
      <c r="CF374" s="217"/>
      <c r="CG374" s="217"/>
      <c r="CH374" s="217"/>
      <c r="CI374" s="217"/>
      <c r="CJ374" s="217"/>
      <c r="CK374" s="217"/>
      <c r="CL374" s="217"/>
      <c r="CM374" s="217"/>
      <c r="CN374" s="217"/>
      <c r="CO374" s="217"/>
      <c r="CP374" s="217"/>
      <c r="CQ374" s="217"/>
      <c r="CR374" s="217"/>
      <c r="CS374" s="217"/>
      <c r="CT374" s="217"/>
      <c r="CU374" s="217"/>
      <c r="CV374" s="217"/>
      <c r="CW374" s="217"/>
      <c r="CX374" s="217"/>
      <c r="CY374" s="217"/>
      <c r="CZ374" s="217"/>
      <c r="DA374" s="217"/>
      <c r="DB374" s="217"/>
      <c r="DC374" s="217"/>
      <c r="DD374" s="217"/>
      <c r="DE374" s="217"/>
      <c r="DF374" s="217"/>
      <c r="DG374" s="217"/>
      <c r="DH374" s="217"/>
      <c r="DI374" s="217"/>
      <c r="DJ374" s="217"/>
      <c r="DK374" s="217"/>
      <c r="DL374" s="217"/>
      <c r="DM374" s="217"/>
      <c r="DN374" s="217"/>
      <c r="DO374" s="217"/>
      <c r="DP374" s="217"/>
      <c r="DQ374" s="217"/>
      <c r="DR374" s="217"/>
      <c r="DS374" s="217"/>
      <c r="DT374" s="217"/>
      <c r="DU374" s="217"/>
      <c r="DV374" s="217"/>
      <c r="DW374" s="217"/>
      <c r="DX374" s="217"/>
      <c r="DY374" s="217"/>
      <c r="DZ374" s="217"/>
      <c r="EA374" s="217"/>
      <c r="EB374" s="217"/>
      <c r="EC374" s="217"/>
      <c r="ED374" s="217"/>
      <c r="EE374" s="217"/>
      <c r="EF374" s="217"/>
      <c r="EG374" s="217"/>
      <c r="EH374" s="217"/>
      <c r="EI374" s="217"/>
      <c r="EJ374" s="217"/>
      <c r="EK374" s="217"/>
      <c r="EL374" s="217"/>
      <c r="EM374" s="217"/>
      <c r="EN374" s="217"/>
      <c r="EO374" s="217"/>
      <c r="EP374" s="217"/>
      <c r="EQ374" s="217"/>
      <c r="ER374" s="217"/>
      <c r="ES374" s="217"/>
      <c r="ET374" s="217"/>
      <c r="EU374" s="217"/>
      <c r="EV374" s="217"/>
      <c r="EW374" s="217"/>
      <c r="EX374" s="217"/>
      <c r="EY374" s="217"/>
      <c r="EZ374" s="217"/>
      <c r="FA374" s="217"/>
      <c r="FB374" s="217"/>
      <c r="FC374" s="217"/>
      <c r="FD374" s="217"/>
      <c r="FE374" s="217"/>
      <c r="FF374" s="217"/>
      <c r="FG374" s="217"/>
      <c r="FH374" s="217"/>
      <c r="FI374" s="217"/>
      <c r="FJ374" s="217"/>
      <c r="FK374" s="217"/>
      <c r="FL374" s="217"/>
      <c r="FM374" s="217"/>
      <c r="FN374" s="217"/>
      <c r="FO374" s="217"/>
      <c r="FP374" s="217"/>
      <c r="FQ374" s="217"/>
      <c r="FR374" s="217"/>
      <c r="FS374" s="217"/>
      <c r="FT374" s="217"/>
      <c r="FU374" s="217"/>
      <c r="FV374" s="217"/>
      <c r="FW374" s="217"/>
      <c r="FX374" s="217"/>
      <c r="FY374" s="217"/>
      <c r="FZ374" s="217"/>
      <c r="GA374" s="217"/>
      <c r="GB374" s="217"/>
      <c r="GC374" s="217"/>
      <c r="GD374" s="217"/>
      <c r="GE374" s="217"/>
      <c r="GF374" s="217"/>
      <c r="GG374" s="217"/>
      <c r="GH374" s="217"/>
      <c r="GI374" s="217"/>
      <c r="GJ374" s="217"/>
      <c r="GK374" s="217"/>
      <c r="GL374" s="217"/>
      <c r="GM374" s="217"/>
      <c r="GN374" s="217"/>
      <c r="GO374" s="217"/>
      <c r="GP374" s="217"/>
      <c r="GQ374" s="217"/>
      <c r="GR374" s="217"/>
      <c r="GS374" s="217"/>
      <c r="GT374" s="217"/>
      <c r="GU374" s="217"/>
      <c r="GV374" s="217"/>
      <c r="GW374" s="217"/>
      <c r="GX374" s="217"/>
      <c r="GY374" s="217"/>
      <c r="GZ374" s="217"/>
      <c r="HA374" s="217"/>
      <c r="HB374" s="217"/>
      <c r="HC374" s="217"/>
      <c r="HD374" s="217"/>
      <c r="HE374" s="217"/>
      <c r="HF374" s="217"/>
      <c r="HG374" s="217"/>
      <c r="HH374" s="217"/>
      <c r="HI374" s="217"/>
      <c r="HJ374" s="217"/>
      <c r="HK374" s="217"/>
      <c r="HL374" s="217"/>
      <c r="HM374" s="217"/>
      <c r="HN374" s="217"/>
      <c r="HO374" s="217"/>
      <c r="HP374" s="217"/>
      <c r="HQ374" s="217"/>
      <c r="HR374" s="217"/>
      <c r="HS374" s="217"/>
      <c r="HT374" s="217"/>
      <c r="HU374" s="217"/>
      <c r="HV374" s="217"/>
      <c r="HW374" s="217"/>
      <c r="HX374" s="217"/>
      <c r="HY374" s="217"/>
      <c r="HZ374" s="217"/>
      <c r="IA374" s="217"/>
      <c r="IB374" s="217"/>
      <c r="IC374" s="217"/>
      <c r="ID374" s="217"/>
      <c r="IE374" s="217"/>
      <c r="IF374" s="217"/>
      <c r="IG374" s="217"/>
      <c r="IH374" s="217"/>
      <c r="II374" s="217"/>
      <c r="IJ374" s="217"/>
      <c r="IK374" s="217"/>
      <c r="IL374" s="217"/>
      <c r="IM374" s="217"/>
      <c r="IN374" s="217"/>
    </row>
    <row r="375" spans="1:248" s="240" customFormat="1" ht="30" x14ac:dyDescent="0.25">
      <c r="A375" s="72" t="s">
        <v>125</v>
      </c>
      <c r="B375" s="298">
        <f t="shared" ref="B375:E375" si="378">B362</f>
        <v>1093</v>
      </c>
      <c r="C375" s="298">
        <f t="shared" si="378"/>
        <v>91</v>
      </c>
      <c r="D375" s="298">
        <f t="shared" si="378"/>
        <v>78</v>
      </c>
      <c r="E375" s="298">
        <f t="shared" si="378"/>
        <v>85.714285714285708</v>
      </c>
      <c r="F375" s="299">
        <f t="shared" si="368"/>
        <v>2275.6273999999999</v>
      </c>
      <c r="G375" s="299">
        <f t="shared" ref="G375:I375" si="379">G362</f>
        <v>190</v>
      </c>
      <c r="H375" s="299">
        <f t="shared" si="379"/>
        <v>139.69999999999999</v>
      </c>
      <c r="I375" s="299">
        <f t="shared" si="379"/>
        <v>73.526315789473671</v>
      </c>
      <c r="J375" s="217"/>
      <c r="K375" s="217"/>
      <c r="L375" s="217"/>
      <c r="M375" s="217"/>
      <c r="N375" s="217"/>
      <c r="O375" s="217"/>
      <c r="P375" s="217"/>
      <c r="Q375" s="217"/>
      <c r="R375" s="217"/>
      <c r="S375" s="217"/>
      <c r="T375" s="217"/>
      <c r="U375" s="217"/>
      <c r="V375" s="217"/>
      <c r="W375" s="217"/>
      <c r="X375" s="217"/>
      <c r="Y375" s="217"/>
      <c r="Z375" s="217"/>
      <c r="AA375" s="217"/>
      <c r="AB375" s="217"/>
      <c r="AC375" s="217"/>
      <c r="AD375" s="217"/>
      <c r="AE375" s="217"/>
      <c r="AF375" s="217"/>
      <c r="AG375" s="217"/>
      <c r="AH375" s="217"/>
      <c r="AI375" s="217"/>
      <c r="AJ375" s="217"/>
      <c r="AK375" s="217"/>
      <c r="AL375" s="217"/>
      <c r="AM375" s="217"/>
      <c r="AN375" s="217"/>
      <c r="AO375" s="217"/>
      <c r="AP375" s="217"/>
      <c r="AQ375" s="217"/>
      <c r="AR375" s="217"/>
      <c r="AS375" s="217"/>
      <c r="AT375" s="217"/>
      <c r="AU375" s="217"/>
      <c r="AV375" s="217"/>
      <c r="AW375" s="217"/>
      <c r="AX375" s="217"/>
      <c r="AY375" s="217"/>
      <c r="AZ375" s="217"/>
      <c r="BA375" s="217"/>
      <c r="BB375" s="217"/>
      <c r="BC375" s="217"/>
      <c r="BD375" s="217"/>
      <c r="BE375" s="217"/>
      <c r="BF375" s="217"/>
      <c r="BG375" s="217"/>
      <c r="BH375" s="217"/>
      <c r="BI375" s="217"/>
      <c r="BJ375" s="217"/>
      <c r="BK375" s="217"/>
      <c r="BL375" s="217"/>
      <c r="BM375" s="217"/>
      <c r="BN375" s="217"/>
      <c r="BO375" s="217"/>
      <c r="BP375" s="217"/>
      <c r="BQ375" s="217"/>
      <c r="BR375" s="217"/>
      <c r="BS375" s="217"/>
      <c r="BT375" s="217"/>
      <c r="BU375" s="217"/>
      <c r="BV375" s="217"/>
      <c r="BW375" s="217"/>
      <c r="BX375" s="217"/>
      <c r="BY375" s="217"/>
      <c r="BZ375" s="217"/>
      <c r="CA375" s="217"/>
      <c r="CB375" s="217"/>
      <c r="CC375" s="217"/>
      <c r="CD375" s="217"/>
      <c r="CE375" s="217"/>
      <c r="CF375" s="217"/>
      <c r="CG375" s="217"/>
      <c r="CH375" s="217"/>
      <c r="CI375" s="217"/>
      <c r="CJ375" s="217"/>
      <c r="CK375" s="217"/>
      <c r="CL375" s="217"/>
      <c r="CM375" s="217"/>
      <c r="CN375" s="217"/>
      <c r="CO375" s="217"/>
      <c r="CP375" s="217"/>
      <c r="CQ375" s="217"/>
      <c r="CR375" s="217"/>
      <c r="CS375" s="217"/>
      <c r="CT375" s="217"/>
      <c r="CU375" s="217"/>
      <c r="CV375" s="217"/>
      <c r="CW375" s="217"/>
      <c r="CX375" s="217"/>
      <c r="CY375" s="217"/>
      <c r="CZ375" s="217"/>
      <c r="DA375" s="217"/>
      <c r="DB375" s="217"/>
      <c r="DC375" s="217"/>
      <c r="DD375" s="217"/>
      <c r="DE375" s="217"/>
      <c r="DF375" s="217"/>
      <c r="DG375" s="217"/>
      <c r="DH375" s="217"/>
      <c r="DI375" s="217"/>
      <c r="DJ375" s="217"/>
      <c r="DK375" s="217"/>
      <c r="DL375" s="217"/>
      <c r="DM375" s="217"/>
      <c r="DN375" s="217"/>
      <c r="DO375" s="217"/>
      <c r="DP375" s="217"/>
      <c r="DQ375" s="217"/>
      <c r="DR375" s="217"/>
      <c r="DS375" s="217"/>
      <c r="DT375" s="217"/>
      <c r="DU375" s="217"/>
      <c r="DV375" s="217"/>
      <c r="DW375" s="217"/>
      <c r="DX375" s="217"/>
      <c r="DY375" s="217"/>
      <c r="DZ375" s="217"/>
      <c r="EA375" s="217"/>
      <c r="EB375" s="217"/>
      <c r="EC375" s="217"/>
      <c r="ED375" s="217"/>
      <c r="EE375" s="217"/>
      <c r="EF375" s="217"/>
      <c r="EG375" s="217"/>
      <c r="EH375" s="217"/>
      <c r="EI375" s="217"/>
      <c r="EJ375" s="217"/>
      <c r="EK375" s="217"/>
      <c r="EL375" s="217"/>
      <c r="EM375" s="217"/>
      <c r="EN375" s="217"/>
      <c r="EO375" s="217"/>
      <c r="EP375" s="217"/>
      <c r="EQ375" s="217"/>
      <c r="ER375" s="217"/>
      <c r="ES375" s="217"/>
      <c r="ET375" s="217"/>
      <c r="EU375" s="217"/>
      <c r="EV375" s="217"/>
      <c r="EW375" s="217"/>
      <c r="EX375" s="217"/>
      <c r="EY375" s="217"/>
      <c r="EZ375" s="217"/>
      <c r="FA375" s="217"/>
      <c r="FB375" s="217"/>
      <c r="FC375" s="217"/>
      <c r="FD375" s="217"/>
      <c r="FE375" s="217"/>
      <c r="FF375" s="217"/>
      <c r="FG375" s="217"/>
      <c r="FH375" s="217"/>
      <c r="FI375" s="217"/>
      <c r="FJ375" s="217"/>
      <c r="FK375" s="217"/>
      <c r="FL375" s="217"/>
      <c r="FM375" s="217"/>
      <c r="FN375" s="217"/>
      <c r="FO375" s="217"/>
      <c r="FP375" s="217"/>
      <c r="FQ375" s="217"/>
      <c r="FR375" s="217"/>
      <c r="FS375" s="217"/>
      <c r="FT375" s="217"/>
      <c r="FU375" s="217"/>
      <c r="FV375" s="217"/>
      <c r="FW375" s="217"/>
      <c r="FX375" s="217"/>
      <c r="FY375" s="217"/>
      <c r="FZ375" s="217"/>
      <c r="GA375" s="217"/>
      <c r="GB375" s="217"/>
      <c r="GC375" s="217"/>
      <c r="GD375" s="217"/>
      <c r="GE375" s="217"/>
      <c r="GF375" s="217"/>
      <c r="GG375" s="217"/>
      <c r="GH375" s="217"/>
      <c r="GI375" s="217"/>
      <c r="GJ375" s="217"/>
      <c r="GK375" s="217"/>
      <c r="GL375" s="217"/>
      <c r="GM375" s="217"/>
      <c r="GN375" s="217"/>
      <c r="GO375" s="217"/>
      <c r="GP375" s="217"/>
      <c r="GQ375" s="217"/>
      <c r="GR375" s="217"/>
      <c r="GS375" s="217"/>
      <c r="GT375" s="217"/>
      <c r="GU375" s="217"/>
      <c r="GV375" s="217"/>
      <c r="GW375" s="217"/>
      <c r="GX375" s="217"/>
      <c r="GY375" s="217"/>
      <c r="GZ375" s="217"/>
      <c r="HA375" s="217"/>
      <c r="HB375" s="217"/>
      <c r="HC375" s="217"/>
      <c r="HD375" s="217"/>
      <c r="HE375" s="217"/>
      <c r="HF375" s="217"/>
      <c r="HG375" s="217"/>
      <c r="HH375" s="217"/>
      <c r="HI375" s="217"/>
      <c r="HJ375" s="217"/>
      <c r="HK375" s="217"/>
      <c r="HL375" s="217"/>
      <c r="HM375" s="217"/>
      <c r="HN375" s="217"/>
      <c r="HO375" s="217"/>
      <c r="HP375" s="217"/>
      <c r="HQ375" s="217"/>
      <c r="HR375" s="217"/>
      <c r="HS375" s="217"/>
      <c r="HT375" s="217"/>
      <c r="HU375" s="217"/>
      <c r="HV375" s="217"/>
      <c r="HW375" s="217"/>
      <c r="HX375" s="217"/>
      <c r="HY375" s="217"/>
      <c r="HZ375" s="217"/>
      <c r="IA375" s="217"/>
      <c r="IB375" s="217"/>
      <c r="IC375" s="217"/>
      <c r="ID375" s="217"/>
      <c r="IE375" s="217"/>
      <c r="IF375" s="217"/>
      <c r="IG375" s="217"/>
      <c r="IH375" s="217"/>
      <c r="II375" s="217"/>
      <c r="IJ375" s="217"/>
      <c r="IK375" s="217"/>
      <c r="IL375" s="217"/>
      <c r="IM375" s="217"/>
      <c r="IN375" s="217"/>
    </row>
    <row r="376" spans="1:248" s="240" customFormat="1" ht="30" x14ac:dyDescent="0.25">
      <c r="A376" s="11" t="s">
        <v>121</v>
      </c>
      <c r="B376" s="298">
        <f t="shared" ref="B376:E376" si="380">B363</f>
        <v>230</v>
      </c>
      <c r="C376" s="298">
        <f t="shared" si="380"/>
        <v>19</v>
      </c>
      <c r="D376" s="298">
        <f t="shared" si="380"/>
        <v>0</v>
      </c>
      <c r="E376" s="298">
        <f t="shared" si="380"/>
        <v>0</v>
      </c>
      <c r="F376" s="299">
        <f t="shared" ref="F376:I381" si="381">F363</f>
        <v>403.39009999999996</v>
      </c>
      <c r="G376" s="299">
        <f t="shared" si="381"/>
        <v>34</v>
      </c>
      <c r="H376" s="299">
        <f t="shared" si="381"/>
        <v>0</v>
      </c>
      <c r="I376" s="299">
        <f t="shared" si="381"/>
        <v>0</v>
      </c>
      <c r="J376" s="217"/>
      <c r="K376" s="217"/>
      <c r="L376" s="217"/>
      <c r="M376" s="217"/>
      <c r="N376" s="217"/>
      <c r="O376" s="217"/>
      <c r="P376" s="217"/>
      <c r="Q376" s="217"/>
      <c r="R376" s="217"/>
      <c r="S376" s="217"/>
      <c r="T376" s="217"/>
      <c r="U376" s="217"/>
      <c r="V376" s="217"/>
      <c r="W376" s="217"/>
      <c r="X376" s="217"/>
      <c r="Y376" s="217"/>
      <c r="Z376" s="217"/>
      <c r="AA376" s="217"/>
      <c r="AB376" s="217"/>
      <c r="AC376" s="217"/>
      <c r="AD376" s="217"/>
      <c r="AE376" s="217"/>
      <c r="AF376" s="217"/>
      <c r="AG376" s="217"/>
      <c r="AH376" s="217"/>
      <c r="AI376" s="217"/>
      <c r="AJ376" s="217"/>
      <c r="AK376" s="217"/>
      <c r="AL376" s="217"/>
      <c r="AM376" s="217"/>
      <c r="AN376" s="217"/>
      <c r="AO376" s="217"/>
      <c r="AP376" s="217"/>
      <c r="AQ376" s="217"/>
      <c r="AR376" s="217"/>
      <c r="AS376" s="217"/>
      <c r="AT376" s="217"/>
      <c r="AU376" s="217"/>
      <c r="AV376" s="217"/>
      <c r="AW376" s="217"/>
      <c r="AX376" s="217"/>
      <c r="AY376" s="217"/>
      <c r="AZ376" s="217"/>
      <c r="BA376" s="217"/>
      <c r="BB376" s="217"/>
      <c r="BC376" s="217"/>
      <c r="BD376" s="217"/>
      <c r="BE376" s="217"/>
      <c r="BF376" s="217"/>
      <c r="BG376" s="217"/>
      <c r="BH376" s="217"/>
      <c r="BI376" s="217"/>
      <c r="BJ376" s="217"/>
      <c r="BK376" s="217"/>
      <c r="BL376" s="217"/>
      <c r="BM376" s="217"/>
      <c r="BN376" s="217"/>
      <c r="BO376" s="217"/>
      <c r="BP376" s="217"/>
      <c r="BQ376" s="217"/>
      <c r="BR376" s="217"/>
      <c r="BS376" s="217"/>
      <c r="BT376" s="217"/>
      <c r="BU376" s="217"/>
      <c r="BV376" s="217"/>
      <c r="BW376" s="217"/>
      <c r="BX376" s="217"/>
      <c r="BY376" s="217"/>
      <c r="BZ376" s="217"/>
      <c r="CA376" s="217"/>
      <c r="CB376" s="217"/>
      <c r="CC376" s="217"/>
      <c r="CD376" s="217"/>
      <c r="CE376" s="217"/>
      <c r="CF376" s="217"/>
      <c r="CG376" s="217"/>
      <c r="CH376" s="217"/>
      <c r="CI376" s="217"/>
      <c r="CJ376" s="217"/>
      <c r="CK376" s="217"/>
      <c r="CL376" s="217"/>
      <c r="CM376" s="217"/>
      <c r="CN376" s="217"/>
      <c r="CO376" s="217"/>
      <c r="CP376" s="217"/>
      <c r="CQ376" s="217"/>
      <c r="CR376" s="217"/>
      <c r="CS376" s="217"/>
      <c r="CT376" s="217"/>
      <c r="CU376" s="217"/>
      <c r="CV376" s="217"/>
      <c r="CW376" s="217"/>
      <c r="CX376" s="217"/>
      <c r="CY376" s="217"/>
      <c r="CZ376" s="217"/>
      <c r="DA376" s="217"/>
      <c r="DB376" s="217"/>
      <c r="DC376" s="217"/>
      <c r="DD376" s="217"/>
      <c r="DE376" s="217"/>
      <c r="DF376" s="217"/>
      <c r="DG376" s="217"/>
      <c r="DH376" s="217"/>
      <c r="DI376" s="217"/>
      <c r="DJ376" s="217"/>
      <c r="DK376" s="217"/>
      <c r="DL376" s="217"/>
      <c r="DM376" s="217"/>
      <c r="DN376" s="217"/>
      <c r="DO376" s="217"/>
      <c r="DP376" s="217"/>
      <c r="DQ376" s="217"/>
      <c r="DR376" s="217"/>
      <c r="DS376" s="217"/>
      <c r="DT376" s="217"/>
      <c r="DU376" s="217"/>
      <c r="DV376" s="217"/>
      <c r="DW376" s="217"/>
      <c r="DX376" s="217"/>
      <c r="DY376" s="217"/>
      <c r="DZ376" s="217"/>
      <c r="EA376" s="217"/>
      <c r="EB376" s="217"/>
      <c r="EC376" s="217"/>
      <c r="ED376" s="217"/>
      <c r="EE376" s="217"/>
      <c r="EF376" s="217"/>
      <c r="EG376" s="217"/>
      <c r="EH376" s="217"/>
      <c r="EI376" s="217"/>
      <c r="EJ376" s="217"/>
      <c r="EK376" s="217"/>
      <c r="EL376" s="217"/>
      <c r="EM376" s="217"/>
      <c r="EN376" s="217"/>
      <c r="EO376" s="217"/>
      <c r="EP376" s="217"/>
      <c r="EQ376" s="217"/>
      <c r="ER376" s="217"/>
      <c r="ES376" s="217"/>
      <c r="ET376" s="217"/>
      <c r="EU376" s="217"/>
      <c r="EV376" s="217"/>
      <c r="EW376" s="217"/>
      <c r="EX376" s="217"/>
      <c r="EY376" s="217"/>
      <c r="EZ376" s="217"/>
      <c r="FA376" s="217"/>
      <c r="FB376" s="217"/>
      <c r="FC376" s="217"/>
      <c r="FD376" s="217"/>
      <c r="FE376" s="217"/>
      <c r="FF376" s="217"/>
      <c r="FG376" s="217"/>
      <c r="FH376" s="217"/>
      <c r="FI376" s="217"/>
      <c r="FJ376" s="217"/>
      <c r="FK376" s="217"/>
      <c r="FL376" s="217"/>
      <c r="FM376" s="217"/>
      <c r="FN376" s="217"/>
      <c r="FO376" s="217"/>
      <c r="FP376" s="217"/>
      <c r="FQ376" s="217"/>
      <c r="FR376" s="217"/>
      <c r="FS376" s="217"/>
      <c r="FT376" s="217"/>
      <c r="FU376" s="217"/>
      <c r="FV376" s="217"/>
      <c r="FW376" s="217"/>
      <c r="FX376" s="217"/>
      <c r="FY376" s="217"/>
      <c r="FZ376" s="217"/>
      <c r="GA376" s="217"/>
      <c r="GB376" s="217"/>
      <c r="GC376" s="217"/>
      <c r="GD376" s="217"/>
      <c r="GE376" s="217"/>
      <c r="GF376" s="217"/>
      <c r="GG376" s="217"/>
      <c r="GH376" s="217"/>
      <c r="GI376" s="217"/>
      <c r="GJ376" s="217"/>
      <c r="GK376" s="217"/>
      <c r="GL376" s="217"/>
      <c r="GM376" s="217"/>
      <c r="GN376" s="217"/>
      <c r="GO376" s="217"/>
      <c r="GP376" s="217"/>
      <c r="GQ376" s="217"/>
      <c r="GR376" s="217"/>
      <c r="GS376" s="217"/>
      <c r="GT376" s="217"/>
      <c r="GU376" s="217"/>
      <c r="GV376" s="217"/>
      <c r="GW376" s="217"/>
      <c r="GX376" s="217"/>
      <c r="GY376" s="217"/>
      <c r="GZ376" s="217"/>
      <c r="HA376" s="217"/>
      <c r="HB376" s="217"/>
      <c r="HC376" s="217"/>
      <c r="HD376" s="217"/>
      <c r="HE376" s="217"/>
      <c r="HF376" s="217"/>
      <c r="HG376" s="217"/>
      <c r="HH376" s="217"/>
      <c r="HI376" s="217"/>
      <c r="HJ376" s="217"/>
      <c r="HK376" s="217"/>
      <c r="HL376" s="217"/>
      <c r="HM376" s="217"/>
      <c r="HN376" s="217"/>
      <c r="HO376" s="217"/>
      <c r="HP376" s="217"/>
      <c r="HQ376" s="217"/>
      <c r="HR376" s="217"/>
      <c r="HS376" s="217"/>
      <c r="HT376" s="217"/>
      <c r="HU376" s="217"/>
      <c r="HV376" s="217"/>
      <c r="HW376" s="217"/>
      <c r="HX376" s="217"/>
      <c r="HY376" s="217"/>
      <c r="HZ376" s="217"/>
      <c r="IA376" s="217"/>
      <c r="IB376" s="217"/>
      <c r="IC376" s="217"/>
      <c r="ID376" s="217"/>
      <c r="IE376" s="217"/>
      <c r="IF376" s="217"/>
      <c r="IG376" s="217"/>
      <c r="IH376" s="217"/>
      <c r="II376" s="217"/>
      <c r="IJ376" s="217"/>
      <c r="IK376" s="217"/>
      <c r="IL376" s="217"/>
      <c r="IM376" s="217"/>
      <c r="IN376" s="217"/>
    </row>
    <row r="377" spans="1:248" s="240" customFormat="1" ht="60" x14ac:dyDescent="0.25">
      <c r="A377" s="11" t="s">
        <v>86</v>
      </c>
      <c r="B377" s="298">
        <f t="shared" ref="B377:E377" si="382">B364</f>
        <v>775</v>
      </c>
      <c r="C377" s="298">
        <f t="shared" si="382"/>
        <v>65</v>
      </c>
      <c r="D377" s="298">
        <f t="shared" si="382"/>
        <v>78</v>
      </c>
      <c r="E377" s="298">
        <f t="shared" si="382"/>
        <v>120</v>
      </c>
      <c r="F377" s="299">
        <f t="shared" si="381"/>
        <v>1520.1624999999999</v>
      </c>
      <c r="G377" s="299">
        <f t="shared" si="381"/>
        <v>127</v>
      </c>
      <c r="H377" s="299">
        <f t="shared" si="381"/>
        <v>139.69999999999999</v>
      </c>
      <c r="I377" s="299">
        <f t="shared" si="381"/>
        <v>109.99999999999999</v>
      </c>
      <c r="J377" s="217"/>
      <c r="K377" s="217"/>
      <c r="L377" s="217"/>
      <c r="M377" s="217"/>
      <c r="N377" s="217"/>
      <c r="O377" s="217"/>
      <c r="P377" s="217"/>
      <c r="Q377" s="217"/>
      <c r="R377" s="217"/>
      <c r="S377" s="217"/>
      <c r="T377" s="217"/>
      <c r="U377" s="217"/>
      <c r="V377" s="217"/>
      <c r="W377" s="217"/>
      <c r="X377" s="217"/>
      <c r="Y377" s="217"/>
      <c r="Z377" s="217"/>
      <c r="AA377" s="217"/>
      <c r="AB377" s="217"/>
      <c r="AC377" s="217"/>
      <c r="AD377" s="217"/>
      <c r="AE377" s="217"/>
      <c r="AF377" s="217"/>
      <c r="AG377" s="217"/>
      <c r="AH377" s="217"/>
      <c r="AI377" s="217"/>
      <c r="AJ377" s="217"/>
      <c r="AK377" s="217"/>
      <c r="AL377" s="217"/>
      <c r="AM377" s="217"/>
      <c r="AN377" s="217"/>
      <c r="AO377" s="217"/>
      <c r="AP377" s="217"/>
      <c r="AQ377" s="217"/>
      <c r="AR377" s="217"/>
      <c r="AS377" s="217"/>
      <c r="AT377" s="217"/>
      <c r="AU377" s="217"/>
      <c r="AV377" s="217"/>
      <c r="AW377" s="217"/>
      <c r="AX377" s="217"/>
      <c r="AY377" s="217"/>
      <c r="AZ377" s="217"/>
      <c r="BA377" s="217"/>
      <c r="BB377" s="217"/>
      <c r="BC377" s="217"/>
      <c r="BD377" s="217"/>
      <c r="BE377" s="217"/>
      <c r="BF377" s="217"/>
      <c r="BG377" s="217"/>
      <c r="BH377" s="217"/>
      <c r="BI377" s="217"/>
      <c r="BJ377" s="217"/>
      <c r="BK377" s="217"/>
      <c r="BL377" s="217"/>
      <c r="BM377" s="217"/>
      <c r="BN377" s="217"/>
      <c r="BO377" s="217"/>
      <c r="BP377" s="217"/>
      <c r="BQ377" s="217"/>
      <c r="BR377" s="217"/>
      <c r="BS377" s="217"/>
      <c r="BT377" s="217"/>
      <c r="BU377" s="217"/>
      <c r="BV377" s="217"/>
      <c r="BW377" s="217"/>
      <c r="BX377" s="217"/>
      <c r="BY377" s="217"/>
      <c r="BZ377" s="217"/>
      <c r="CA377" s="217"/>
      <c r="CB377" s="217"/>
      <c r="CC377" s="217"/>
      <c r="CD377" s="217"/>
      <c r="CE377" s="217"/>
      <c r="CF377" s="217"/>
      <c r="CG377" s="217"/>
      <c r="CH377" s="217"/>
      <c r="CI377" s="217"/>
      <c r="CJ377" s="217"/>
      <c r="CK377" s="217"/>
      <c r="CL377" s="217"/>
      <c r="CM377" s="217"/>
      <c r="CN377" s="217"/>
      <c r="CO377" s="217"/>
      <c r="CP377" s="217"/>
      <c r="CQ377" s="217"/>
      <c r="CR377" s="217"/>
      <c r="CS377" s="217"/>
      <c r="CT377" s="217"/>
      <c r="CU377" s="217"/>
      <c r="CV377" s="217"/>
      <c r="CW377" s="217"/>
      <c r="CX377" s="217"/>
      <c r="CY377" s="217"/>
      <c r="CZ377" s="217"/>
      <c r="DA377" s="217"/>
      <c r="DB377" s="217"/>
      <c r="DC377" s="217"/>
      <c r="DD377" s="217"/>
      <c r="DE377" s="217"/>
      <c r="DF377" s="217"/>
      <c r="DG377" s="217"/>
      <c r="DH377" s="217"/>
      <c r="DI377" s="217"/>
      <c r="DJ377" s="217"/>
      <c r="DK377" s="217"/>
      <c r="DL377" s="217"/>
      <c r="DM377" s="217"/>
      <c r="DN377" s="217"/>
      <c r="DO377" s="217"/>
      <c r="DP377" s="217"/>
      <c r="DQ377" s="217"/>
      <c r="DR377" s="217"/>
      <c r="DS377" s="217"/>
      <c r="DT377" s="217"/>
      <c r="DU377" s="217"/>
      <c r="DV377" s="217"/>
      <c r="DW377" s="217"/>
      <c r="DX377" s="217"/>
      <c r="DY377" s="217"/>
      <c r="DZ377" s="217"/>
      <c r="EA377" s="217"/>
      <c r="EB377" s="217"/>
      <c r="EC377" s="217"/>
      <c r="ED377" s="217"/>
      <c r="EE377" s="217"/>
      <c r="EF377" s="217"/>
      <c r="EG377" s="217"/>
      <c r="EH377" s="217"/>
      <c r="EI377" s="217"/>
      <c r="EJ377" s="217"/>
      <c r="EK377" s="217"/>
      <c r="EL377" s="217"/>
      <c r="EM377" s="217"/>
      <c r="EN377" s="217"/>
      <c r="EO377" s="217"/>
      <c r="EP377" s="217"/>
      <c r="EQ377" s="217"/>
      <c r="ER377" s="217"/>
      <c r="ES377" s="217"/>
      <c r="ET377" s="217"/>
      <c r="EU377" s="217"/>
      <c r="EV377" s="217"/>
      <c r="EW377" s="217"/>
      <c r="EX377" s="217"/>
      <c r="EY377" s="217"/>
      <c r="EZ377" s="217"/>
      <c r="FA377" s="217"/>
      <c r="FB377" s="217"/>
      <c r="FC377" s="217"/>
      <c r="FD377" s="217"/>
      <c r="FE377" s="217"/>
      <c r="FF377" s="217"/>
      <c r="FG377" s="217"/>
      <c r="FH377" s="217"/>
      <c r="FI377" s="217"/>
      <c r="FJ377" s="217"/>
      <c r="FK377" s="217"/>
      <c r="FL377" s="217"/>
      <c r="FM377" s="217"/>
      <c r="FN377" s="217"/>
      <c r="FO377" s="217"/>
      <c r="FP377" s="217"/>
      <c r="FQ377" s="217"/>
      <c r="FR377" s="217"/>
      <c r="FS377" s="217"/>
      <c r="FT377" s="217"/>
      <c r="FU377" s="217"/>
      <c r="FV377" s="217"/>
      <c r="FW377" s="217"/>
      <c r="FX377" s="217"/>
      <c r="FY377" s="217"/>
      <c r="FZ377" s="217"/>
      <c r="GA377" s="217"/>
      <c r="GB377" s="217"/>
      <c r="GC377" s="217"/>
      <c r="GD377" s="217"/>
      <c r="GE377" s="217"/>
      <c r="GF377" s="217"/>
      <c r="GG377" s="217"/>
      <c r="GH377" s="217"/>
      <c r="GI377" s="217"/>
      <c r="GJ377" s="217"/>
      <c r="GK377" s="217"/>
      <c r="GL377" s="217"/>
      <c r="GM377" s="217"/>
      <c r="GN377" s="217"/>
      <c r="GO377" s="217"/>
      <c r="GP377" s="217"/>
      <c r="GQ377" s="217"/>
      <c r="GR377" s="217"/>
      <c r="GS377" s="217"/>
      <c r="GT377" s="217"/>
      <c r="GU377" s="217"/>
      <c r="GV377" s="217"/>
      <c r="GW377" s="217"/>
      <c r="GX377" s="217"/>
      <c r="GY377" s="217"/>
      <c r="GZ377" s="217"/>
      <c r="HA377" s="217"/>
      <c r="HB377" s="217"/>
      <c r="HC377" s="217"/>
      <c r="HD377" s="217"/>
      <c r="HE377" s="217"/>
      <c r="HF377" s="217"/>
      <c r="HG377" s="217"/>
      <c r="HH377" s="217"/>
      <c r="HI377" s="217"/>
      <c r="HJ377" s="217"/>
      <c r="HK377" s="217"/>
      <c r="HL377" s="217"/>
      <c r="HM377" s="217"/>
      <c r="HN377" s="217"/>
      <c r="HO377" s="217"/>
      <c r="HP377" s="217"/>
      <c r="HQ377" s="217"/>
      <c r="HR377" s="217"/>
      <c r="HS377" s="217"/>
      <c r="HT377" s="217"/>
      <c r="HU377" s="217"/>
      <c r="HV377" s="217"/>
      <c r="HW377" s="217"/>
      <c r="HX377" s="217"/>
      <c r="HY377" s="217"/>
      <c r="HZ377" s="217"/>
      <c r="IA377" s="217"/>
      <c r="IB377" s="217"/>
      <c r="IC377" s="217"/>
      <c r="ID377" s="217"/>
      <c r="IE377" s="217"/>
      <c r="IF377" s="217"/>
      <c r="IG377" s="217"/>
      <c r="IH377" s="217"/>
      <c r="II377" s="217"/>
      <c r="IJ377" s="217"/>
      <c r="IK377" s="217"/>
      <c r="IL377" s="217"/>
      <c r="IM377" s="217"/>
      <c r="IN377" s="217"/>
    </row>
    <row r="378" spans="1:248" s="240" customFormat="1" ht="45" x14ac:dyDescent="0.25">
      <c r="A378" s="11" t="s">
        <v>122</v>
      </c>
      <c r="B378" s="298">
        <f t="shared" ref="B378:E378" si="383">B365</f>
        <v>0</v>
      </c>
      <c r="C378" s="298">
        <f t="shared" si="383"/>
        <v>0</v>
      </c>
      <c r="D378" s="298">
        <f t="shared" si="383"/>
        <v>0</v>
      </c>
      <c r="E378" s="298">
        <f t="shared" si="383"/>
        <v>0</v>
      </c>
      <c r="F378" s="299">
        <f t="shared" si="381"/>
        <v>0</v>
      </c>
      <c r="G378" s="299">
        <f t="shared" si="381"/>
        <v>0</v>
      </c>
      <c r="H378" s="299">
        <f t="shared" si="381"/>
        <v>0</v>
      </c>
      <c r="I378" s="299" t="e">
        <f t="shared" si="381"/>
        <v>#DIV/0!</v>
      </c>
      <c r="J378" s="217"/>
      <c r="K378" s="217"/>
      <c r="L378" s="217"/>
      <c r="M378" s="217"/>
      <c r="N378" s="217"/>
      <c r="O378" s="217"/>
      <c r="P378" s="217"/>
      <c r="Q378" s="217"/>
      <c r="R378" s="217"/>
      <c r="S378" s="217"/>
      <c r="T378" s="217"/>
      <c r="U378" s="217"/>
      <c r="V378" s="217"/>
      <c r="W378" s="217"/>
      <c r="X378" s="217"/>
      <c r="Y378" s="217"/>
      <c r="Z378" s="217"/>
      <c r="AA378" s="217"/>
      <c r="AB378" s="217"/>
      <c r="AC378" s="217"/>
      <c r="AD378" s="217"/>
      <c r="AE378" s="217"/>
      <c r="AF378" s="217"/>
      <c r="AG378" s="217"/>
      <c r="AH378" s="217"/>
      <c r="AI378" s="217"/>
      <c r="AJ378" s="217"/>
      <c r="AK378" s="217"/>
      <c r="AL378" s="217"/>
      <c r="AM378" s="217"/>
      <c r="AN378" s="217"/>
      <c r="AO378" s="217"/>
      <c r="AP378" s="217"/>
      <c r="AQ378" s="217"/>
      <c r="AR378" s="217"/>
      <c r="AS378" s="217"/>
      <c r="AT378" s="217"/>
      <c r="AU378" s="217"/>
      <c r="AV378" s="217"/>
      <c r="AW378" s="217"/>
      <c r="AX378" s="217"/>
      <c r="AY378" s="217"/>
      <c r="AZ378" s="217"/>
      <c r="BA378" s="217"/>
      <c r="BB378" s="217"/>
      <c r="BC378" s="217"/>
      <c r="BD378" s="217"/>
      <c r="BE378" s="217"/>
      <c r="BF378" s="217"/>
      <c r="BG378" s="217"/>
      <c r="BH378" s="217"/>
      <c r="BI378" s="217"/>
      <c r="BJ378" s="217"/>
      <c r="BK378" s="217"/>
      <c r="BL378" s="217"/>
      <c r="BM378" s="217"/>
      <c r="BN378" s="217"/>
      <c r="BO378" s="217"/>
      <c r="BP378" s="217"/>
      <c r="BQ378" s="217"/>
      <c r="BR378" s="217"/>
      <c r="BS378" s="217"/>
      <c r="BT378" s="217"/>
      <c r="BU378" s="217"/>
      <c r="BV378" s="217"/>
      <c r="BW378" s="217"/>
      <c r="BX378" s="217"/>
      <c r="BY378" s="217"/>
      <c r="BZ378" s="217"/>
      <c r="CA378" s="217"/>
      <c r="CB378" s="217"/>
      <c r="CC378" s="217"/>
      <c r="CD378" s="217"/>
      <c r="CE378" s="217"/>
      <c r="CF378" s="217"/>
      <c r="CG378" s="217"/>
      <c r="CH378" s="217"/>
      <c r="CI378" s="217"/>
      <c r="CJ378" s="217"/>
      <c r="CK378" s="217"/>
      <c r="CL378" s="217"/>
      <c r="CM378" s="217"/>
      <c r="CN378" s="217"/>
      <c r="CO378" s="217"/>
      <c r="CP378" s="217"/>
      <c r="CQ378" s="217"/>
      <c r="CR378" s="217"/>
      <c r="CS378" s="217"/>
      <c r="CT378" s="217"/>
      <c r="CU378" s="217"/>
      <c r="CV378" s="217"/>
      <c r="CW378" s="217"/>
      <c r="CX378" s="217"/>
      <c r="CY378" s="217"/>
      <c r="CZ378" s="217"/>
      <c r="DA378" s="217"/>
      <c r="DB378" s="217"/>
      <c r="DC378" s="217"/>
      <c r="DD378" s="217"/>
      <c r="DE378" s="217"/>
      <c r="DF378" s="217"/>
      <c r="DG378" s="217"/>
      <c r="DH378" s="217"/>
      <c r="DI378" s="217"/>
      <c r="DJ378" s="217"/>
      <c r="DK378" s="217"/>
      <c r="DL378" s="217"/>
      <c r="DM378" s="217"/>
      <c r="DN378" s="217"/>
      <c r="DO378" s="217"/>
      <c r="DP378" s="217"/>
      <c r="DQ378" s="217"/>
      <c r="DR378" s="217"/>
      <c r="DS378" s="217"/>
      <c r="DT378" s="217"/>
      <c r="DU378" s="217"/>
      <c r="DV378" s="217"/>
      <c r="DW378" s="217"/>
      <c r="DX378" s="217"/>
      <c r="DY378" s="217"/>
      <c r="DZ378" s="217"/>
      <c r="EA378" s="217"/>
      <c r="EB378" s="217"/>
      <c r="EC378" s="217"/>
      <c r="ED378" s="217"/>
      <c r="EE378" s="217"/>
      <c r="EF378" s="217"/>
      <c r="EG378" s="217"/>
      <c r="EH378" s="217"/>
      <c r="EI378" s="217"/>
      <c r="EJ378" s="217"/>
      <c r="EK378" s="217"/>
      <c r="EL378" s="217"/>
      <c r="EM378" s="217"/>
      <c r="EN378" s="217"/>
      <c r="EO378" s="217"/>
      <c r="EP378" s="217"/>
      <c r="EQ378" s="217"/>
      <c r="ER378" s="217"/>
      <c r="ES378" s="217"/>
      <c r="ET378" s="217"/>
      <c r="EU378" s="217"/>
      <c r="EV378" s="217"/>
      <c r="EW378" s="217"/>
      <c r="EX378" s="217"/>
      <c r="EY378" s="217"/>
      <c r="EZ378" s="217"/>
      <c r="FA378" s="217"/>
      <c r="FB378" s="217"/>
      <c r="FC378" s="217"/>
      <c r="FD378" s="217"/>
      <c r="FE378" s="217"/>
      <c r="FF378" s="217"/>
      <c r="FG378" s="217"/>
      <c r="FH378" s="217"/>
      <c r="FI378" s="217"/>
      <c r="FJ378" s="217"/>
      <c r="FK378" s="217"/>
      <c r="FL378" s="217"/>
      <c r="FM378" s="217"/>
      <c r="FN378" s="217"/>
      <c r="FO378" s="217"/>
      <c r="FP378" s="217"/>
      <c r="FQ378" s="217"/>
      <c r="FR378" s="217"/>
      <c r="FS378" s="217"/>
      <c r="FT378" s="217"/>
      <c r="FU378" s="217"/>
      <c r="FV378" s="217"/>
      <c r="FW378" s="217"/>
      <c r="FX378" s="217"/>
      <c r="FY378" s="217"/>
      <c r="FZ378" s="217"/>
      <c r="GA378" s="217"/>
      <c r="GB378" s="217"/>
      <c r="GC378" s="217"/>
      <c r="GD378" s="217"/>
      <c r="GE378" s="217"/>
      <c r="GF378" s="217"/>
      <c r="GG378" s="217"/>
      <c r="GH378" s="217"/>
      <c r="GI378" s="217"/>
      <c r="GJ378" s="217"/>
      <c r="GK378" s="217"/>
      <c r="GL378" s="217"/>
      <c r="GM378" s="217"/>
      <c r="GN378" s="217"/>
      <c r="GO378" s="217"/>
      <c r="GP378" s="217"/>
      <c r="GQ378" s="217"/>
      <c r="GR378" s="217"/>
      <c r="GS378" s="217"/>
      <c r="GT378" s="217"/>
      <c r="GU378" s="217"/>
      <c r="GV378" s="217"/>
      <c r="GW378" s="217"/>
      <c r="GX378" s="217"/>
      <c r="GY378" s="217"/>
      <c r="GZ378" s="217"/>
      <c r="HA378" s="217"/>
      <c r="HB378" s="217"/>
      <c r="HC378" s="217"/>
      <c r="HD378" s="217"/>
      <c r="HE378" s="217"/>
      <c r="HF378" s="217"/>
      <c r="HG378" s="217"/>
      <c r="HH378" s="217"/>
      <c r="HI378" s="217"/>
      <c r="HJ378" s="217"/>
      <c r="HK378" s="217"/>
      <c r="HL378" s="217"/>
      <c r="HM378" s="217"/>
      <c r="HN378" s="217"/>
      <c r="HO378" s="217"/>
      <c r="HP378" s="217"/>
      <c r="HQ378" s="217"/>
      <c r="HR378" s="217"/>
      <c r="HS378" s="217"/>
      <c r="HT378" s="217"/>
      <c r="HU378" s="217"/>
      <c r="HV378" s="217"/>
      <c r="HW378" s="217"/>
      <c r="HX378" s="217"/>
      <c r="HY378" s="217"/>
      <c r="HZ378" s="217"/>
      <c r="IA378" s="217"/>
      <c r="IB378" s="217"/>
      <c r="IC378" s="217"/>
      <c r="ID378" s="217"/>
      <c r="IE378" s="217"/>
      <c r="IF378" s="217"/>
      <c r="IG378" s="217"/>
      <c r="IH378" s="217"/>
      <c r="II378" s="217"/>
      <c r="IJ378" s="217"/>
      <c r="IK378" s="217"/>
      <c r="IL378" s="217"/>
      <c r="IM378" s="217"/>
      <c r="IN378" s="217"/>
    </row>
    <row r="379" spans="1:248" s="240" customFormat="1" ht="30" x14ac:dyDescent="0.25">
      <c r="A379" s="11" t="s">
        <v>87</v>
      </c>
      <c r="B379" s="298">
        <f t="shared" ref="B379:E379" si="384">B366</f>
        <v>88</v>
      </c>
      <c r="C379" s="298">
        <f t="shared" si="384"/>
        <v>7</v>
      </c>
      <c r="D379" s="298">
        <f t="shared" si="384"/>
        <v>0</v>
      </c>
      <c r="E379" s="298">
        <f t="shared" si="384"/>
        <v>0</v>
      </c>
      <c r="F379" s="299">
        <f t="shared" si="381"/>
        <v>352.07479999999998</v>
      </c>
      <c r="G379" s="299">
        <f t="shared" si="381"/>
        <v>29</v>
      </c>
      <c r="H379" s="299">
        <f t="shared" si="381"/>
        <v>0</v>
      </c>
      <c r="I379" s="299">
        <f t="shared" si="381"/>
        <v>0</v>
      </c>
      <c r="J379" s="217"/>
      <c r="K379" s="217"/>
      <c r="L379" s="217"/>
      <c r="M379" s="217"/>
      <c r="N379" s="217"/>
      <c r="O379" s="217"/>
      <c r="P379" s="217"/>
      <c r="Q379" s="217"/>
      <c r="R379" s="217"/>
      <c r="S379" s="217"/>
      <c r="T379" s="217"/>
      <c r="U379" s="217"/>
      <c r="V379" s="217"/>
      <c r="W379" s="217"/>
      <c r="X379" s="217"/>
      <c r="Y379" s="217"/>
      <c r="Z379" s="217"/>
      <c r="AA379" s="217"/>
      <c r="AB379" s="217"/>
      <c r="AC379" s="217"/>
      <c r="AD379" s="217"/>
      <c r="AE379" s="217"/>
      <c r="AF379" s="217"/>
      <c r="AG379" s="217"/>
      <c r="AH379" s="217"/>
      <c r="AI379" s="217"/>
      <c r="AJ379" s="217"/>
      <c r="AK379" s="217"/>
      <c r="AL379" s="217"/>
      <c r="AM379" s="217"/>
      <c r="AN379" s="217"/>
      <c r="AO379" s="217"/>
      <c r="AP379" s="217"/>
      <c r="AQ379" s="217"/>
      <c r="AR379" s="217"/>
      <c r="AS379" s="217"/>
      <c r="AT379" s="217"/>
      <c r="AU379" s="217"/>
      <c r="AV379" s="217"/>
      <c r="AW379" s="217"/>
      <c r="AX379" s="217"/>
      <c r="AY379" s="217"/>
      <c r="AZ379" s="217"/>
      <c r="BA379" s="217"/>
      <c r="BB379" s="217"/>
      <c r="BC379" s="217"/>
      <c r="BD379" s="217"/>
      <c r="BE379" s="217"/>
      <c r="BF379" s="217"/>
      <c r="BG379" s="217"/>
      <c r="BH379" s="217"/>
      <c r="BI379" s="217"/>
      <c r="BJ379" s="217"/>
      <c r="BK379" s="217"/>
      <c r="BL379" s="217"/>
      <c r="BM379" s="217"/>
      <c r="BN379" s="217"/>
      <c r="BO379" s="217"/>
      <c r="BP379" s="217"/>
      <c r="BQ379" s="217"/>
      <c r="BR379" s="217"/>
      <c r="BS379" s="217"/>
      <c r="BT379" s="217"/>
      <c r="BU379" s="217"/>
      <c r="BV379" s="217"/>
      <c r="BW379" s="217"/>
      <c r="BX379" s="217"/>
      <c r="BY379" s="217"/>
      <c r="BZ379" s="217"/>
      <c r="CA379" s="217"/>
      <c r="CB379" s="217"/>
      <c r="CC379" s="217"/>
      <c r="CD379" s="217"/>
      <c r="CE379" s="217"/>
      <c r="CF379" s="217"/>
      <c r="CG379" s="217"/>
      <c r="CH379" s="217"/>
      <c r="CI379" s="217"/>
      <c r="CJ379" s="217"/>
      <c r="CK379" s="217"/>
      <c r="CL379" s="217"/>
      <c r="CM379" s="217"/>
      <c r="CN379" s="217"/>
      <c r="CO379" s="217"/>
      <c r="CP379" s="217"/>
      <c r="CQ379" s="217"/>
      <c r="CR379" s="217"/>
      <c r="CS379" s="217"/>
      <c r="CT379" s="217"/>
      <c r="CU379" s="217"/>
      <c r="CV379" s="217"/>
      <c r="CW379" s="217"/>
      <c r="CX379" s="217"/>
      <c r="CY379" s="217"/>
      <c r="CZ379" s="217"/>
      <c r="DA379" s="217"/>
      <c r="DB379" s="217"/>
      <c r="DC379" s="217"/>
      <c r="DD379" s="217"/>
      <c r="DE379" s="217"/>
      <c r="DF379" s="217"/>
      <c r="DG379" s="217"/>
      <c r="DH379" s="217"/>
      <c r="DI379" s="217"/>
      <c r="DJ379" s="217"/>
      <c r="DK379" s="217"/>
      <c r="DL379" s="217"/>
      <c r="DM379" s="217"/>
      <c r="DN379" s="217"/>
      <c r="DO379" s="217"/>
      <c r="DP379" s="217"/>
      <c r="DQ379" s="217"/>
      <c r="DR379" s="217"/>
      <c r="DS379" s="217"/>
      <c r="DT379" s="217"/>
      <c r="DU379" s="217"/>
      <c r="DV379" s="217"/>
      <c r="DW379" s="217"/>
      <c r="DX379" s="217"/>
      <c r="DY379" s="217"/>
      <c r="DZ379" s="217"/>
      <c r="EA379" s="217"/>
      <c r="EB379" s="217"/>
      <c r="EC379" s="217"/>
      <c r="ED379" s="217"/>
      <c r="EE379" s="217"/>
      <c r="EF379" s="217"/>
      <c r="EG379" s="217"/>
      <c r="EH379" s="217"/>
      <c r="EI379" s="217"/>
      <c r="EJ379" s="217"/>
      <c r="EK379" s="217"/>
      <c r="EL379" s="217"/>
      <c r="EM379" s="217"/>
      <c r="EN379" s="217"/>
      <c r="EO379" s="217"/>
      <c r="EP379" s="217"/>
      <c r="EQ379" s="217"/>
      <c r="ER379" s="217"/>
      <c r="ES379" s="217"/>
      <c r="ET379" s="217"/>
      <c r="EU379" s="217"/>
      <c r="EV379" s="217"/>
      <c r="EW379" s="217"/>
      <c r="EX379" s="217"/>
      <c r="EY379" s="217"/>
      <c r="EZ379" s="217"/>
      <c r="FA379" s="217"/>
      <c r="FB379" s="217"/>
      <c r="FC379" s="217"/>
      <c r="FD379" s="217"/>
      <c r="FE379" s="217"/>
      <c r="FF379" s="217"/>
      <c r="FG379" s="217"/>
      <c r="FH379" s="217"/>
      <c r="FI379" s="217"/>
      <c r="FJ379" s="217"/>
      <c r="FK379" s="217"/>
      <c r="FL379" s="217"/>
      <c r="FM379" s="217"/>
      <c r="FN379" s="217"/>
      <c r="FO379" s="217"/>
      <c r="FP379" s="217"/>
      <c r="FQ379" s="217"/>
      <c r="FR379" s="217"/>
      <c r="FS379" s="217"/>
      <c r="FT379" s="217"/>
      <c r="FU379" s="217"/>
      <c r="FV379" s="217"/>
      <c r="FW379" s="217"/>
      <c r="FX379" s="217"/>
      <c r="FY379" s="217"/>
      <c r="FZ379" s="217"/>
      <c r="GA379" s="217"/>
      <c r="GB379" s="217"/>
      <c r="GC379" s="217"/>
      <c r="GD379" s="217"/>
      <c r="GE379" s="217"/>
      <c r="GF379" s="217"/>
      <c r="GG379" s="217"/>
      <c r="GH379" s="217"/>
      <c r="GI379" s="217"/>
      <c r="GJ379" s="217"/>
      <c r="GK379" s="217"/>
      <c r="GL379" s="217"/>
      <c r="GM379" s="217"/>
      <c r="GN379" s="217"/>
      <c r="GO379" s="217"/>
      <c r="GP379" s="217"/>
      <c r="GQ379" s="217"/>
      <c r="GR379" s="217"/>
      <c r="GS379" s="217"/>
      <c r="GT379" s="217"/>
      <c r="GU379" s="217"/>
      <c r="GV379" s="217"/>
      <c r="GW379" s="217"/>
      <c r="GX379" s="217"/>
      <c r="GY379" s="217"/>
      <c r="GZ379" s="217"/>
      <c r="HA379" s="217"/>
      <c r="HB379" s="217"/>
      <c r="HC379" s="217"/>
      <c r="HD379" s="217"/>
      <c r="HE379" s="217"/>
      <c r="HF379" s="217"/>
      <c r="HG379" s="217"/>
      <c r="HH379" s="217"/>
      <c r="HI379" s="217"/>
      <c r="HJ379" s="217"/>
      <c r="HK379" s="217"/>
      <c r="HL379" s="217"/>
      <c r="HM379" s="217"/>
      <c r="HN379" s="217"/>
      <c r="HO379" s="217"/>
      <c r="HP379" s="217"/>
      <c r="HQ379" s="217"/>
      <c r="HR379" s="217"/>
      <c r="HS379" s="217"/>
      <c r="HT379" s="217"/>
      <c r="HU379" s="217"/>
      <c r="HV379" s="217"/>
      <c r="HW379" s="217"/>
      <c r="HX379" s="217"/>
      <c r="HY379" s="217"/>
      <c r="HZ379" s="217"/>
      <c r="IA379" s="217"/>
      <c r="IB379" s="217"/>
      <c r="IC379" s="217"/>
      <c r="ID379" s="217"/>
      <c r="IE379" s="217"/>
      <c r="IF379" s="217"/>
      <c r="IG379" s="217"/>
      <c r="IH379" s="217"/>
      <c r="II379" s="217"/>
      <c r="IJ379" s="217"/>
      <c r="IK379" s="217"/>
      <c r="IL379" s="217"/>
      <c r="IM379" s="217"/>
      <c r="IN379" s="217"/>
    </row>
    <row r="380" spans="1:248" s="240" customFormat="1" ht="30" x14ac:dyDescent="0.25">
      <c r="A380" s="11" t="s">
        <v>88</v>
      </c>
      <c r="B380" s="298">
        <f t="shared" ref="B380:E380" si="385">B367</f>
        <v>0</v>
      </c>
      <c r="C380" s="298">
        <f t="shared" si="385"/>
        <v>0</v>
      </c>
      <c r="D380" s="298">
        <f t="shared" si="385"/>
        <v>0</v>
      </c>
      <c r="E380" s="298">
        <f t="shared" si="385"/>
        <v>0</v>
      </c>
      <c r="F380" s="299">
        <f t="shared" si="381"/>
        <v>0</v>
      </c>
      <c r="G380" s="299">
        <f t="shared" si="381"/>
        <v>0</v>
      </c>
      <c r="H380" s="299">
        <f t="shared" si="381"/>
        <v>0</v>
      </c>
      <c r="I380" s="299" t="e">
        <f t="shared" si="381"/>
        <v>#DIV/0!</v>
      </c>
      <c r="J380" s="217"/>
      <c r="K380" s="217"/>
      <c r="L380" s="217"/>
      <c r="M380" s="217"/>
      <c r="N380" s="217"/>
      <c r="O380" s="217"/>
      <c r="P380" s="217"/>
      <c r="Q380" s="217"/>
      <c r="R380" s="217"/>
      <c r="S380" s="217"/>
      <c r="T380" s="217"/>
      <c r="U380" s="217"/>
      <c r="V380" s="217"/>
      <c r="W380" s="217"/>
      <c r="X380" s="217"/>
      <c r="Y380" s="217"/>
      <c r="Z380" s="217"/>
      <c r="AA380" s="217"/>
      <c r="AB380" s="217"/>
      <c r="AC380" s="217"/>
      <c r="AD380" s="217"/>
      <c r="AE380" s="217"/>
      <c r="AF380" s="217"/>
      <c r="AG380" s="217"/>
      <c r="AH380" s="217"/>
      <c r="AI380" s="217"/>
      <c r="AJ380" s="217"/>
      <c r="AK380" s="217"/>
      <c r="AL380" s="217"/>
      <c r="AM380" s="217"/>
      <c r="AN380" s="217"/>
      <c r="AO380" s="217"/>
      <c r="AP380" s="217"/>
      <c r="AQ380" s="217"/>
      <c r="AR380" s="217"/>
      <c r="AS380" s="217"/>
      <c r="AT380" s="217"/>
      <c r="AU380" s="217"/>
      <c r="AV380" s="217"/>
      <c r="AW380" s="217"/>
      <c r="AX380" s="217"/>
      <c r="AY380" s="217"/>
      <c r="AZ380" s="217"/>
      <c r="BA380" s="217"/>
      <c r="BB380" s="217"/>
      <c r="BC380" s="217"/>
      <c r="BD380" s="217"/>
      <c r="BE380" s="217"/>
      <c r="BF380" s="217"/>
      <c r="BG380" s="217"/>
      <c r="BH380" s="217"/>
      <c r="BI380" s="217"/>
      <c r="BJ380" s="217"/>
      <c r="BK380" s="217"/>
      <c r="BL380" s="217"/>
      <c r="BM380" s="217"/>
      <c r="BN380" s="217"/>
      <c r="BO380" s="217"/>
      <c r="BP380" s="217"/>
      <c r="BQ380" s="217"/>
      <c r="BR380" s="217"/>
      <c r="BS380" s="217"/>
      <c r="BT380" s="217"/>
      <c r="BU380" s="217"/>
      <c r="BV380" s="217"/>
      <c r="BW380" s="217"/>
      <c r="BX380" s="217"/>
      <c r="BY380" s="217"/>
      <c r="BZ380" s="217"/>
      <c r="CA380" s="217"/>
      <c r="CB380" s="217"/>
      <c r="CC380" s="217"/>
      <c r="CD380" s="217"/>
      <c r="CE380" s="217"/>
      <c r="CF380" s="217"/>
      <c r="CG380" s="217"/>
      <c r="CH380" s="217"/>
      <c r="CI380" s="217"/>
      <c r="CJ380" s="217"/>
      <c r="CK380" s="217"/>
      <c r="CL380" s="217"/>
      <c r="CM380" s="217"/>
      <c r="CN380" s="217"/>
      <c r="CO380" s="217"/>
      <c r="CP380" s="217"/>
      <c r="CQ380" s="217"/>
      <c r="CR380" s="217"/>
      <c r="CS380" s="217"/>
      <c r="CT380" s="217"/>
      <c r="CU380" s="217"/>
      <c r="CV380" s="217"/>
      <c r="CW380" s="217"/>
      <c r="CX380" s="217"/>
      <c r="CY380" s="217"/>
      <c r="CZ380" s="217"/>
      <c r="DA380" s="217"/>
      <c r="DB380" s="217"/>
      <c r="DC380" s="217"/>
      <c r="DD380" s="217"/>
      <c r="DE380" s="217"/>
      <c r="DF380" s="217"/>
      <c r="DG380" s="217"/>
      <c r="DH380" s="217"/>
      <c r="DI380" s="217"/>
      <c r="DJ380" s="217"/>
      <c r="DK380" s="217"/>
      <c r="DL380" s="217"/>
      <c r="DM380" s="217"/>
      <c r="DN380" s="217"/>
      <c r="DO380" s="217"/>
      <c r="DP380" s="217"/>
      <c r="DQ380" s="217"/>
      <c r="DR380" s="217"/>
      <c r="DS380" s="217"/>
      <c r="DT380" s="217"/>
      <c r="DU380" s="217"/>
      <c r="DV380" s="217"/>
      <c r="DW380" s="217"/>
      <c r="DX380" s="217"/>
      <c r="DY380" s="217"/>
      <c r="DZ380" s="217"/>
      <c r="EA380" s="217"/>
      <c r="EB380" s="217"/>
      <c r="EC380" s="217"/>
      <c r="ED380" s="217"/>
      <c r="EE380" s="217"/>
      <c r="EF380" s="217"/>
      <c r="EG380" s="217"/>
      <c r="EH380" s="217"/>
      <c r="EI380" s="217"/>
      <c r="EJ380" s="217"/>
      <c r="EK380" s="217"/>
      <c r="EL380" s="217"/>
      <c r="EM380" s="217"/>
      <c r="EN380" s="217"/>
      <c r="EO380" s="217"/>
      <c r="EP380" s="217"/>
      <c r="EQ380" s="217"/>
      <c r="ER380" s="217"/>
      <c r="ES380" s="217"/>
      <c r="ET380" s="217"/>
      <c r="EU380" s="217"/>
      <c r="EV380" s="217"/>
      <c r="EW380" s="217"/>
      <c r="EX380" s="217"/>
      <c r="EY380" s="217"/>
      <c r="EZ380" s="217"/>
      <c r="FA380" s="217"/>
      <c r="FB380" s="217"/>
      <c r="FC380" s="217"/>
      <c r="FD380" s="217"/>
      <c r="FE380" s="217"/>
      <c r="FF380" s="217"/>
      <c r="FG380" s="217"/>
      <c r="FH380" s="217"/>
      <c r="FI380" s="217"/>
      <c r="FJ380" s="217"/>
      <c r="FK380" s="217"/>
      <c r="FL380" s="217"/>
      <c r="FM380" s="217"/>
      <c r="FN380" s="217"/>
      <c r="FO380" s="217"/>
      <c r="FP380" s="217"/>
      <c r="FQ380" s="217"/>
      <c r="FR380" s="217"/>
      <c r="FS380" s="217"/>
      <c r="FT380" s="217"/>
      <c r="FU380" s="217"/>
      <c r="FV380" s="217"/>
      <c r="FW380" s="217"/>
      <c r="FX380" s="217"/>
      <c r="FY380" s="217"/>
      <c r="FZ380" s="217"/>
      <c r="GA380" s="217"/>
      <c r="GB380" s="217"/>
      <c r="GC380" s="217"/>
      <c r="GD380" s="217"/>
      <c r="GE380" s="217"/>
      <c r="GF380" s="217"/>
      <c r="GG380" s="217"/>
      <c r="GH380" s="217"/>
      <c r="GI380" s="217"/>
      <c r="GJ380" s="217"/>
      <c r="GK380" s="217"/>
      <c r="GL380" s="217"/>
      <c r="GM380" s="217"/>
      <c r="GN380" s="217"/>
      <c r="GO380" s="217"/>
      <c r="GP380" s="217"/>
      <c r="GQ380" s="217"/>
      <c r="GR380" s="217"/>
      <c r="GS380" s="217"/>
      <c r="GT380" s="217"/>
      <c r="GU380" s="217"/>
      <c r="GV380" s="217"/>
      <c r="GW380" s="217"/>
      <c r="GX380" s="217"/>
      <c r="GY380" s="217"/>
      <c r="GZ380" s="217"/>
      <c r="HA380" s="217"/>
      <c r="HB380" s="217"/>
      <c r="HC380" s="217"/>
      <c r="HD380" s="217"/>
      <c r="HE380" s="217"/>
      <c r="HF380" s="217"/>
      <c r="HG380" s="217"/>
      <c r="HH380" s="217"/>
      <c r="HI380" s="217"/>
      <c r="HJ380" s="217"/>
      <c r="HK380" s="217"/>
      <c r="HL380" s="217"/>
      <c r="HM380" s="217"/>
      <c r="HN380" s="217"/>
      <c r="HO380" s="217"/>
      <c r="HP380" s="217"/>
      <c r="HQ380" s="217"/>
      <c r="HR380" s="217"/>
      <c r="HS380" s="217"/>
      <c r="HT380" s="217"/>
      <c r="HU380" s="217"/>
      <c r="HV380" s="217"/>
      <c r="HW380" s="217"/>
      <c r="HX380" s="217"/>
      <c r="HY380" s="217"/>
      <c r="HZ380" s="217"/>
      <c r="IA380" s="217"/>
      <c r="IB380" s="217"/>
      <c r="IC380" s="217"/>
      <c r="ID380" s="217"/>
      <c r="IE380" s="217"/>
      <c r="IF380" s="217"/>
      <c r="IG380" s="217"/>
      <c r="IH380" s="217"/>
      <c r="II380" s="217"/>
      <c r="IJ380" s="217"/>
      <c r="IK380" s="217"/>
      <c r="IL380" s="217"/>
      <c r="IM380" s="217"/>
      <c r="IN380" s="217"/>
    </row>
    <row r="381" spans="1:248" x14ac:dyDescent="0.25">
      <c r="A381" s="7" t="s">
        <v>4</v>
      </c>
      <c r="B381" s="40">
        <f t="shared" ref="B381:E381" si="386">B368</f>
        <v>0</v>
      </c>
      <c r="C381" s="40">
        <f t="shared" si="386"/>
        <v>0</v>
      </c>
      <c r="D381" s="40">
        <f t="shared" si="386"/>
        <v>0</v>
      </c>
      <c r="E381" s="40">
        <f t="shared" si="386"/>
        <v>0</v>
      </c>
      <c r="F381" s="307">
        <f t="shared" si="381"/>
        <v>4757.3394160000007</v>
      </c>
      <c r="G381" s="307">
        <f t="shared" si="381"/>
        <v>397</v>
      </c>
      <c r="H381" s="307">
        <f t="shared" si="381"/>
        <v>134.06428</v>
      </c>
      <c r="I381" s="307">
        <f t="shared" si="381"/>
        <v>33.769340050377835</v>
      </c>
    </row>
  </sheetData>
  <autoFilter ref="A8:IN381"/>
  <mergeCells count="4">
    <mergeCell ref="B5:E5"/>
    <mergeCell ref="F5:I5"/>
    <mergeCell ref="A1:I1"/>
    <mergeCell ref="A2:I2"/>
  </mergeCells>
  <phoneticPr fontId="0" type="noConversion"/>
  <pageMargins left="0.39370078740157483" right="0.19685039370078741" top="0.94488188976377963" bottom="0.27559055118110237" header="0.82677165354330717" footer="0.23622047244094491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4"/>
  <sheetViews>
    <sheetView zoomScaleNormal="100" zoomScaleSheetLayoutView="85" workbookViewId="0">
      <pane xSplit="1" ySplit="7" topLeftCell="B11" activePane="bottomRight" state="frozen"/>
      <selection pane="topRight" activeCell="B1" sqref="B1"/>
      <selection pane="bottomLeft" activeCell="A9" sqref="A9"/>
      <selection pane="bottomRight" activeCell="A5" sqref="A5"/>
    </sheetView>
  </sheetViews>
  <sheetFormatPr defaultColWidth="9.140625" defaultRowHeight="15" x14ac:dyDescent="0.25"/>
  <cols>
    <col min="1" max="1" width="42" style="35" customWidth="1"/>
    <col min="2" max="2" width="13.5703125" style="35" customWidth="1"/>
    <col min="3" max="3" width="12.28515625" style="35" customWidth="1"/>
    <col min="4" max="4" width="12.140625" style="35" customWidth="1"/>
    <col min="5" max="5" width="10.42578125" style="35" customWidth="1"/>
    <col min="6" max="9" width="11.85546875" style="35" customWidth="1"/>
    <col min="10" max="16384" width="9.140625" style="35"/>
  </cols>
  <sheetData>
    <row r="1" spans="1:10" s="243" customFormat="1" ht="33.75" customHeight="1" x14ac:dyDescent="0.25">
      <c r="A1" s="437" t="s">
        <v>133</v>
      </c>
      <c r="B1" s="438"/>
      <c r="C1" s="438"/>
      <c r="D1" s="438"/>
      <c r="E1" s="438"/>
      <c r="F1" s="438"/>
      <c r="G1" s="438"/>
      <c r="H1" s="438"/>
      <c r="I1" s="438"/>
    </row>
    <row r="2" spans="1:10" ht="15" hidden="1" customHeight="1" x14ac:dyDescent="0.25">
      <c r="A2" s="231">
        <v>1</v>
      </c>
    </row>
    <row r="3" spans="1:10" ht="15.75" thickBot="1" x14ac:dyDescent="0.3">
      <c r="A3" s="231"/>
    </row>
    <row r="4" spans="1:10" ht="15.75" thickBot="1" x14ac:dyDescent="0.3">
      <c r="A4" s="197" t="s">
        <v>0</v>
      </c>
      <c r="B4" s="434" t="s">
        <v>111</v>
      </c>
      <c r="C4" s="435"/>
      <c r="D4" s="435"/>
      <c r="E4" s="436"/>
      <c r="F4" s="434" t="s">
        <v>110</v>
      </c>
      <c r="G4" s="435"/>
      <c r="H4" s="435"/>
      <c r="I4" s="436"/>
    </row>
    <row r="5" spans="1:10" ht="60.75" thickBot="1" x14ac:dyDescent="0.3">
      <c r="A5" s="198"/>
      <c r="B5" s="97" t="s">
        <v>115</v>
      </c>
      <c r="C5" s="97" t="s">
        <v>116</v>
      </c>
      <c r="D5" s="97" t="s">
        <v>112</v>
      </c>
      <c r="E5" s="199" t="s">
        <v>38</v>
      </c>
      <c r="F5" s="97" t="s">
        <v>118</v>
      </c>
      <c r="G5" s="97" t="s">
        <v>117</v>
      </c>
      <c r="H5" s="97" t="s">
        <v>113</v>
      </c>
      <c r="I5" s="199" t="s">
        <v>38</v>
      </c>
    </row>
    <row r="6" spans="1:10" s="53" customFormat="1" ht="15.75" thickBot="1" x14ac:dyDescent="0.3">
      <c r="A6" s="200">
        <v>1</v>
      </c>
      <c r="B6" s="200">
        <v>2</v>
      </c>
      <c r="C6" s="200">
        <v>3</v>
      </c>
      <c r="D6" s="200">
        <v>4</v>
      </c>
      <c r="E6" s="200">
        <v>5</v>
      </c>
      <c r="F6" s="200">
        <v>6</v>
      </c>
      <c r="G6" s="200">
        <v>7</v>
      </c>
      <c r="H6" s="200">
        <v>8</v>
      </c>
      <c r="I6" s="200">
        <v>9</v>
      </c>
      <c r="J6" s="2"/>
    </row>
    <row r="7" spans="1:10" ht="17.25" customHeight="1" thickBot="1" x14ac:dyDescent="0.3">
      <c r="A7" s="244"/>
      <c r="B7" s="49"/>
      <c r="C7" s="49"/>
      <c r="D7" s="49"/>
      <c r="E7" s="49"/>
      <c r="F7" s="47"/>
      <c r="G7" s="47"/>
      <c r="H7" s="47"/>
      <c r="I7" s="47"/>
    </row>
    <row r="8" spans="1:10" ht="29.25" x14ac:dyDescent="0.25">
      <c r="A8" s="245" t="s">
        <v>61</v>
      </c>
      <c r="B8" s="17"/>
      <c r="C8" s="17"/>
      <c r="D8" s="17"/>
      <c r="E8" s="17"/>
      <c r="F8" s="29"/>
      <c r="G8" s="29"/>
      <c r="H8" s="29"/>
      <c r="I8" s="29"/>
    </row>
    <row r="9" spans="1:10" s="3" customFormat="1" ht="51.75" customHeight="1" x14ac:dyDescent="0.25">
      <c r="A9" s="72" t="s">
        <v>134</v>
      </c>
      <c r="B9" s="8">
        <f>SUM(B10:B13)</f>
        <v>438</v>
      </c>
      <c r="C9" s="8">
        <f t="shared" ref="C9:D9" si="0">SUM(C10:C13)</f>
        <v>37</v>
      </c>
      <c r="D9" s="8">
        <f t="shared" si="0"/>
        <v>16</v>
      </c>
      <c r="E9" s="8">
        <f t="shared" ref="E9:E20" si="1">D9/C9*100</f>
        <v>43.243243243243242</v>
      </c>
      <c r="F9" s="18">
        <f>SUM(F10:F13)</f>
        <v>1540.6039766481481</v>
      </c>
      <c r="G9" s="18">
        <f t="shared" ref="G9:H9" si="2">SUM(G10:G13)</f>
        <v>129</v>
      </c>
      <c r="H9" s="18">
        <f t="shared" si="2"/>
        <v>48.037339999999993</v>
      </c>
      <c r="I9" s="8">
        <f t="shared" ref="I9:I20" si="3">H9/G9*100</f>
        <v>37.238248062015501</v>
      </c>
      <c r="J9" s="2"/>
    </row>
    <row r="10" spans="1:10" s="3" customFormat="1" ht="30" x14ac:dyDescent="0.25">
      <c r="A10" s="11" t="s">
        <v>84</v>
      </c>
      <c r="B10" s="8">
        <v>313</v>
      </c>
      <c r="C10" s="4">
        <f t="shared" ref="C10:C19" si="4">ROUND(B10/12*$A$2,0)</f>
        <v>26</v>
      </c>
      <c r="D10" s="8">
        <v>16</v>
      </c>
      <c r="E10" s="8">
        <f t="shared" si="1"/>
        <v>61.53846153846154</v>
      </c>
      <c r="F10" s="18">
        <v>1019.4867791481481</v>
      </c>
      <c r="G10" s="4">
        <f t="shared" ref="G10" si="5">ROUND(F10/12*$A$2,0)</f>
        <v>85</v>
      </c>
      <c r="H10" s="8">
        <v>48.037339999999993</v>
      </c>
      <c r="I10" s="8">
        <f t="shared" si="3"/>
        <v>56.514517647058817</v>
      </c>
      <c r="J10" s="2"/>
    </row>
    <row r="11" spans="1:10" s="3" customFormat="1" ht="38.1" customHeight="1" x14ac:dyDescent="0.25">
      <c r="A11" s="11" t="s">
        <v>85</v>
      </c>
      <c r="B11" s="8">
        <v>95</v>
      </c>
      <c r="C11" s="4">
        <f t="shared" si="4"/>
        <v>8</v>
      </c>
      <c r="D11" s="8"/>
      <c r="E11" s="8">
        <f t="shared" si="1"/>
        <v>0</v>
      </c>
      <c r="F11" s="18">
        <v>271.9548375</v>
      </c>
      <c r="G11" s="4">
        <f t="shared" ref="G11:G19" si="6">ROUND(F11/12*$A$2,0)</f>
        <v>23</v>
      </c>
      <c r="H11" s="8"/>
      <c r="I11" s="8">
        <f t="shared" si="3"/>
        <v>0</v>
      </c>
      <c r="J11" s="2"/>
    </row>
    <row r="12" spans="1:10" s="3" customFormat="1" ht="43.5" customHeight="1" x14ac:dyDescent="0.25">
      <c r="A12" s="11" t="s">
        <v>108</v>
      </c>
      <c r="B12" s="8">
        <v>7</v>
      </c>
      <c r="C12" s="4">
        <f t="shared" si="4"/>
        <v>1</v>
      </c>
      <c r="D12" s="8"/>
      <c r="E12" s="8">
        <f t="shared" si="1"/>
        <v>0</v>
      </c>
      <c r="F12" s="18">
        <v>58.137884000000007</v>
      </c>
      <c r="G12" s="4">
        <f t="shared" si="6"/>
        <v>5</v>
      </c>
      <c r="H12" s="8"/>
      <c r="I12" s="8">
        <f t="shared" si="3"/>
        <v>0</v>
      </c>
      <c r="J12" s="2"/>
    </row>
    <row r="13" spans="1:10" s="3" customFormat="1" ht="30" x14ac:dyDescent="0.25">
      <c r="A13" s="11" t="s">
        <v>109</v>
      </c>
      <c r="B13" s="8">
        <v>23</v>
      </c>
      <c r="C13" s="4">
        <f t="shared" si="4"/>
        <v>2</v>
      </c>
      <c r="D13" s="8"/>
      <c r="E13" s="8">
        <f t="shared" si="1"/>
        <v>0</v>
      </c>
      <c r="F13" s="18">
        <v>191.02447599999999</v>
      </c>
      <c r="G13" s="4">
        <f t="shared" si="6"/>
        <v>16</v>
      </c>
      <c r="H13" s="8"/>
      <c r="I13" s="8">
        <f t="shared" si="3"/>
        <v>0</v>
      </c>
      <c r="J13" s="2"/>
    </row>
    <row r="14" spans="1:10" s="3" customFormat="1" ht="36" customHeight="1" x14ac:dyDescent="0.25">
      <c r="A14" s="72" t="s">
        <v>125</v>
      </c>
      <c r="B14" s="8">
        <f>SUM(B15:B19)</f>
        <v>1065</v>
      </c>
      <c r="C14" s="8">
        <f t="shared" ref="C14:H14" si="7">SUM(C15:C19)</f>
        <v>89</v>
      </c>
      <c r="D14" s="8">
        <f t="shared" si="7"/>
        <v>0</v>
      </c>
      <c r="E14" s="8">
        <f t="shared" si="1"/>
        <v>0</v>
      </c>
      <c r="F14" s="8">
        <f t="shared" si="7"/>
        <v>3489.2200000000003</v>
      </c>
      <c r="G14" s="8">
        <f t="shared" si="7"/>
        <v>291</v>
      </c>
      <c r="H14" s="8">
        <f t="shared" si="7"/>
        <v>-12.232889999999999</v>
      </c>
      <c r="I14" s="8">
        <f t="shared" si="3"/>
        <v>-4.2037422680412373</v>
      </c>
      <c r="J14" s="2"/>
    </row>
    <row r="15" spans="1:10" s="3" customFormat="1" ht="30" x14ac:dyDescent="0.25">
      <c r="A15" s="11" t="s">
        <v>121</v>
      </c>
      <c r="B15" s="8">
        <v>200</v>
      </c>
      <c r="C15" s="4">
        <f t="shared" si="4"/>
        <v>17</v>
      </c>
      <c r="D15" s="8"/>
      <c r="E15" s="8">
        <f t="shared" si="1"/>
        <v>0</v>
      </c>
      <c r="F15" s="18">
        <v>460</v>
      </c>
      <c r="G15" s="4">
        <f t="shared" si="6"/>
        <v>38</v>
      </c>
      <c r="H15" s="18"/>
      <c r="I15" s="8">
        <f t="shared" si="3"/>
        <v>0</v>
      </c>
      <c r="J15" s="2"/>
    </row>
    <row r="16" spans="1:10" s="3" customFormat="1" ht="60" x14ac:dyDescent="0.25">
      <c r="A16" s="11" t="s">
        <v>132</v>
      </c>
      <c r="B16" s="8">
        <v>405</v>
      </c>
      <c r="C16" s="4">
        <f t="shared" si="4"/>
        <v>34</v>
      </c>
      <c r="D16" s="8"/>
      <c r="E16" s="8">
        <f t="shared" si="1"/>
        <v>0</v>
      </c>
      <c r="F16" s="18">
        <v>1462.86</v>
      </c>
      <c r="G16" s="4">
        <f t="shared" si="6"/>
        <v>122</v>
      </c>
      <c r="H16" s="8"/>
      <c r="I16" s="8">
        <f t="shared" si="3"/>
        <v>0</v>
      </c>
      <c r="J16" s="2"/>
    </row>
    <row r="17" spans="1:10" s="3" customFormat="1" ht="45" x14ac:dyDescent="0.25">
      <c r="A17" s="11" t="s">
        <v>122</v>
      </c>
      <c r="B17" s="8">
        <v>210</v>
      </c>
      <c r="C17" s="4">
        <f t="shared" si="4"/>
        <v>18</v>
      </c>
      <c r="D17" s="8"/>
      <c r="E17" s="8">
        <f t="shared" si="1"/>
        <v>0</v>
      </c>
      <c r="F17" s="18">
        <v>758.52</v>
      </c>
      <c r="G17" s="4">
        <f t="shared" si="6"/>
        <v>63</v>
      </c>
      <c r="H17" s="8">
        <v>-12.232889999999999</v>
      </c>
      <c r="I17" s="8">
        <f t="shared" si="3"/>
        <v>-19.417285714285711</v>
      </c>
      <c r="J17" s="2"/>
    </row>
    <row r="18" spans="1:10" s="3" customFormat="1" ht="38.1" customHeight="1" x14ac:dyDescent="0.25">
      <c r="A18" s="11" t="s">
        <v>87</v>
      </c>
      <c r="B18" s="8">
        <v>125</v>
      </c>
      <c r="C18" s="4">
        <f t="shared" si="4"/>
        <v>10</v>
      </c>
      <c r="D18" s="8"/>
      <c r="E18" s="8">
        <f t="shared" si="1"/>
        <v>0</v>
      </c>
      <c r="F18" s="18">
        <v>681.625</v>
      </c>
      <c r="G18" s="4">
        <f t="shared" si="6"/>
        <v>57</v>
      </c>
      <c r="H18" s="8"/>
      <c r="I18" s="8">
        <f t="shared" si="3"/>
        <v>0</v>
      </c>
      <c r="J18" s="2"/>
    </row>
    <row r="19" spans="1:10" s="3" customFormat="1" ht="38.1" customHeight="1" x14ac:dyDescent="0.25">
      <c r="A19" s="11" t="s">
        <v>88</v>
      </c>
      <c r="B19" s="8">
        <v>125</v>
      </c>
      <c r="C19" s="4">
        <f t="shared" si="4"/>
        <v>10</v>
      </c>
      <c r="D19" s="8"/>
      <c r="E19" s="8">
        <f t="shared" si="1"/>
        <v>0</v>
      </c>
      <c r="F19" s="18">
        <v>126.215</v>
      </c>
      <c r="G19" s="4">
        <f t="shared" si="6"/>
        <v>11</v>
      </c>
      <c r="H19" s="8"/>
      <c r="I19" s="8">
        <f t="shared" si="3"/>
        <v>0</v>
      </c>
      <c r="J19" s="2"/>
    </row>
    <row r="20" spans="1:10" s="3" customFormat="1" ht="15" customHeight="1" thickBot="1" x14ac:dyDescent="0.3">
      <c r="A20" s="235" t="s">
        <v>3</v>
      </c>
      <c r="B20" s="10">
        <f>B14+B9</f>
        <v>1503</v>
      </c>
      <c r="C20" s="10">
        <f t="shared" ref="C20:D20" si="8">C14+C9</f>
        <v>126</v>
      </c>
      <c r="D20" s="10">
        <f t="shared" si="8"/>
        <v>16</v>
      </c>
      <c r="E20" s="10">
        <f t="shared" si="1"/>
        <v>12.698412698412698</v>
      </c>
      <c r="F20" s="236">
        <f>F14+F9</f>
        <v>5029.8239766481483</v>
      </c>
      <c r="G20" s="236">
        <f t="shared" ref="G20:H20" si="9">G14+G9</f>
        <v>420</v>
      </c>
      <c r="H20" s="236">
        <f t="shared" si="9"/>
        <v>35.804449999999996</v>
      </c>
      <c r="I20" s="10">
        <f t="shared" si="3"/>
        <v>8.5248690476190472</v>
      </c>
      <c r="J20" s="2"/>
    </row>
    <row r="21" spans="1:10" x14ac:dyDescent="0.25">
      <c r="A21" s="238" t="s">
        <v>13</v>
      </c>
      <c r="B21" s="246"/>
      <c r="C21" s="246"/>
      <c r="D21" s="246"/>
      <c r="E21" s="246"/>
      <c r="F21" s="247"/>
      <c r="G21" s="247"/>
      <c r="H21" s="247"/>
      <c r="I21" s="247"/>
    </row>
    <row r="22" spans="1:10" s="240" customFormat="1" ht="30" x14ac:dyDescent="0.25">
      <c r="A22" s="72" t="s">
        <v>134</v>
      </c>
      <c r="B22" s="248">
        <f t="shared" ref="B22:E22" si="10">B9</f>
        <v>438</v>
      </c>
      <c r="C22" s="248">
        <f t="shared" si="10"/>
        <v>37</v>
      </c>
      <c r="D22" s="248">
        <f t="shared" si="10"/>
        <v>16</v>
      </c>
      <c r="E22" s="248">
        <f t="shared" si="10"/>
        <v>43.243243243243242</v>
      </c>
      <c r="F22" s="248">
        <f t="shared" ref="F22:F27" si="11">F9</f>
        <v>1540.6039766481481</v>
      </c>
      <c r="G22" s="248">
        <f t="shared" ref="G22:I22" si="12">G9</f>
        <v>129</v>
      </c>
      <c r="H22" s="248">
        <f t="shared" si="12"/>
        <v>48.037339999999993</v>
      </c>
      <c r="I22" s="248">
        <f t="shared" si="12"/>
        <v>37.238248062015501</v>
      </c>
    </row>
    <row r="23" spans="1:10" s="240" customFormat="1" ht="30" x14ac:dyDescent="0.25">
      <c r="A23" s="11" t="s">
        <v>84</v>
      </c>
      <c r="B23" s="248">
        <f t="shared" ref="B23:E23" si="13">B10</f>
        <v>313</v>
      </c>
      <c r="C23" s="248">
        <f t="shared" si="13"/>
        <v>26</v>
      </c>
      <c r="D23" s="248">
        <f t="shared" si="13"/>
        <v>16</v>
      </c>
      <c r="E23" s="248">
        <f t="shared" si="13"/>
        <v>61.53846153846154</v>
      </c>
      <c r="F23" s="248">
        <f t="shared" si="11"/>
        <v>1019.4867791481481</v>
      </c>
      <c r="G23" s="248">
        <f t="shared" ref="G23:I23" si="14">G10</f>
        <v>85</v>
      </c>
      <c r="H23" s="248">
        <f t="shared" si="14"/>
        <v>48.037339999999993</v>
      </c>
      <c r="I23" s="248">
        <f t="shared" si="14"/>
        <v>56.514517647058817</v>
      </c>
    </row>
    <row r="24" spans="1:10" s="240" customFormat="1" ht="30" x14ac:dyDescent="0.25">
      <c r="A24" s="11" t="s">
        <v>85</v>
      </c>
      <c r="B24" s="248">
        <f t="shared" ref="B24:E24" si="15">B11</f>
        <v>95</v>
      </c>
      <c r="C24" s="248">
        <f t="shared" si="15"/>
        <v>8</v>
      </c>
      <c r="D24" s="248">
        <f t="shared" si="15"/>
        <v>0</v>
      </c>
      <c r="E24" s="248">
        <f t="shared" si="15"/>
        <v>0</v>
      </c>
      <c r="F24" s="248">
        <f t="shared" si="11"/>
        <v>271.9548375</v>
      </c>
      <c r="G24" s="248">
        <f t="shared" ref="G24:I24" si="16">G11</f>
        <v>23</v>
      </c>
      <c r="H24" s="248">
        <f t="shared" si="16"/>
        <v>0</v>
      </c>
      <c r="I24" s="248">
        <f t="shared" si="16"/>
        <v>0</v>
      </c>
    </row>
    <row r="25" spans="1:10" s="240" customFormat="1" ht="45" x14ac:dyDescent="0.25">
      <c r="A25" s="11" t="s">
        <v>108</v>
      </c>
      <c r="B25" s="248">
        <f t="shared" ref="B25:E25" si="17">B12</f>
        <v>7</v>
      </c>
      <c r="C25" s="248">
        <f t="shared" si="17"/>
        <v>1</v>
      </c>
      <c r="D25" s="248">
        <f t="shared" si="17"/>
        <v>0</v>
      </c>
      <c r="E25" s="248">
        <f t="shared" si="17"/>
        <v>0</v>
      </c>
      <c r="F25" s="248">
        <f t="shared" si="11"/>
        <v>58.137884000000007</v>
      </c>
      <c r="G25" s="248">
        <f t="shared" ref="G25:I25" si="18">G12</f>
        <v>5</v>
      </c>
      <c r="H25" s="248">
        <f t="shared" si="18"/>
        <v>0</v>
      </c>
      <c r="I25" s="248">
        <f t="shared" si="18"/>
        <v>0</v>
      </c>
    </row>
    <row r="26" spans="1:10" s="240" customFormat="1" ht="30" x14ac:dyDescent="0.25">
      <c r="A26" s="11" t="s">
        <v>109</v>
      </c>
      <c r="B26" s="248">
        <f t="shared" ref="B26:E26" si="19">B13</f>
        <v>23</v>
      </c>
      <c r="C26" s="248">
        <f t="shared" si="19"/>
        <v>2</v>
      </c>
      <c r="D26" s="248">
        <f t="shared" si="19"/>
        <v>0</v>
      </c>
      <c r="E26" s="248">
        <f t="shared" si="19"/>
        <v>0</v>
      </c>
      <c r="F26" s="248">
        <f t="shared" si="11"/>
        <v>191.02447599999999</v>
      </c>
      <c r="G26" s="248">
        <f t="shared" ref="G26:I26" si="20">G13</f>
        <v>16</v>
      </c>
      <c r="H26" s="248">
        <f t="shared" si="20"/>
        <v>0</v>
      </c>
      <c r="I26" s="248">
        <f t="shared" si="20"/>
        <v>0</v>
      </c>
    </row>
    <row r="27" spans="1:10" s="240" customFormat="1" ht="30" x14ac:dyDescent="0.25">
      <c r="A27" s="72" t="s">
        <v>125</v>
      </c>
      <c r="B27" s="248">
        <f t="shared" ref="B27:E27" si="21">B14</f>
        <v>1065</v>
      </c>
      <c r="C27" s="248">
        <f t="shared" si="21"/>
        <v>89</v>
      </c>
      <c r="D27" s="248">
        <f t="shared" si="21"/>
        <v>0</v>
      </c>
      <c r="E27" s="248">
        <f t="shared" si="21"/>
        <v>0</v>
      </c>
      <c r="F27" s="248">
        <f t="shared" si="11"/>
        <v>3489.2200000000003</v>
      </c>
      <c r="G27" s="248">
        <f t="shared" ref="G27:I27" si="22">G14</f>
        <v>291</v>
      </c>
      <c r="H27" s="248">
        <f t="shared" si="22"/>
        <v>-12.232889999999999</v>
      </c>
      <c r="I27" s="248">
        <f t="shared" si="22"/>
        <v>-4.2037422680412373</v>
      </c>
    </row>
    <row r="28" spans="1:10" s="240" customFormat="1" ht="30" x14ac:dyDescent="0.25">
      <c r="A28" s="11" t="s">
        <v>121</v>
      </c>
      <c r="B28" s="248">
        <f t="shared" ref="B28:E28" si="23">B15</f>
        <v>200</v>
      </c>
      <c r="C28" s="248">
        <f t="shared" si="23"/>
        <v>17</v>
      </c>
      <c r="D28" s="248">
        <f t="shared" si="23"/>
        <v>0</v>
      </c>
      <c r="E28" s="248">
        <f t="shared" si="23"/>
        <v>0</v>
      </c>
      <c r="F28" s="248">
        <f t="shared" ref="F28:I33" si="24">F15</f>
        <v>460</v>
      </c>
      <c r="G28" s="248">
        <f t="shared" si="24"/>
        <v>38</v>
      </c>
      <c r="H28" s="248">
        <f t="shared" si="24"/>
        <v>0</v>
      </c>
      <c r="I28" s="248">
        <f t="shared" si="24"/>
        <v>0</v>
      </c>
    </row>
    <row r="29" spans="1:10" s="240" customFormat="1" ht="60" x14ac:dyDescent="0.25">
      <c r="A29" s="11" t="s">
        <v>86</v>
      </c>
      <c r="B29" s="248">
        <f t="shared" ref="B29:E29" si="25">B16</f>
        <v>405</v>
      </c>
      <c r="C29" s="248">
        <f t="shared" si="25"/>
        <v>34</v>
      </c>
      <c r="D29" s="248">
        <f t="shared" si="25"/>
        <v>0</v>
      </c>
      <c r="E29" s="248">
        <f t="shared" si="25"/>
        <v>0</v>
      </c>
      <c r="F29" s="248">
        <f t="shared" si="24"/>
        <v>1462.86</v>
      </c>
      <c r="G29" s="248">
        <f t="shared" si="24"/>
        <v>122</v>
      </c>
      <c r="H29" s="248">
        <f t="shared" si="24"/>
        <v>0</v>
      </c>
      <c r="I29" s="248">
        <f t="shared" si="24"/>
        <v>0</v>
      </c>
    </row>
    <row r="30" spans="1:10" s="240" customFormat="1" ht="45" x14ac:dyDescent="0.25">
      <c r="A30" s="11" t="s">
        <v>122</v>
      </c>
      <c r="B30" s="248">
        <f t="shared" ref="B30:E30" si="26">B17</f>
        <v>210</v>
      </c>
      <c r="C30" s="248">
        <f t="shared" si="26"/>
        <v>18</v>
      </c>
      <c r="D30" s="248">
        <f t="shared" si="26"/>
        <v>0</v>
      </c>
      <c r="E30" s="248">
        <f t="shared" si="26"/>
        <v>0</v>
      </c>
      <c r="F30" s="248">
        <f t="shared" si="24"/>
        <v>758.52</v>
      </c>
      <c r="G30" s="248">
        <f t="shared" si="24"/>
        <v>63</v>
      </c>
      <c r="H30" s="248">
        <f t="shared" si="24"/>
        <v>-12.232889999999999</v>
      </c>
      <c r="I30" s="248">
        <f t="shared" si="24"/>
        <v>-19.417285714285711</v>
      </c>
    </row>
    <row r="31" spans="1:10" s="240" customFormat="1" ht="30" x14ac:dyDescent="0.25">
      <c r="A31" s="11" t="s">
        <v>87</v>
      </c>
      <c r="B31" s="248">
        <f t="shared" ref="B31:E31" si="27">B18</f>
        <v>125</v>
      </c>
      <c r="C31" s="248">
        <f t="shared" si="27"/>
        <v>10</v>
      </c>
      <c r="D31" s="248">
        <f t="shared" si="27"/>
        <v>0</v>
      </c>
      <c r="E31" s="248">
        <f t="shared" si="27"/>
        <v>0</v>
      </c>
      <c r="F31" s="248">
        <f t="shared" si="24"/>
        <v>681.625</v>
      </c>
      <c r="G31" s="248">
        <f t="shared" si="24"/>
        <v>57</v>
      </c>
      <c r="H31" s="248">
        <f t="shared" si="24"/>
        <v>0</v>
      </c>
      <c r="I31" s="248">
        <f t="shared" si="24"/>
        <v>0</v>
      </c>
    </row>
    <row r="32" spans="1:10" s="240" customFormat="1" ht="30" x14ac:dyDescent="0.25">
      <c r="A32" s="11" t="s">
        <v>88</v>
      </c>
      <c r="B32" s="248">
        <f t="shared" ref="B32:E32" si="28">B19</f>
        <v>125</v>
      </c>
      <c r="C32" s="248">
        <f t="shared" si="28"/>
        <v>10</v>
      </c>
      <c r="D32" s="248">
        <f t="shared" si="28"/>
        <v>0</v>
      </c>
      <c r="E32" s="248">
        <f t="shared" si="28"/>
        <v>0</v>
      </c>
      <c r="F32" s="248">
        <f t="shared" si="24"/>
        <v>126.215</v>
      </c>
      <c r="G32" s="248">
        <f t="shared" si="24"/>
        <v>11</v>
      </c>
      <c r="H32" s="248">
        <f t="shared" si="24"/>
        <v>0</v>
      </c>
      <c r="I32" s="248">
        <f t="shared" si="24"/>
        <v>0</v>
      </c>
    </row>
    <row r="33" spans="1:9" x14ac:dyDescent="0.25">
      <c r="A33" s="7" t="s">
        <v>14</v>
      </c>
      <c r="B33" s="249">
        <f t="shared" ref="B33:E33" si="29">B20</f>
        <v>1503</v>
      </c>
      <c r="C33" s="249">
        <f t="shared" si="29"/>
        <v>126</v>
      </c>
      <c r="D33" s="249">
        <f t="shared" si="29"/>
        <v>16</v>
      </c>
      <c r="E33" s="249">
        <f t="shared" si="29"/>
        <v>12.698412698412698</v>
      </c>
      <c r="F33" s="249">
        <f t="shared" si="24"/>
        <v>5029.8239766481483</v>
      </c>
      <c r="G33" s="249">
        <f t="shared" si="24"/>
        <v>420</v>
      </c>
      <c r="H33" s="249">
        <f t="shared" si="24"/>
        <v>35.804449999999996</v>
      </c>
      <c r="I33" s="249">
        <f t="shared" si="24"/>
        <v>8.5248690476190472</v>
      </c>
    </row>
    <row r="34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4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XFD1048576"/>
    </sheetView>
  </sheetViews>
  <sheetFormatPr defaultColWidth="11.42578125" defaultRowHeight="15" x14ac:dyDescent="0.25"/>
  <cols>
    <col min="1" max="1" width="42.7109375" style="35" customWidth="1"/>
    <col min="2" max="2" width="11.28515625" style="35" customWidth="1"/>
    <col min="3" max="3" width="14.42578125" style="35" customWidth="1"/>
    <col min="4" max="4" width="13.28515625" style="35" customWidth="1"/>
    <col min="5" max="5" width="11.28515625" style="35" customWidth="1"/>
    <col min="6" max="6" width="12.140625" style="35" customWidth="1"/>
    <col min="7" max="7" width="14.140625" style="35" customWidth="1"/>
    <col min="8" max="9" width="12.140625" style="35" customWidth="1"/>
    <col min="10" max="16384" width="11.42578125" style="35"/>
  </cols>
  <sheetData>
    <row r="1" spans="1:10" ht="42" customHeight="1" x14ac:dyDescent="0.25">
      <c r="A1" s="437" t="s">
        <v>133</v>
      </c>
      <c r="B1" s="438"/>
      <c r="C1" s="438"/>
      <c r="D1" s="438"/>
      <c r="E1" s="438"/>
      <c r="F1" s="438"/>
      <c r="G1" s="438"/>
      <c r="H1" s="438"/>
      <c r="I1" s="438"/>
    </row>
    <row r="2" spans="1:10" ht="15" hidden="1" customHeight="1" x14ac:dyDescent="0.25">
      <c r="A2" s="231">
        <v>1</v>
      </c>
    </row>
    <row r="3" spans="1:10" ht="15.75" thickBot="1" x14ac:dyDescent="0.3">
      <c r="A3" s="231"/>
    </row>
    <row r="4" spans="1:10" ht="15.75" thickBot="1" x14ac:dyDescent="0.3">
      <c r="A4" s="197" t="s">
        <v>0</v>
      </c>
      <c r="B4" s="434" t="s">
        <v>111</v>
      </c>
      <c r="C4" s="435"/>
      <c r="D4" s="435"/>
      <c r="E4" s="436"/>
      <c r="F4" s="434" t="s">
        <v>110</v>
      </c>
      <c r="G4" s="435"/>
      <c r="H4" s="435"/>
      <c r="I4" s="436"/>
    </row>
    <row r="5" spans="1:10" ht="60.75" thickBot="1" x14ac:dyDescent="0.3">
      <c r="A5" s="198"/>
      <c r="B5" s="97" t="s">
        <v>115</v>
      </c>
      <c r="C5" s="97" t="s">
        <v>116</v>
      </c>
      <c r="D5" s="97" t="s">
        <v>112</v>
      </c>
      <c r="E5" s="199" t="s">
        <v>38</v>
      </c>
      <c r="F5" s="97" t="s">
        <v>118</v>
      </c>
      <c r="G5" s="97" t="s">
        <v>117</v>
      </c>
      <c r="H5" s="97" t="s">
        <v>113</v>
      </c>
      <c r="I5" s="199" t="s">
        <v>38</v>
      </c>
    </row>
    <row r="6" spans="1:10" s="53" customFormat="1" ht="15.75" thickBot="1" x14ac:dyDescent="0.3">
      <c r="A6" s="200">
        <v>1</v>
      </c>
      <c r="B6" s="200">
        <v>2</v>
      </c>
      <c r="C6" s="200">
        <v>3</v>
      </c>
      <c r="D6" s="200">
        <v>4</v>
      </c>
      <c r="E6" s="200">
        <v>5</v>
      </c>
      <c r="F6" s="200">
        <v>6</v>
      </c>
      <c r="G6" s="200">
        <v>7</v>
      </c>
      <c r="H6" s="200">
        <v>8</v>
      </c>
      <c r="I6" s="200">
        <v>9</v>
      </c>
      <c r="J6" s="2"/>
    </row>
    <row r="7" spans="1:10" s="53" customFormat="1" ht="13.9" customHeight="1" x14ac:dyDescent="0.25">
      <c r="A7" s="232"/>
      <c r="B7" s="233"/>
      <c r="C7" s="233"/>
      <c r="D7" s="233"/>
      <c r="E7" s="233"/>
      <c r="F7" s="233"/>
      <c r="G7" s="56"/>
      <c r="H7" s="56"/>
      <c r="I7" s="56"/>
    </row>
    <row r="8" spans="1:10" ht="35.25" customHeight="1" x14ac:dyDescent="0.25">
      <c r="A8" s="234" t="s">
        <v>59</v>
      </c>
      <c r="B8" s="17"/>
      <c r="C8" s="17"/>
      <c r="D8" s="17"/>
      <c r="E8" s="17"/>
      <c r="F8" s="17"/>
      <c r="G8" s="17"/>
      <c r="H8" s="17"/>
      <c r="I8" s="17"/>
    </row>
    <row r="9" spans="1:10" s="3" customFormat="1" ht="38.1" customHeight="1" x14ac:dyDescent="0.25">
      <c r="A9" s="11" t="s">
        <v>134</v>
      </c>
      <c r="B9" s="8">
        <f>SUM(B10:B13)</f>
        <v>1653</v>
      </c>
      <c r="C9" s="8">
        <f t="shared" ref="C9:D9" si="0">SUM(C10:C13)</f>
        <v>137</v>
      </c>
      <c r="D9" s="8">
        <f t="shared" si="0"/>
        <v>17</v>
      </c>
      <c r="E9" s="8">
        <f t="shared" ref="E9:E20" si="1">D9/C9*100</f>
        <v>12.408759124087592</v>
      </c>
      <c r="F9" s="18">
        <f>SUM(F10:F13)</f>
        <v>5893.593596222222</v>
      </c>
      <c r="G9" s="18">
        <f t="shared" ref="G9:H9" si="2">SUM(G10:G13)</f>
        <v>492</v>
      </c>
      <c r="H9" s="18">
        <f t="shared" si="2"/>
        <v>54.952629999999999</v>
      </c>
      <c r="I9" s="8">
        <f t="shared" ref="I9:I20" si="3">H9/G9*100</f>
        <v>11.169233739837397</v>
      </c>
      <c r="J9" s="2"/>
    </row>
    <row r="10" spans="1:10" s="3" customFormat="1" ht="38.1" customHeight="1" x14ac:dyDescent="0.25">
      <c r="A10" s="11" t="s">
        <v>84</v>
      </c>
      <c r="B10" s="8">
        <v>1227</v>
      </c>
      <c r="C10" s="8">
        <f t="shared" ref="C10:C18" si="4">ROUND(B10/12*$A$2,0)</f>
        <v>102</v>
      </c>
      <c r="D10" s="8">
        <v>15</v>
      </c>
      <c r="E10" s="8">
        <f t="shared" si="1"/>
        <v>14.705882352941178</v>
      </c>
      <c r="F10" s="18">
        <v>4283.2641792222221</v>
      </c>
      <c r="G10" s="8">
        <f t="shared" ref="G10" si="5">ROUND(F10/12*$A$2,0)</f>
        <v>357</v>
      </c>
      <c r="H10" s="8">
        <v>47.290489999999998</v>
      </c>
      <c r="I10" s="8">
        <f t="shared" si="3"/>
        <v>13.246635854341736</v>
      </c>
      <c r="J10" s="2"/>
    </row>
    <row r="11" spans="1:10" s="3" customFormat="1" ht="38.1" customHeight="1" x14ac:dyDescent="0.25">
      <c r="A11" s="11" t="s">
        <v>85</v>
      </c>
      <c r="B11" s="8">
        <v>374</v>
      </c>
      <c r="C11" s="8">
        <f t="shared" si="4"/>
        <v>31</v>
      </c>
      <c r="D11" s="8">
        <v>2</v>
      </c>
      <c r="E11" s="8">
        <f t="shared" si="1"/>
        <v>6.4516129032258061</v>
      </c>
      <c r="F11" s="18">
        <v>1147.4609850000002</v>
      </c>
      <c r="G11" s="8">
        <f t="shared" ref="G11:G19" si="6">ROUND(F11/12*$A$2,0)</f>
        <v>96</v>
      </c>
      <c r="H11" s="8">
        <v>7.66214</v>
      </c>
      <c r="I11" s="8">
        <f t="shared" si="3"/>
        <v>7.9813958333333339</v>
      </c>
      <c r="J11" s="2"/>
    </row>
    <row r="12" spans="1:10" s="3" customFormat="1" ht="45" x14ac:dyDescent="0.25">
      <c r="A12" s="11" t="s">
        <v>108</v>
      </c>
      <c r="B12" s="8">
        <v>28</v>
      </c>
      <c r="C12" s="8">
        <f t="shared" si="4"/>
        <v>2</v>
      </c>
      <c r="D12" s="8"/>
      <c r="E12" s="8">
        <f t="shared" si="1"/>
        <v>0</v>
      </c>
      <c r="F12" s="18">
        <v>249.23684800000004</v>
      </c>
      <c r="G12" s="8">
        <f t="shared" si="6"/>
        <v>21</v>
      </c>
      <c r="H12" s="8"/>
      <c r="I12" s="8">
        <f t="shared" si="3"/>
        <v>0</v>
      </c>
      <c r="J12" s="2"/>
    </row>
    <row r="13" spans="1:10" s="3" customFormat="1" ht="30" x14ac:dyDescent="0.25">
      <c r="A13" s="11" t="s">
        <v>109</v>
      </c>
      <c r="B13" s="8">
        <v>24</v>
      </c>
      <c r="C13" s="8">
        <f t="shared" si="4"/>
        <v>2</v>
      </c>
      <c r="D13" s="8"/>
      <c r="E13" s="8">
        <f t="shared" si="1"/>
        <v>0</v>
      </c>
      <c r="F13" s="18">
        <v>213.63158400000003</v>
      </c>
      <c r="G13" s="8">
        <f t="shared" si="6"/>
        <v>18</v>
      </c>
      <c r="H13" s="8"/>
      <c r="I13" s="8">
        <f t="shared" si="3"/>
        <v>0</v>
      </c>
      <c r="J13" s="2"/>
    </row>
    <row r="14" spans="1:10" s="3" customFormat="1" ht="30" x14ac:dyDescent="0.25">
      <c r="A14" s="11" t="s">
        <v>125</v>
      </c>
      <c r="B14" s="8">
        <f>SUM(B15:B19)</f>
        <v>2347</v>
      </c>
      <c r="C14" s="8">
        <f t="shared" ref="C14:H14" si="7">SUM(C15:C19)</f>
        <v>197</v>
      </c>
      <c r="D14" s="8">
        <f t="shared" si="7"/>
        <v>31</v>
      </c>
      <c r="E14" s="8">
        <f t="shared" si="1"/>
        <v>15.736040609137056</v>
      </c>
      <c r="F14" s="8">
        <f t="shared" si="7"/>
        <v>9040.2379400000009</v>
      </c>
      <c r="G14" s="8">
        <f t="shared" si="7"/>
        <v>752</v>
      </c>
      <c r="H14" s="8">
        <f t="shared" si="7"/>
        <v>33.547269999999997</v>
      </c>
      <c r="I14" s="8">
        <f t="shared" si="3"/>
        <v>4.4610731382978717</v>
      </c>
      <c r="J14" s="2"/>
    </row>
    <row r="15" spans="1:10" s="3" customFormat="1" ht="30" x14ac:dyDescent="0.25">
      <c r="A15" s="11" t="s">
        <v>121</v>
      </c>
      <c r="B15" s="8">
        <v>75</v>
      </c>
      <c r="C15" s="8">
        <f t="shared" si="4"/>
        <v>6</v>
      </c>
      <c r="D15" s="8"/>
      <c r="E15" s="8">
        <f t="shared" si="1"/>
        <v>0</v>
      </c>
      <c r="F15" s="18">
        <v>189.07499999999999</v>
      </c>
      <c r="G15" s="8">
        <f t="shared" si="6"/>
        <v>16</v>
      </c>
      <c r="H15" s="18"/>
      <c r="I15" s="8">
        <f t="shared" si="3"/>
        <v>0</v>
      </c>
      <c r="J15" s="2"/>
    </row>
    <row r="16" spans="1:10" s="3" customFormat="1" ht="60" x14ac:dyDescent="0.25">
      <c r="A16" s="11" t="s">
        <v>132</v>
      </c>
      <c r="B16" s="8">
        <v>1410</v>
      </c>
      <c r="C16" s="8">
        <f t="shared" si="4"/>
        <v>118</v>
      </c>
      <c r="D16" s="8">
        <v>13</v>
      </c>
      <c r="E16" s="8">
        <f t="shared" si="1"/>
        <v>11.016949152542372</v>
      </c>
      <c r="F16" s="18">
        <v>6689.04</v>
      </c>
      <c r="G16" s="8">
        <f t="shared" si="6"/>
        <v>557</v>
      </c>
      <c r="H16" s="8">
        <v>14.068209999999999</v>
      </c>
      <c r="I16" s="8">
        <f t="shared" si="3"/>
        <v>2.5257109515260319</v>
      </c>
      <c r="J16" s="2"/>
    </row>
    <row r="17" spans="1:204" s="3" customFormat="1" ht="45" x14ac:dyDescent="0.25">
      <c r="A17" s="11" t="s">
        <v>122</v>
      </c>
      <c r="B17" s="8">
        <v>92</v>
      </c>
      <c r="C17" s="8">
        <f t="shared" si="4"/>
        <v>8</v>
      </c>
      <c r="D17" s="8">
        <v>18</v>
      </c>
      <c r="E17" s="8">
        <f t="shared" si="1"/>
        <v>225</v>
      </c>
      <c r="F17" s="18">
        <v>436.44799999999998</v>
      </c>
      <c r="G17" s="8">
        <f t="shared" si="6"/>
        <v>36</v>
      </c>
      <c r="H17" s="8">
        <v>19.47906</v>
      </c>
      <c r="I17" s="8">
        <f t="shared" si="3"/>
        <v>54.108500000000006</v>
      </c>
      <c r="J17" s="2"/>
    </row>
    <row r="18" spans="1:204" s="3" customFormat="1" ht="38.1" customHeight="1" x14ac:dyDescent="0.25">
      <c r="A18" s="11" t="s">
        <v>87</v>
      </c>
      <c r="B18" s="8">
        <v>188</v>
      </c>
      <c r="C18" s="8">
        <f t="shared" si="4"/>
        <v>16</v>
      </c>
      <c r="D18" s="8"/>
      <c r="E18" s="8">
        <f t="shared" si="1"/>
        <v>0</v>
      </c>
      <c r="F18" s="18">
        <v>1095.8520000000001</v>
      </c>
      <c r="G18" s="8">
        <f t="shared" si="6"/>
        <v>91</v>
      </c>
      <c r="H18" s="8"/>
      <c r="I18" s="8">
        <f t="shared" si="3"/>
        <v>0</v>
      </c>
      <c r="J18" s="2"/>
    </row>
    <row r="19" spans="1:204" s="3" customFormat="1" ht="38.1" customHeight="1" x14ac:dyDescent="0.25">
      <c r="A19" s="11" t="s">
        <v>88</v>
      </c>
      <c r="B19" s="8">
        <v>582</v>
      </c>
      <c r="C19" s="8">
        <f t="shared" ref="C19" si="8">ROUND(B19/12*$A$2,0)</f>
        <v>49</v>
      </c>
      <c r="D19" s="8"/>
      <c r="E19" s="8">
        <f t="shared" si="1"/>
        <v>0</v>
      </c>
      <c r="F19" s="18">
        <v>629.82294000000002</v>
      </c>
      <c r="G19" s="8">
        <f t="shared" si="6"/>
        <v>52</v>
      </c>
      <c r="H19" s="8"/>
      <c r="I19" s="8">
        <f t="shared" si="3"/>
        <v>0</v>
      </c>
      <c r="J19" s="2"/>
    </row>
    <row r="20" spans="1:204" s="217" customFormat="1" ht="15" customHeight="1" thickBot="1" x14ac:dyDescent="0.25">
      <c r="A20" s="235" t="s">
        <v>3</v>
      </c>
      <c r="B20" s="10">
        <f>B14+B9</f>
        <v>4000</v>
      </c>
      <c r="C20" s="10">
        <f t="shared" ref="C20:D20" si="9">C14+C9</f>
        <v>334</v>
      </c>
      <c r="D20" s="10">
        <f t="shared" si="9"/>
        <v>48</v>
      </c>
      <c r="E20" s="10">
        <f t="shared" si="1"/>
        <v>14.37125748502994</v>
      </c>
      <c r="F20" s="236">
        <f>F14+F9</f>
        <v>14933.831536222224</v>
      </c>
      <c r="G20" s="236">
        <f t="shared" ref="G20:H20" si="10">G14+G9</f>
        <v>1244</v>
      </c>
      <c r="H20" s="236">
        <f t="shared" si="10"/>
        <v>88.499899999999997</v>
      </c>
      <c r="I20" s="10">
        <f t="shared" si="3"/>
        <v>7.1141398713826369</v>
      </c>
      <c r="J20" s="237"/>
    </row>
    <row r="21" spans="1:204" x14ac:dyDescent="0.25">
      <c r="A21" s="238" t="s">
        <v>13</v>
      </c>
      <c r="B21" s="239"/>
      <c r="C21" s="239"/>
      <c r="D21" s="239"/>
      <c r="E21" s="239"/>
      <c r="F21" s="13"/>
      <c r="G21" s="13"/>
      <c r="H21" s="13"/>
      <c r="I21" s="13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0"/>
      <c r="Z21" s="240"/>
      <c r="AA21" s="240"/>
      <c r="AB21" s="240"/>
      <c r="AC21" s="240"/>
      <c r="AD21" s="240"/>
      <c r="AE21" s="240"/>
      <c r="AF21" s="240"/>
      <c r="AG21" s="240"/>
      <c r="AH21" s="240"/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  <c r="AY21" s="240"/>
      <c r="AZ21" s="240"/>
      <c r="BA21" s="240"/>
      <c r="BB21" s="240"/>
      <c r="BC21" s="240"/>
      <c r="BD21" s="240"/>
      <c r="BE21" s="240"/>
      <c r="BF21" s="240"/>
      <c r="BG21" s="240"/>
      <c r="BH21" s="240"/>
      <c r="BI21" s="240"/>
      <c r="BJ21" s="240"/>
      <c r="BK21" s="240"/>
      <c r="BL21" s="240"/>
      <c r="BM21" s="240"/>
      <c r="BN21" s="240"/>
      <c r="BO21" s="240"/>
      <c r="BP21" s="240"/>
      <c r="BQ21" s="240"/>
      <c r="BR21" s="240"/>
      <c r="BS21" s="240"/>
      <c r="BT21" s="240"/>
      <c r="BU21" s="240"/>
      <c r="BV21" s="240"/>
      <c r="BW21" s="240"/>
      <c r="BX21" s="240"/>
      <c r="BY21" s="240"/>
      <c r="BZ21" s="240"/>
      <c r="CA21" s="240"/>
      <c r="CB21" s="240"/>
      <c r="CC21" s="240"/>
      <c r="CD21" s="240"/>
      <c r="CE21" s="240"/>
      <c r="CF21" s="240"/>
      <c r="CG21" s="240"/>
      <c r="CH21" s="240"/>
      <c r="CI21" s="240"/>
      <c r="CJ21" s="240"/>
      <c r="CK21" s="240"/>
      <c r="CL21" s="240"/>
      <c r="CM21" s="240"/>
      <c r="CN21" s="240"/>
      <c r="CO21" s="240"/>
      <c r="CP21" s="240"/>
      <c r="CQ21" s="240"/>
      <c r="CR21" s="240"/>
      <c r="CS21" s="240"/>
      <c r="CT21" s="240"/>
      <c r="CU21" s="240"/>
      <c r="CV21" s="240"/>
      <c r="CW21" s="240"/>
      <c r="CX21" s="240"/>
      <c r="CY21" s="240"/>
      <c r="CZ21" s="240"/>
      <c r="DA21" s="240"/>
      <c r="DB21" s="240"/>
      <c r="DC21" s="240"/>
      <c r="DD21" s="240"/>
      <c r="DE21" s="240"/>
      <c r="DF21" s="240"/>
      <c r="DG21" s="240"/>
      <c r="DH21" s="240"/>
      <c r="DI21" s="240"/>
      <c r="DJ21" s="240"/>
      <c r="DK21" s="240"/>
      <c r="DL21" s="240"/>
      <c r="DM21" s="240"/>
      <c r="DN21" s="240"/>
      <c r="DO21" s="240"/>
      <c r="DP21" s="240"/>
      <c r="DQ21" s="240"/>
      <c r="DR21" s="240"/>
      <c r="DS21" s="240"/>
      <c r="DT21" s="240"/>
      <c r="DU21" s="240"/>
      <c r="DV21" s="240"/>
      <c r="DW21" s="240"/>
      <c r="DX21" s="240"/>
      <c r="DY21" s="240"/>
      <c r="DZ21" s="240"/>
      <c r="EA21" s="240"/>
      <c r="EB21" s="240"/>
      <c r="EC21" s="240"/>
      <c r="ED21" s="240"/>
      <c r="EE21" s="240"/>
      <c r="EF21" s="240"/>
      <c r="EG21" s="240"/>
      <c r="EH21" s="240"/>
      <c r="EI21" s="240"/>
      <c r="EJ21" s="240"/>
      <c r="EK21" s="240"/>
      <c r="EL21" s="240"/>
      <c r="EM21" s="240"/>
      <c r="EN21" s="240"/>
      <c r="EO21" s="240"/>
      <c r="EP21" s="240"/>
      <c r="EQ21" s="240"/>
      <c r="ER21" s="240"/>
      <c r="ES21" s="240"/>
      <c r="ET21" s="240"/>
      <c r="EU21" s="240"/>
      <c r="EV21" s="240"/>
      <c r="EW21" s="240"/>
      <c r="EX21" s="240"/>
      <c r="EY21" s="240"/>
      <c r="EZ21" s="240"/>
      <c r="FA21" s="240"/>
      <c r="FB21" s="240"/>
      <c r="FC21" s="240"/>
      <c r="FD21" s="240"/>
      <c r="FE21" s="240"/>
      <c r="FF21" s="240"/>
      <c r="FG21" s="240"/>
      <c r="FH21" s="240"/>
      <c r="FI21" s="240"/>
      <c r="FJ21" s="240"/>
      <c r="FK21" s="240"/>
      <c r="FL21" s="240"/>
      <c r="FM21" s="240"/>
      <c r="FN21" s="240"/>
      <c r="FO21" s="240"/>
      <c r="FP21" s="240"/>
      <c r="FQ21" s="240"/>
      <c r="FR21" s="240"/>
      <c r="FS21" s="240"/>
      <c r="FT21" s="240"/>
      <c r="FU21" s="240"/>
      <c r="FV21" s="240"/>
      <c r="FW21" s="240"/>
      <c r="FX21" s="240"/>
      <c r="FY21" s="240"/>
      <c r="FZ21" s="240"/>
      <c r="GA21" s="240"/>
      <c r="GB21" s="240"/>
      <c r="GC21" s="240"/>
      <c r="GD21" s="240"/>
      <c r="GE21" s="240"/>
      <c r="GF21" s="240"/>
      <c r="GG21" s="240"/>
      <c r="GH21" s="240"/>
      <c r="GI21" s="240"/>
      <c r="GJ21" s="240"/>
      <c r="GK21" s="240"/>
      <c r="GL21" s="240"/>
      <c r="GM21" s="240"/>
      <c r="GN21" s="240"/>
      <c r="GO21" s="240"/>
      <c r="GP21" s="240"/>
      <c r="GQ21" s="240"/>
      <c r="GR21" s="240"/>
      <c r="GS21" s="240"/>
      <c r="GT21" s="240"/>
      <c r="GU21" s="240"/>
      <c r="GV21" s="240"/>
    </row>
    <row r="22" spans="1:204" s="240" customFormat="1" ht="30" x14ac:dyDescent="0.25">
      <c r="A22" s="72" t="s">
        <v>134</v>
      </c>
      <c r="B22" s="241">
        <f t="shared" ref="B22:E22" si="11">B9</f>
        <v>1653</v>
      </c>
      <c r="C22" s="241">
        <f t="shared" si="11"/>
        <v>137</v>
      </c>
      <c r="D22" s="241">
        <f t="shared" si="11"/>
        <v>17</v>
      </c>
      <c r="E22" s="241">
        <f t="shared" si="11"/>
        <v>12.408759124087592</v>
      </c>
      <c r="F22" s="241">
        <f t="shared" ref="F22:F27" si="12">F9</f>
        <v>5893.593596222222</v>
      </c>
      <c r="G22" s="241">
        <f t="shared" ref="G22:I22" si="13">G9</f>
        <v>492</v>
      </c>
      <c r="H22" s="241">
        <f t="shared" si="13"/>
        <v>54.952629999999999</v>
      </c>
      <c r="I22" s="241">
        <f t="shared" si="13"/>
        <v>11.169233739837397</v>
      </c>
    </row>
    <row r="23" spans="1:204" s="240" customFormat="1" ht="30" x14ac:dyDescent="0.25">
      <c r="A23" s="11" t="s">
        <v>84</v>
      </c>
      <c r="B23" s="241">
        <f t="shared" ref="B23:E23" si="14">B10</f>
        <v>1227</v>
      </c>
      <c r="C23" s="241">
        <f t="shared" si="14"/>
        <v>102</v>
      </c>
      <c r="D23" s="241">
        <f t="shared" si="14"/>
        <v>15</v>
      </c>
      <c r="E23" s="241">
        <f t="shared" si="14"/>
        <v>14.705882352941178</v>
      </c>
      <c r="F23" s="241">
        <f t="shared" si="12"/>
        <v>4283.2641792222221</v>
      </c>
      <c r="G23" s="241">
        <f t="shared" ref="G23:I23" si="15">G10</f>
        <v>357</v>
      </c>
      <c r="H23" s="241">
        <f t="shared" si="15"/>
        <v>47.290489999999998</v>
      </c>
      <c r="I23" s="241">
        <f t="shared" si="15"/>
        <v>13.246635854341736</v>
      </c>
    </row>
    <row r="24" spans="1:204" s="240" customFormat="1" ht="30" x14ac:dyDescent="0.25">
      <c r="A24" s="11" t="s">
        <v>85</v>
      </c>
      <c r="B24" s="241">
        <f t="shared" ref="B24:E24" si="16">B11</f>
        <v>374</v>
      </c>
      <c r="C24" s="241">
        <f t="shared" si="16"/>
        <v>31</v>
      </c>
      <c r="D24" s="241">
        <f t="shared" si="16"/>
        <v>2</v>
      </c>
      <c r="E24" s="241">
        <f t="shared" si="16"/>
        <v>6.4516129032258061</v>
      </c>
      <c r="F24" s="241">
        <f t="shared" si="12"/>
        <v>1147.4609850000002</v>
      </c>
      <c r="G24" s="241">
        <f t="shared" ref="G24:I24" si="17">G11</f>
        <v>96</v>
      </c>
      <c r="H24" s="241">
        <f t="shared" si="17"/>
        <v>7.66214</v>
      </c>
      <c r="I24" s="241">
        <f t="shared" si="17"/>
        <v>7.9813958333333339</v>
      </c>
    </row>
    <row r="25" spans="1:204" s="240" customFormat="1" ht="45" x14ac:dyDescent="0.25">
      <c r="A25" s="11" t="s">
        <v>108</v>
      </c>
      <c r="B25" s="241">
        <f t="shared" ref="B25:E25" si="18">B12</f>
        <v>28</v>
      </c>
      <c r="C25" s="241">
        <f t="shared" si="18"/>
        <v>2</v>
      </c>
      <c r="D25" s="241">
        <f t="shared" si="18"/>
        <v>0</v>
      </c>
      <c r="E25" s="241">
        <f t="shared" si="18"/>
        <v>0</v>
      </c>
      <c r="F25" s="241">
        <f t="shared" si="12"/>
        <v>249.23684800000004</v>
      </c>
      <c r="G25" s="241">
        <f t="shared" ref="G25:I25" si="19">G12</f>
        <v>21</v>
      </c>
      <c r="H25" s="241">
        <f t="shared" si="19"/>
        <v>0</v>
      </c>
      <c r="I25" s="241">
        <f t="shared" si="19"/>
        <v>0</v>
      </c>
    </row>
    <row r="26" spans="1:204" s="240" customFormat="1" ht="30" x14ac:dyDescent="0.25">
      <c r="A26" s="11" t="s">
        <v>109</v>
      </c>
      <c r="B26" s="241">
        <f t="shared" ref="B26:E26" si="20">B13</f>
        <v>24</v>
      </c>
      <c r="C26" s="241">
        <f t="shared" si="20"/>
        <v>2</v>
      </c>
      <c r="D26" s="241">
        <f t="shared" si="20"/>
        <v>0</v>
      </c>
      <c r="E26" s="241">
        <f t="shared" si="20"/>
        <v>0</v>
      </c>
      <c r="F26" s="241">
        <f t="shared" si="12"/>
        <v>213.63158400000003</v>
      </c>
      <c r="G26" s="241">
        <f t="shared" ref="G26:I26" si="21">G13</f>
        <v>18</v>
      </c>
      <c r="H26" s="241">
        <f t="shared" si="21"/>
        <v>0</v>
      </c>
      <c r="I26" s="241">
        <f t="shared" si="21"/>
        <v>0</v>
      </c>
    </row>
    <row r="27" spans="1:204" s="240" customFormat="1" ht="30" x14ac:dyDescent="0.25">
      <c r="A27" s="72" t="s">
        <v>125</v>
      </c>
      <c r="B27" s="241">
        <f t="shared" ref="B27:E27" si="22">B14</f>
        <v>2347</v>
      </c>
      <c r="C27" s="241">
        <f t="shared" si="22"/>
        <v>197</v>
      </c>
      <c r="D27" s="241">
        <f t="shared" si="22"/>
        <v>31</v>
      </c>
      <c r="E27" s="241">
        <f t="shared" si="22"/>
        <v>15.736040609137056</v>
      </c>
      <c r="F27" s="241">
        <f t="shared" si="12"/>
        <v>9040.2379400000009</v>
      </c>
      <c r="G27" s="241">
        <f t="shared" ref="G27:I27" si="23">G14</f>
        <v>752</v>
      </c>
      <c r="H27" s="241">
        <f t="shared" si="23"/>
        <v>33.547269999999997</v>
      </c>
      <c r="I27" s="241">
        <f t="shared" si="23"/>
        <v>4.4610731382978717</v>
      </c>
    </row>
    <row r="28" spans="1:204" s="240" customFormat="1" ht="30" x14ac:dyDescent="0.25">
      <c r="A28" s="11" t="s">
        <v>121</v>
      </c>
      <c r="B28" s="241">
        <f t="shared" ref="B28:E28" si="24">B15</f>
        <v>75</v>
      </c>
      <c r="C28" s="241">
        <f t="shared" si="24"/>
        <v>6</v>
      </c>
      <c r="D28" s="241">
        <f t="shared" si="24"/>
        <v>0</v>
      </c>
      <c r="E28" s="241">
        <f t="shared" si="24"/>
        <v>0</v>
      </c>
      <c r="F28" s="241">
        <f t="shared" ref="F28:I33" si="25">F15</f>
        <v>189.07499999999999</v>
      </c>
      <c r="G28" s="241">
        <f t="shared" si="25"/>
        <v>16</v>
      </c>
      <c r="H28" s="241">
        <f t="shared" si="25"/>
        <v>0</v>
      </c>
      <c r="I28" s="241">
        <f t="shared" si="25"/>
        <v>0</v>
      </c>
    </row>
    <row r="29" spans="1:204" s="240" customFormat="1" ht="62.25" customHeight="1" x14ac:dyDescent="0.25">
      <c r="A29" s="11" t="s">
        <v>86</v>
      </c>
      <c r="B29" s="241">
        <f t="shared" ref="B29:E29" si="26">B16</f>
        <v>1410</v>
      </c>
      <c r="C29" s="241">
        <f t="shared" si="26"/>
        <v>118</v>
      </c>
      <c r="D29" s="241">
        <f t="shared" si="26"/>
        <v>13</v>
      </c>
      <c r="E29" s="241">
        <f t="shared" si="26"/>
        <v>11.016949152542372</v>
      </c>
      <c r="F29" s="241">
        <f t="shared" si="25"/>
        <v>6689.04</v>
      </c>
      <c r="G29" s="241">
        <f t="shared" si="25"/>
        <v>557</v>
      </c>
      <c r="H29" s="241">
        <f t="shared" si="25"/>
        <v>14.068209999999999</v>
      </c>
      <c r="I29" s="241">
        <f t="shared" si="25"/>
        <v>2.5257109515260319</v>
      </c>
    </row>
    <row r="30" spans="1:204" s="240" customFormat="1" ht="45" x14ac:dyDescent="0.25">
      <c r="A30" s="11" t="s">
        <v>122</v>
      </c>
      <c r="B30" s="241">
        <f t="shared" ref="B30:E30" si="27">B17</f>
        <v>92</v>
      </c>
      <c r="C30" s="241">
        <f t="shared" si="27"/>
        <v>8</v>
      </c>
      <c r="D30" s="241">
        <f t="shared" si="27"/>
        <v>18</v>
      </c>
      <c r="E30" s="241">
        <f t="shared" si="27"/>
        <v>225</v>
      </c>
      <c r="F30" s="241">
        <f t="shared" si="25"/>
        <v>436.44799999999998</v>
      </c>
      <c r="G30" s="241">
        <f t="shared" si="25"/>
        <v>36</v>
      </c>
      <c r="H30" s="241">
        <f t="shared" si="25"/>
        <v>19.47906</v>
      </c>
      <c r="I30" s="241">
        <f t="shared" si="25"/>
        <v>54.108500000000006</v>
      </c>
    </row>
    <row r="31" spans="1:204" s="240" customFormat="1" ht="38.1" customHeight="1" x14ac:dyDescent="0.25">
      <c r="A31" s="11" t="s">
        <v>87</v>
      </c>
      <c r="B31" s="241">
        <f t="shared" ref="B31:E31" si="28">B18</f>
        <v>188</v>
      </c>
      <c r="C31" s="241">
        <f t="shared" si="28"/>
        <v>16</v>
      </c>
      <c r="D31" s="241">
        <f t="shared" si="28"/>
        <v>0</v>
      </c>
      <c r="E31" s="241">
        <f t="shared" si="28"/>
        <v>0</v>
      </c>
      <c r="F31" s="241">
        <f t="shared" si="25"/>
        <v>1095.8520000000001</v>
      </c>
      <c r="G31" s="241">
        <f t="shared" si="25"/>
        <v>91</v>
      </c>
      <c r="H31" s="241">
        <f t="shared" si="25"/>
        <v>0</v>
      </c>
      <c r="I31" s="241">
        <f t="shared" si="25"/>
        <v>0</v>
      </c>
    </row>
    <row r="32" spans="1:204" s="240" customFormat="1" ht="38.1" customHeight="1" x14ac:dyDescent="0.25">
      <c r="A32" s="11" t="s">
        <v>88</v>
      </c>
      <c r="B32" s="241">
        <f t="shared" ref="B32:E32" si="29">B19</f>
        <v>582</v>
      </c>
      <c r="C32" s="241">
        <f t="shared" si="29"/>
        <v>49</v>
      </c>
      <c r="D32" s="241">
        <f t="shared" si="29"/>
        <v>0</v>
      </c>
      <c r="E32" s="241">
        <f t="shared" si="29"/>
        <v>0</v>
      </c>
      <c r="F32" s="241">
        <f t="shared" si="25"/>
        <v>629.82294000000002</v>
      </c>
      <c r="G32" s="241">
        <f t="shared" si="25"/>
        <v>52</v>
      </c>
      <c r="H32" s="241">
        <f t="shared" si="25"/>
        <v>0</v>
      </c>
      <c r="I32" s="241">
        <f t="shared" si="25"/>
        <v>0</v>
      </c>
    </row>
    <row r="33" spans="1:204" x14ac:dyDescent="0.25">
      <c r="A33" s="7" t="s">
        <v>14</v>
      </c>
      <c r="B33" s="242">
        <f t="shared" ref="B33:E33" si="30">B20</f>
        <v>4000</v>
      </c>
      <c r="C33" s="242">
        <f t="shared" si="30"/>
        <v>334</v>
      </c>
      <c r="D33" s="242">
        <f t="shared" si="30"/>
        <v>48</v>
      </c>
      <c r="E33" s="242">
        <f t="shared" si="30"/>
        <v>14.37125748502994</v>
      </c>
      <c r="F33" s="242">
        <f t="shared" si="25"/>
        <v>14933.831536222224</v>
      </c>
      <c r="G33" s="242">
        <f t="shared" si="25"/>
        <v>1244</v>
      </c>
      <c r="H33" s="242">
        <f t="shared" si="25"/>
        <v>88.499899999999997</v>
      </c>
      <c r="I33" s="242">
        <f t="shared" si="25"/>
        <v>7.1141398713826369</v>
      </c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40"/>
      <c r="X33" s="240"/>
      <c r="Y33" s="240"/>
      <c r="Z33" s="240"/>
      <c r="AA33" s="240"/>
      <c r="AB33" s="240"/>
      <c r="AC33" s="240"/>
      <c r="AD33" s="240"/>
      <c r="AE33" s="240"/>
      <c r="AF33" s="240"/>
      <c r="AG33" s="240"/>
      <c r="AH33" s="240"/>
      <c r="AI33" s="240"/>
      <c r="AJ33" s="240"/>
      <c r="AK33" s="240"/>
      <c r="AL33" s="240"/>
      <c r="AM33" s="240"/>
      <c r="AN33" s="240"/>
      <c r="AO33" s="240"/>
      <c r="AP33" s="240"/>
      <c r="AQ33" s="240"/>
      <c r="AR33" s="240"/>
      <c r="AS33" s="240"/>
      <c r="AT33" s="240"/>
      <c r="AU33" s="240"/>
      <c r="AV33" s="240"/>
      <c r="AW33" s="240"/>
      <c r="AX33" s="240"/>
      <c r="AY33" s="240"/>
      <c r="AZ33" s="240"/>
      <c r="BA33" s="240"/>
      <c r="BB33" s="240"/>
      <c r="BC33" s="240"/>
      <c r="BD33" s="240"/>
      <c r="BE33" s="240"/>
      <c r="BF33" s="240"/>
      <c r="BG33" s="240"/>
      <c r="BH33" s="240"/>
      <c r="BI33" s="240"/>
      <c r="BJ33" s="240"/>
      <c r="BK33" s="240"/>
      <c r="BL33" s="240"/>
      <c r="BM33" s="240"/>
      <c r="BN33" s="240"/>
      <c r="BO33" s="240"/>
      <c r="BP33" s="240"/>
      <c r="BQ33" s="240"/>
      <c r="BR33" s="240"/>
      <c r="BS33" s="240"/>
      <c r="BT33" s="240"/>
      <c r="BU33" s="240"/>
      <c r="BV33" s="240"/>
      <c r="BW33" s="240"/>
      <c r="BX33" s="240"/>
      <c r="BY33" s="240"/>
      <c r="BZ33" s="240"/>
      <c r="CA33" s="240"/>
      <c r="CB33" s="240"/>
      <c r="CC33" s="240"/>
      <c r="CD33" s="240"/>
      <c r="CE33" s="240"/>
      <c r="CF33" s="240"/>
      <c r="CG33" s="240"/>
      <c r="CH33" s="240"/>
      <c r="CI33" s="240"/>
      <c r="CJ33" s="240"/>
      <c r="CK33" s="240"/>
      <c r="CL33" s="240"/>
      <c r="CM33" s="240"/>
      <c r="CN33" s="240"/>
      <c r="CO33" s="240"/>
      <c r="CP33" s="240"/>
      <c r="CQ33" s="240"/>
      <c r="CR33" s="240"/>
      <c r="CS33" s="240"/>
      <c r="CT33" s="240"/>
      <c r="CU33" s="240"/>
      <c r="CV33" s="240"/>
      <c r="CW33" s="240"/>
      <c r="CX33" s="240"/>
      <c r="CY33" s="240"/>
      <c r="CZ33" s="240"/>
      <c r="DA33" s="240"/>
      <c r="DB33" s="240"/>
      <c r="DC33" s="240"/>
      <c r="DD33" s="240"/>
      <c r="DE33" s="240"/>
      <c r="DF33" s="240"/>
      <c r="DG33" s="240"/>
      <c r="DH33" s="240"/>
      <c r="DI33" s="240"/>
      <c r="DJ33" s="240"/>
      <c r="DK33" s="240"/>
      <c r="DL33" s="240"/>
      <c r="DM33" s="240"/>
      <c r="DN33" s="240"/>
      <c r="DO33" s="240"/>
      <c r="DP33" s="240"/>
      <c r="DQ33" s="240"/>
      <c r="DR33" s="240"/>
      <c r="DS33" s="240"/>
      <c r="DT33" s="240"/>
      <c r="DU33" s="240"/>
      <c r="DV33" s="240"/>
      <c r="DW33" s="240"/>
      <c r="DX33" s="240"/>
      <c r="DY33" s="240"/>
      <c r="DZ33" s="240"/>
      <c r="EA33" s="240"/>
      <c r="EB33" s="240"/>
      <c r="EC33" s="240"/>
      <c r="ED33" s="240"/>
      <c r="EE33" s="240"/>
      <c r="EF33" s="240"/>
      <c r="EG33" s="240"/>
      <c r="EH33" s="240"/>
      <c r="EI33" s="240"/>
      <c r="EJ33" s="240"/>
      <c r="EK33" s="240"/>
      <c r="EL33" s="240"/>
      <c r="EM33" s="240"/>
      <c r="EN33" s="240"/>
      <c r="EO33" s="240"/>
      <c r="EP33" s="240"/>
      <c r="EQ33" s="240"/>
      <c r="ER33" s="240"/>
      <c r="ES33" s="240"/>
      <c r="ET33" s="240"/>
      <c r="EU33" s="240"/>
      <c r="EV33" s="240"/>
      <c r="EW33" s="240"/>
      <c r="EX33" s="240"/>
      <c r="EY33" s="240"/>
      <c r="EZ33" s="240"/>
      <c r="FA33" s="240"/>
      <c r="FB33" s="240"/>
      <c r="FC33" s="240"/>
      <c r="FD33" s="240"/>
      <c r="FE33" s="240"/>
      <c r="FF33" s="240"/>
      <c r="FG33" s="240"/>
      <c r="FH33" s="240"/>
      <c r="FI33" s="240"/>
      <c r="FJ33" s="240"/>
      <c r="FK33" s="240"/>
      <c r="FL33" s="240"/>
      <c r="FM33" s="240"/>
      <c r="FN33" s="240"/>
      <c r="FO33" s="240"/>
      <c r="FP33" s="240"/>
      <c r="FQ33" s="240"/>
      <c r="FR33" s="240"/>
      <c r="FS33" s="240"/>
      <c r="FT33" s="240"/>
      <c r="FU33" s="240"/>
      <c r="FV33" s="240"/>
      <c r="FW33" s="240"/>
      <c r="FX33" s="240"/>
      <c r="FY33" s="240"/>
      <c r="FZ33" s="240"/>
      <c r="GA33" s="240"/>
      <c r="GB33" s="240"/>
      <c r="GC33" s="240"/>
      <c r="GD33" s="240"/>
      <c r="GE33" s="240"/>
      <c r="GF33" s="240"/>
      <c r="GG33" s="240"/>
      <c r="GH33" s="240"/>
      <c r="GI33" s="240"/>
      <c r="GJ33" s="240"/>
      <c r="GK33" s="240"/>
      <c r="GL33" s="240"/>
      <c r="GM33" s="240"/>
      <c r="GN33" s="240"/>
      <c r="GO33" s="240"/>
      <c r="GP33" s="240"/>
      <c r="GQ33" s="240"/>
      <c r="GR33" s="240"/>
      <c r="GS33" s="240"/>
      <c r="GT33" s="240"/>
      <c r="GU33" s="240"/>
      <c r="GV33" s="240"/>
    </row>
    <row r="34" spans="1:204" ht="17.25" customHeight="1" x14ac:dyDescent="0.25"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  <c r="AA34" s="240"/>
      <c r="AB34" s="240"/>
      <c r="AC34" s="240"/>
      <c r="AD34" s="240"/>
      <c r="AE34" s="240"/>
      <c r="AF34" s="240"/>
      <c r="AG34" s="240"/>
      <c r="AH34" s="240"/>
      <c r="AI34" s="240"/>
      <c r="AJ34" s="240"/>
      <c r="AK34" s="240"/>
      <c r="AL34" s="240"/>
      <c r="AM34" s="240"/>
      <c r="AN34" s="240"/>
      <c r="AO34" s="240"/>
      <c r="AP34" s="240"/>
      <c r="AQ34" s="240"/>
      <c r="AR34" s="240"/>
      <c r="AS34" s="240"/>
      <c r="AT34" s="240"/>
      <c r="AU34" s="240"/>
      <c r="AV34" s="240"/>
      <c r="AW34" s="240"/>
      <c r="AX34" s="240"/>
      <c r="AY34" s="240"/>
      <c r="AZ34" s="240"/>
      <c r="BA34" s="240"/>
      <c r="BB34" s="240"/>
      <c r="BC34" s="240"/>
      <c r="BD34" s="240"/>
      <c r="BE34" s="240"/>
      <c r="BF34" s="240"/>
      <c r="BG34" s="240"/>
      <c r="BH34" s="240"/>
      <c r="BI34" s="240"/>
      <c r="BJ34" s="240"/>
      <c r="BK34" s="240"/>
      <c r="BL34" s="240"/>
      <c r="BM34" s="240"/>
      <c r="BN34" s="240"/>
      <c r="BO34" s="240"/>
      <c r="BP34" s="240"/>
      <c r="BQ34" s="240"/>
      <c r="BR34" s="240"/>
      <c r="BS34" s="240"/>
      <c r="BT34" s="240"/>
      <c r="BU34" s="240"/>
      <c r="BV34" s="240"/>
      <c r="BW34" s="240"/>
      <c r="BX34" s="240"/>
      <c r="BY34" s="240"/>
      <c r="BZ34" s="240"/>
      <c r="CA34" s="240"/>
      <c r="CB34" s="240"/>
      <c r="CC34" s="240"/>
      <c r="CD34" s="240"/>
      <c r="CE34" s="240"/>
      <c r="CF34" s="240"/>
      <c r="CG34" s="240"/>
      <c r="CH34" s="240"/>
      <c r="CI34" s="240"/>
      <c r="CJ34" s="240"/>
      <c r="CK34" s="240"/>
      <c r="CL34" s="240"/>
      <c r="CM34" s="240"/>
      <c r="CN34" s="240"/>
      <c r="CO34" s="240"/>
      <c r="CP34" s="240"/>
      <c r="CQ34" s="240"/>
      <c r="CR34" s="240"/>
      <c r="CS34" s="240"/>
      <c r="CT34" s="240"/>
      <c r="CU34" s="240"/>
      <c r="CV34" s="240"/>
      <c r="CW34" s="240"/>
      <c r="CX34" s="240"/>
      <c r="CY34" s="240"/>
      <c r="CZ34" s="240"/>
      <c r="DA34" s="240"/>
      <c r="DB34" s="240"/>
      <c r="DC34" s="240"/>
      <c r="DD34" s="240"/>
      <c r="DE34" s="240"/>
      <c r="DF34" s="240"/>
      <c r="DG34" s="240"/>
      <c r="DH34" s="240"/>
      <c r="DI34" s="240"/>
      <c r="DJ34" s="240"/>
      <c r="DK34" s="240"/>
      <c r="DL34" s="240"/>
      <c r="DM34" s="240"/>
      <c r="DN34" s="240"/>
      <c r="DO34" s="240"/>
      <c r="DP34" s="240"/>
      <c r="DQ34" s="240"/>
      <c r="DR34" s="240"/>
      <c r="DS34" s="240"/>
      <c r="DT34" s="240"/>
      <c r="DU34" s="240"/>
      <c r="DV34" s="240"/>
      <c r="DW34" s="240"/>
      <c r="DX34" s="240"/>
      <c r="DY34" s="240"/>
      <c r="DZ34" s="240"/>
      <c r="EA34" s="240"/>
      <c r="EB34" s="240"/>
      <c r="EC34" s="240"/>
      <c r="ED34" s="240"/>
      <c r="EE34" s="240"/>
      <c r="EF34" s="240"/>
      <c r="EG34" s="240"/>
      <c r="EH34" s="240"/>
      <c r="EI34" s="240"/>
      <c r="EJ34" s="240"/>
      <c r="EK34" s="240"/>
      <c r="EL34" s="240"/>
      <c r="EM34" s="240"/>
      <c r="EN34" s="240"/>
      <c r="EO34" s="240"/>
      <c r="EP34" s="240"/>
      <c r="EQ34" s="240"/>
      <c r="ER34" s="240"/>
      <c r="ES34" s="240"/>
      <c r="ET34" s="240"/>
      <c r="EU34" s="240"/>
      <c r="EV34" s="240"/>
      <c r="EW34" s="240"/>
      <c r="EX34" s="240"/>
      <c r="EY34" s="240"/>
      <c r="EZ34" s="240"/>
      <c r="FA34" s="240"/>
      <c r="FB34" s="240"/>
      <c r="FC34" s="240"/>
      <c r="FD34" s="240"/>
      <c r="FE34" s="240"/>
      <c r="FF34" s="240"/>
      <c r="FG34" s="240"/>
      <c r="FH34" s="240"/>
      <c r="FI34" s="240"/>
      <c r="FJ34" s="240"/>
      <c r="FK34" s="240"/>
      <c r="FL34" s="240"/>
      <c r="FM34" s="240"/>
      <c r="FN34" s="240"/>
      <c r="FO34" s="240"/>
      <c r="FP34" s="240"/>
      <c r="FQ34" s="240"/>
      <c r="FR34" s="240"/>
      <c r="FS34" s="240"/>
      <c r="FT34" s="240"/>
      <c r="FU34" s="240"/>
      <c r="FV34" s="240"/>
      <c r="FW34" s="240"/>
      <c r="FX34" s="240"/>
      <c r="FY34" s="240"/>
      <c r="FZ34" s="240"/>
      <c r="GA34" s="240"/>
      <c r="GB34" s="240"/>
      <c r="GC34" s="240"/>
      <c r="GD34" s="240"/>
      <c r="GE34" s="240"/>
      <c r="GF34" s="240"/>
      <c r="GG34" s="240"/>
      <c r="GH34" s="240"/>
      <c r="GI34" s="240"/>
      <c r="GJ34" s="240"/>
      <c r="GK34" s="240"/>
      <c r="GL34" s="240"/>
      <c r="GM34" s="240"/>
      <c r="GN34" s="240"/>
      <c r="GO34" s="240"/>
      <c r="GP34" s="240"/>
      <c r="GQ34" s="240"/>
      <c r="GR34" s="240"/>
      <c r="GS34" s="240"/>
      <c r="GT34" s="240"/>
      <c r="GU34" s="240"/>
      <c r="GV34" s="24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5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273"/>
  <sheetViews>
    <sheetView showZeros="0" tabSelected="1" zoomScale="90" zoomScaleNormal="90" zoomScaleSheetLayoutView="100" workbookViewId="0">
      <pane xSplit="1" ySplit="5" topLeftCell="B260" activePane="bottomRight" state="frozen"/>
      <selection pane="topRight" activeCell="B1" sqref="B1"/>
      <selection pane="bottomLeft" activeCell="A7" sqref="A7"/>
      <selection pane="bottomRight" activeCell="J266" sqref="J266"/>
    </sheetView>
  </sheetViews>
  <sheetFormatPr defaultColWidth="9.140625" defaultRowHeight="15" x14ac:dyDescent="0.25"/>
  <cols>
    <col min="1" max="1" width="41.140625" style="57" customWidth="1"/>
    <col min="2" max="2" width="13" style="195" customWidth="1"/>
    <col min="3" max="3" width="16.42578125" style="195" customWidth="1"/>
    <col min="4" max="4" width="13.42578125" style="195" customWidth="1"/>
    <col min="5" max="5" width="9" style="196" customWidth="1"/>
    <col min="6" max="6" width="12.28515625" style="57" customWidth="1"/>
    <col min="7" max="7" width="13.42578125" style="57" customWidth="1"/>
    <col min="8" max="8" width="13.5703125" style="57" customWidth="1"/>
    <col min="9" max="9" width="11.28515625" style="57" customWidth="1"/>
    <col min="10" max="10" width="20.140625" style="57" customWidth="1"/>
    <col min="11" max="16384" width="9.140625" style="57"/>
  </cols>
  <sheetData>
    <row r="1" spans="1:185" ht="39" customHeight="1" x14ac:dyDescent="0.25">
      <c r="A1" s="437" t="s">
        <v>133</v>
      </c>
      <c r="B1" s="438"/>
      <c r="C1" s="438"/>
      <c r="D1" s="438"/>
      <c r="E1" s="438"/>
      <c r="F1" s="438"/>
      <c r="G1" s="438"/>
      <c r="H1" s="438"/>
      <c r="I1" s="438"/>
    </row>
    <row r="2" spans="1:185" ht="16.5" customHeight="1" thickBot="1" x14ac:dyDescent="0.3">
      <c r="A2" s="437"/>
      <c r="B2" s="438"/>
      <c r="C2" s="438"/>
      <c r="D2" s="438"/>
      <c r="E2" s="438"/>
      <c r="F2" s="438"/>
      <c r="G2" s="438"/>
      <c r="H2" s="438"/>
      <c r="I2" s="438"/>
    </row>
    <row r="3" spans="1:185" ht="15" hidden="1" customHeight="1" thickBot="1" x14ac:dyDescent="0.3">
      <c r="A3" s="57">
        <v>1</v>
      </c>
    </row>
    <row r="4" spans="1:185" ht="30" customHeight="1" thickBot="1" x14ac:dyDescent="0.3">
      <c r="A4" s="197" t="s">
        <v>0</v>
      </c>
      <c r="B4" s="434" t="s">
        <v>111</v>
      </c>
      <c r="C4" s="435"/>
      <c r="D4" s="435"/>
      <c r="E4" s="436"/>
      <c r="F4" s="434" t="s">
        <v>110</v>
      </c>
      <c r="G4" s="435"/>
      <c r="H4" s="435"/>
      <c r="I4" s="436"/>
    </row>
    <row r="5" spans="1:185" ht="60.75" thickBot="1" x14ac:dyDescent="0.3">
      <c r="A5" s="198"/>
      <c r="B5" s="97" t="s">
        <v>115</v>
      </c>
      <c r="C5" s="97" t="s">
        <v>116</v>
      </c>
      <c r="D5" s="97" t="s">
        <v>112</v>
      </c>
      <c r="E5" s="199" t="s">
        <v>38</v>
      </c>
      <c r="F5" s="97" t="s">
        <v>118</v>
      </c>
      <c r="G5" s="97" t="s">
        <v>117</v>
      </c>
      <c r="H5" s="97" t="s">
        <v>113</v>
      </c>
      <c r="I5" s="199" t="s">
        <v>38</v>
      </c>
    </row>
    <row r="6" spans="1:185" s="53" customFormat="1" ht="15.75" thickBot="1" x14ac:dyDescent="0.3">
      <c r="A6" s="200">
        <v>1</v>
      </c>
      <c r="B6" s="200">
        <v>2</v>
      </c>
      <c r="C6" s="200">
        <v>3</v>
      </c>
      <c r="D6" s="200">
        <v>4</v>
      </c>
      <c r="E6" s="200">
        <v>5</v>
      </c>
      <c r="F6" s="200">
        <v>6</v>
      </c>
      <c r="G6" s="200">
        <v>7</v>
      </c>
      <c r="H6" s="200">
        <v>8</v>
      </c>
      <c r="I6" s="200">
        <v>9</v>
      </c>
      <c r="J6" s="201"/>
    </row>
    <row r="7" spans="1:185" s="78" customFormat="1" ht="15" customHeight="1" x14ac:dyDescent="0.2">
      <c r="A7" s="202" t="s">
        <v>18</v>
      </c>
      <c r="B7" s="203"/>
      <c r="C7" s="203"/>
      <c r="D7" s="203"/>
      <c r="E7" s="204"/>
      <c r="F7" s="58"/>
      <c r="G7" s="58"/>
      <c r="H7" s="58"/>
      <c r="I7" s="58"/>
    </row>
    <row r="8" spans="1:185" ht="30" x14ac:dyDescent="0.25">
      <c r="A8" s="11" t="s">
        <v>134</v>
      </c>
      <c r="B8" s="83">
        <f>'1 уровень'!B225</f>
        <v>117575</v>
      </c>
      <c r="C8" s="83">
        <f>'1 уровень'!C225</f>
        <v>9801</v>
      </c>
      <c r="D8" s="83">
        <f>'1 уровень'!D225</f>
        <v>5098</v>
      </c>
      <c r="E8" s="84">
        <f>'1 уровень'!E225</f>
        <v>52.015100499948986</v>
      </c>
      <c r="F8" s="61">
        <f>'1 уровень'!F225</f>
        <v>238223.80485333333</v>
      </c>
      <c r="G8" s="61">
        <f>'1 уровень'!G225</f>
        <v>19852</v>
      </c>
      <c r="H8" s="61">
        <f>'1 уровень'!H225</f>
        <v>9454.8563130000002</v>
      </c>
      <c r="I8" s="61">
        <f>'1 уровень'!I225</f>
        <v>47.626719287729195</v>
      </c>
      <c r="J8" s="79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</row>
    <row r="9" spans="1:185" ht="30" x14ac:dyDescent="0.25">
      <c r="A9" s="11" t="s">
        <v>84</v>
      </c>
      <c r="B9" s="83">
        <f>'1 уровень'!B226</f>
        <v>89172</v>
      </c>
      <c r="C9" s="83">
        <f>'1 уровень'!C226</f>
        <v>7432</v>
      </c>
      <c r="D9" s="83">
        <f>'1 уровень'!D226</f>
        <v>3694</v>
      </c>
      <c r="E9" s="84">
        <f>'1 уровень'!E226</f>
        <v>49.70398277717976</v>
      </c>
      <c r="F9" s="61">
        <f>'1 уровень'!F226</f>
        <v>182342.93485333334</v>
      </c>
      <c r="G9" s="61">
        <f>'1 уровень'!G226</f>
        <v>15195</v>
      </c>
      <c r="H9" s="61">
        <f>'1 уровень'!H226</f>
        <v>6408.7836600000001</v>
      </c>
      <c r="I9" s="61">
        <f>'1 уровень'!I226</f>
        <v>42.176924383020733</v>
      </c>
      <c r="J9" s="79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/>
      <c r="DB9" s="78"/>
      <c r="DC9" s="78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  <c r="EQ9" s="78"/>
      <c r="ER9" s="78"/>
      <c r="ES9" s="78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8"/>
      <c r="FH9" s="78"/>
      <c r="FI9" s="78"/>
      <c r="FJ9" s="78"/>
      <c r="FK9" s="78"/>
      <c r="FL9" s="78"/>
      <c r="FM9" s="78"/>
      <c r="FN9" s="78"/>
      <c r="FO9" s="78"/>
      <c r="FP9" s="78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78"/>
      <c r="GB9" s="78"/>
      <c r="GC9" s="78"/>
    </row>
    <row r="10" spans="1:185" ht="30" x14ac:dyDescent="0.25">
      <c r="A10" s="11" t="s">
        <v>85</v>
      </c>
      <c r="B10" s="83">
        <f>'1 уровень'!B227</f>
        <v>26988</v>
      </c>
      <c r="C10" s="83">
        <f>'1 уровень'!C227</f>
        <v>2250</v>
      </c>
      <c r="D10" s="83">
        <f>'1 уровень'!D227</f>
        <v>1302</v>
      </c>
      <c r="E10" s="84">
        <f>'1 уровень'!E227</f>
        <v>57.866666666666667</v>
      </c>
      <c r="F10" s="61">
        <f>'1 уровень'!F227</f>
        <v>48502.833600000005</v>
      </c>
      <c r="G10" s="61">
        <f>'1 уровень'!G227</f>
        <v>4041</v>
      </c>
      <c r="H10" s="61">
        <f>'1 уровень'!H227</f>
        <v>2514.228333</v>
      </c>
      <c r="I10" s="61">
        <f>'1 уровень'!I227</f>
        <v>62.217974090571637</v>
      </c>
      <c r="J10" s="79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8"/>
      <c r="DG10" s="78"/>
      <c r="DH10" s="78"/>
      <c r="DI10" s="78"/>
      <c r="DJ10" s="78"/>
      <c r="DK10" s="78"/>
      <c r="DL10" s="78"/>
      <c r="DM10" s="78"/>
      <c r="DN10" s="78"/>
      <c r="DO10" s="78"/>
      <c r="DP10" s="78"/>
      <c r="DQ10" s="78"/>
      <c r="DR10" s="78"/>
      <c r="DS10" s="78"/>
      <c r="DT10" s="78"/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8"/>
      <c r="EF10" s="78"/>
      <c r="EG10" s="78"/>
      <c r="EH10" s="78"/>
      <c r="EI10" s="78"/>
      <c r="EJ10" s="78"/>
      <c r="EK10" s="78"/>
      <c r="EL10" s="78"/>
      <c r="EM10" s="78"/>
      <c r="EN10" s="78"/>
      <c r="EO10" s="78"/>
      <c r="EP10" s="78"/>
      <c r="EQ10" s="78"/>
      <c r="ER10" s="78"/>
      <c r="ES10" s="78"/>
      <c r="ET10" s="78"/>
      <c r="EU10" s="78"/>
      <c r="EV10" s="78"/>
      <c r="EW10" s="78"/>
      <c r="EX10" s="78"/>
      <c r="EY10" s="78"/>
      <c r="EZ10" s="78"/>
      <c r="FA10" s="78"/>
      <c r="FB10" s="78"/>
      <c r="FC10" s="78"/>
      <c r="FD10" s="78"/>
      <c r="FE10" s="78"/>
      <c r="FF10" s="78"/>
      <c r="FG10" s="78"/>
      <c r="FH10" s="78"/>
      <c r="FI10" s="78"/>
      <c r="FJ10" s="78"/>
      <c r="FK10" s="78"/>
      <c r="FL10" s="78"/>
      <c r="FM10" s="78"/>
      <c r="FN10" s="78"/>
      <c r="FO10" s="78"/>
      <c r="FP10" s="78"/>
      <c r="FQ10" s="78"/>
      <c r="FR10" s="78"/>
      <c r="FS10" s="78"/>
      <c r="FT10" s="78"/>
      <c r="FU10" s="78"/>
      <c r="FV10" s="78"/>
      <c r="FW10" s="78"/>
      <c r="FX10" s="78"/>
      <c r="FY10" s="78"/>
      <c r="FZ10" s="78"/>
      <c r="GA10" s="78"/>
      <c r="GB10" s="78"/>
      <c r="GC10" s="78"/>
    </row>
    <row r="11" spans="1:185" ht="45" x14ac:dyDescent="0.25">
      <c r="A11" s="11" t="s">
        <v>108</v>
      </c>
      <c r="B11" s="83">
        <f>'1 уровень'!B228</f>
        <v>888</v>
      </c>
      <c r="C11" s="83">
        <f>'1 уровень'!C228</f>
        <v>74</v>
      </c>
      <c r="D11" s="83">
        <f>'1 уровень'!D228</f>
        <v>102</v>
      </c>
      <c r="E11" s="84">
        <f>'1 уровень'!E228</f>
        <v>137.83783783783784</v>
      </c>
      <c r="F11" s="61">
        <f>'1 уровень'!F228</f>
        <v>4630.1740799999998</v>
      </c>
      <c r="G11" s="61">
        <f>'1 уровень'!G228</f>
        <v>386</v>
      </c>
      <c r="H11" s="61">
        <f>'1 уровень'!H228</f>
        <v>531.84431999999993</v>
      </c>
      <c r="I11" s="61">
        <f>'1 уровень'!I228</f>
        <v>137.78350259067355</v>
      </c>
      <c r="J11" s="79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78"/>
      <c r="CW11" s="78"/>
      <c r="CX11" s="78"/>
      <c r="CY11" s="78"/>
      <c r="CZ11" s="78"/>
      <c r="DA11" s="78"/>
      <c r="DB11" s="78"/>
      <c r="DC11" s="78"/>
      <c r="DD11" s="78"/>
      <c r="DE11" s="78"/>
      <c r="DF11" s="78"/>
      <c r="DG11" s="78"/>
      <c r="DH11" s="78"/>
      <c r="DI11" s="78"/>
      <c r="DJ11" s="78"/>
      <c r="DK11" s="78"/>
      <c r="DL11" s="78"/>
      <c r="DM11" s="78"/>
      <c r="DN11" s="78"/>
      <c r="DO11" s="78"/>
      <c r="DP11" s="78"/>
      <c r="DQ11" s="78"/>
      <c r="DR11" s="78"/>
      <c r="DS11" s="78"/>
      <c r="DT11" s="78"/>
      <c r="DU11" s="78"/>
      <c r="DV11" s="78"/>
      <c r="DW11" s="78"/>
      <c r="DX11" s="78"/>
      <c r="DY11" s="78"/>
      <c r="DZ11" s="78"/>
      <c r="EA11" s="78"/>
      <c r="EB11" s="78"/>
      <c r="EC11" s="78"/>
      <c r="ED11" s="78"/>
      <c r="EE11" s="78"/>
      <c r="EF11" s="78"/>
      <c r="EG11" s="78"/>
      <c r="EH11" s="78"/>
      <c r="EI11" s="78"/>
      <c r="EJ11" s="78"/>
      <c r="EK11" s="78"/>
      <c r="EL11" s="78"/>
      <c r="EM11" s="78"/>
      <c r="EN11" s="78"/>
      <c r="EO11" s="78"/>
      <c r="EP11" s="78"/>
      <c r="EQ11" s="78"/>
      <c r="ER11" s="78"/>
      <c r="ES11" s="78"/>
      <c r="ET11" s="78"/>
      <c r="EU11" s="78"/>
      <c r="EV11" s="78"/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8"/>
      <c r="FH11" s="78"/>
      <c r="FI11" s="78"/>
      <c r="FJ11" s="78"/>
      <c r="FK11" s="78"/>
      <c r="FL11" s="78"/>
      <c r="FM11" s="78"/>
      <c r="FN11" s="78"/>
      <c r="FO11" s="78"/>
      <c r="FP11" s="78"/>
      <c r="FQ11" s="78"/>
      <c r="FR11" s="78"/>
      <c r="FS11" s="78"/>
      <c r="FT11" s="78"/>
      <c r="FU11" s="78"/>
      <c r="FV11" s="78"/>
      <c r="FW11" s="78"/>
      <c r="FX11" s="78"/>
      <c r="FY11" s="78"/>
      <c r="FZ11" s="78"/>
      <c r="GA11" s="78"/>
      <c r="GB11" s="78"/>
      <c r="GC11" s="78"/>
    </row>
    <row r="12" spans="1:185" ht="30" x14ac:dyDescent="0.25">
      <c r="A12" s="11" t="s">
        <v>109</v>
      </c>
      <c r="B12" s="83">
        <f>'1 уровень'!B229</f>
        <v>527</v>
      </c>
      <c r="C12" s="83">
        <f>'1 уровень'!C229</f>
        <v>45</v>
      </c>
      <c r="D12" s="83">
        <f>'1 уровень'!D229</f>
        <v>0</v>
      </c>
      <c r="E12" s="84">
        <f>'1 уровень'!E229</f>
        <v>0</v>
      </c>
      <c r="F12" s="61">
        <f>'1 уровень'!F229</f>
        <v>2747.8623200000002</v>
      </c>
      <c r="G12" s="61">
        <f>'1 уровень'!G229</f>
        <v>230</v>
      </c>
      <c r="H12" s="61">
        <f>'1 уровень'!H229</f>
        <v>0</v>
      </c>
      <c r="I12" s="61">
        <f>'1 уровень'!I229</f>
        <v>0</v>
      </c>
      <c r="J12" s="79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/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78"/>
      <c r="EE12" s="78"/>
      <c r="EF12" s="78"/>
      <c r="EG12" s="78"/>
      <c r="EH12" s="78"/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8"/>
      <c r="EV12" s="78"/>
      <c r="EW12" s="78"/>
      <c r="EX12" s="78"/>
      <c r="EY12" s="78"/>
      <c r="EZ12" s="78"/>
      <c r="FA12" s="78"/>
      <c r="FB12" s="78"/>
      <c r="FC12" s="78"/>
      <c r="FD12" s="78"/>
      <c r="FE12" s="78"/>
      <c r="FF12" s="78"/>
      <c r="FG12" s="78"/>
      <c r="FH12" s="78"/>
      <c r="FI12" s="78"/>
      <c r="FJ12" s="78"/>
      <c r="FK12" s="78"/>
      <c r="FL12" s="78"/>
      <c r="FM12" s="78"/>
      <c r="FN12" s="78"/>
      <c r="FO12" s="78"/>
      <c r="FP12" s="78"/>
      <c r="FQ12" s="78"/>
      <c r="FR12" s="78"/>
      <c r="FS12" s="78"/>
      <c r="FT12" s="78"/>
      <c r="FU12" s="78"/>
      <c r="FV12" s="78"/>
      <c r="FW12" s="78"/>
      <c r="FX12" s="78"/>
      <c r="FY12" s="78"/>
      <c r="FZ12" s="78"/>
      <c r="GA12" s="78"/>
      <c r="GB12" s="78"/>
      <c r="GC12" s="78"/>
    </row>
    <row r="13" spans="1:185" ht="30" x14ac:dyDescent="0.25">
      <c r="A13" s="72" t="s">
        <v>125</v>
      </c>
      <c r="B13" s="83">
        <f>'1 уровень'!B230</f>
        <v>166335</v>
      </c>
      <c r="C13" s="83">
        <f>'1 уровень'!C230</f>
        <v>13854</v>
      </c>
      <c r="D13" s="83">
        <f>'1 уровень'!D230</f>
        <v>12022</v>
      </c>
      <c r="E13" s="84">
        <f>'1 уровень'!E230</f>
        <v>86.776382272267938</v>
      </c>
      <c r="F13" s="61">
        <f>'1 уровень'!F230</f>
        <v>274702.09908999997</v>
      </c>
      <c r="G13" s="61">
        <f>'1 уровень'!G230</f>
        <v>22892</v>
      </c>
      <c r="H13" s="61">
        <f>'1 уровень'!H230</f>
        <v>16868.12816</v>
      </c>
      <c r="I13" s="61">
        <f>'1 уровень'!I230</f>
        <v>73.685690022715349</v>
      </c>
      <c r="J13" s="79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  <c r="FF13" s="78"/>
      <c r="FG13" s="78"/>
      <c r="FH13" s="78"/>
      <c r="FI13" s="78"/>
      <c r="FJ13" s="78"/>
      <c r="FK13" s="78"/>
      <c r="FL13" s="78"/>
      <c r="FM13" s="78"/>
      <c r="FN13" s="78"/>
      <c r="FO13" s="78"/>
      <c r="FP13" s="78"/>
      <c r="FQ13" s="78"/>
      <c r="FR13" s="78"/>
      <c r="FS13" s="78"/>
      <c r="FT13" s="78"/>
      <c r="FU13" s="78"/>
      <c r="FV13" s="78"/>
      <c r="FW13" s="78"/>
      <c r="FX13" s="78"/>
      <c r="FY13" s="78"/>
      <c r="FZ13" s="78"/>
      <c r="GA13" s="78"/>
      <c r="GB13" s="78"/>
      <c r="GC13" s="78"/>
    </row>
    <row r="14" spans="1:185" ht="30" x14ac:dyDescent="0.25">
      <c r="A14" s="11" t="s">
        <v>121</v>
      </c>
      <c r="B14" s="83">
        <f>'1 уровень'!B231</f>
        <v>22410</v>
      </c>
      <c r="C14" s="83">
        <f>'1 уровень'!C231</f>
        <v>1856</v>
      </c>
      <c r="D14" s="83">
        <f>'1 уровень'!D231</f>
        <v>1286</v>
      </c>
      <c r="E14" s="84">
        <f>'1 уровень'!E231</f>
        <v>69.28879310344827</v>
      </c>
      <c r="F14" s="61">
        <f>'1 уровень'!F231</f>
        <v>32902.362000000001</v>
      </c>
      <c r="G14" s="61">
        <f>'1 уровень'!G231</f>
        <v>2740</v>
      </c>
      <c r="H14" s="61">
        <f>'1 уровень'!H231</f>
        <v>1862.81176</v>
      </c>
      <c r="I14" s="61">
        <f>'1 уровень'!I231</f>
        <v>67.985830656934311</v>
      </c>
      <c r="J14" s="79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78"/>
      <c r="DV14" s="78"/>
      <c r="DW14" s="78"/>
      <c r="DX14" s="78"/>
      <c r="DY14" s="78"/>
      <c r="DZ14" s="78"/>
      <c r="EA14" s="78"/>
      <c r="EB14" s="78"/>
      <c r="EC14" s="78"/>
      <c r="ED14" s="78"/>
      <c r="EE14" s="78"/>
      <c r="EF14" s="78"/>
      <c r="EG14" s="78"/>
      <c r="EH14" s="78"/>
      <c r="EI14" s="78"/>
      <c r="EJ14" s="78"/>
      <c r="EK14" s="78"/>
      <c r="EL14" s="78"/>
      <c r="EM14" s="78"/>
      <c r="EN14" s="78"/>
      <c r="EO14" s="78"/>
      <c r="EP14" s="78"/>
      <c r="EQ14" s="78"/>
      <c r="ER14" s="78"/>
      <c r="ES14" s="78"/>
      <c r="ET14" s="78"/>
      <c r="EU14" s="78"/>
      <c r="EV14" s="78"/>
      <c r="EW14" s="78"/>
      <c r="EX14" s="78"/>
      <c r="EY14" s="78"/>
      <c r="EZ14" s="78"/>
      <c r="FA14" s="78"/>
      <c r="FB14" s="78"/>
      <c r="FC14" s="78"/>
      <c r="FD14" s="78"/>
      <c r="FE14" s="78"/>
      <c r="FF14" s="78"/>
      <c r="FG14" s="78"/>
      <c r="FH14" s="78"/>
      <c r="FI14" s="78"/>
      <c r="FJ14" s="78"/>
      <c r="FK14" s="78"/>
      <c r="FL14" s="78"/>
      <c r="FM14" s="78"/>
      <c r="FN14" s="78"/>
      <c r="FO14" s="78"/>
      <c r="FP14" s="78"/>
      <c r="FQ14" s="78"/>
      <c r="FR14" s="78"/>
      <c r="FS14" s="78"/>
      <c r="FT14" s="78"/>
      <c r="FU14" s="78"/>
      <c r="FV14" s="78"/>
      <c r="FW14" s="78"/>
      <c r="FX14" s="78"/>
      <c r="FY14" s="78"/>
      <c r="FZ14" s="78"/>
      <c r="GA14" s="78"/>
      <c r="GB14" s="78"/>
      <c r="GC14" s="78"/>
    </row>
    <row r="15" spans="1:185" ht="60" x14ac:dyDescent="0.25">
      <c r="A15" s="11" t="s">
        <v>86</v>
      </c>
      <c r="B15" s="83">
        <f>'1 уровень'!B232</f>
        <v>107670</v>
      </c>
      <c r="C15" s="83">
        <f>'1 уровень'!C232</f>
        <v>8973</v>
      </c>
      <c r="D15" s="83">
        <f>'1 уровень'!D232</f>
        <v>6524</v>
      </c>
      <c r="E15" s="84">
        <f>'1 уровень'!E232</f>
        <v>72.707009918644829</v>
      </c>
      <c r="F15" s="61">
        <f>'1 уровень'!F232</f>
        <v>181507.93260000003</v>
      </c>
      <c r="G15" s="61">
        <f>'1 уровень'!G232</f>
        <v>15126</v>
      </c>
      <c r="H15" s="61">
        <f>'1 уровень'!H232</f>
        <v>11467.373139999998</v>
      </c>
      <c r="I15" s="61">
        <f>'1 уровень'!I232</f>
        <v>75.812330688880053</v>
      </c>
      <c r="J15" s="79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  <c r="EM15" s="78"/>
      <c r="EN15" s="78"/>
      <c r="EO15" s="78"/>
      <c r="EP15" s="78"/>
      <c r="EQ15" s="78"/>
      <c r="ER15" s="78"/>
      <c r="ES15" s="78"/>
      <c r="ET15" s="78"/>
      <c r="EU15" s="78"/>
      <c r="EV15" s="78"/>
      <c r="EW15" s="78"/>
      <c r="EX15" s="78"/>
      <c r="EY15" s="78"/>
      <c r="EZ15" s="78"/>
      <c r="FA15" s="78"/>
      <c r="FB15" s="78"/>
      <c r="FC15" s="78"/>
      <c r="FD15" s="78"/>
      <c r="FE15" s="78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/>
      <c r="FS15" s="78"/>
      <c r="FT15" s="78"/>
      <c r="FU15" s="78"/>
      <c r="FV15" s="78"/>
      <c r="FW15" s="78"/>
      <c r="FX15" s="78"/>
      <c r="FY15" s="78"/>
      <c r="FZ15" s="78"/>
      <c r="GA15" s="78"/>
      <c r="GB15" s="78"/>
      <c r="GC15" s="78"/>
    </row>
    <row r="16" spans="1:185" ht="45" x14ac:dyDescent="0.25">
      <c r="A16" s="11" t="s">
        <v>122</v>
      </c>
      <c r="B16" s="83">
        <f>'1 уровень'!B233</f>
        <v>23890</v>
      </c>
      <c r="C16" s="83">
        <f>'1 уровень'!C233</f>
        <v>1993</v>
      </c>
      <c r="D16" s="83">
        <f>'1 уровень'!D233</f>
        <v>3862</v>
      </c>
      <c r="E16" s="84">
        <f>'1 уровень'!E233</f>
        <v>193.77822378324134</v>
      </c>
      <c r="F16" s="61">
        <f>'1 уровень'!F233</f>
        <v>40273.284199999995</v>
      </c>
      <c r="G16" s="61">
        <f>'1 уровень'!G233</f>
        <v>3357</v>
      </c>
      <c r="H16" s="61">
        <f>'1 уровень'!H233</f>
        <v>3257.67101</v>
      </c>
      <c r="I16" s="61">
        <f>'1 уровень'!I233</f>
        <v>97.041138218647603</v>
      </c>
      <c r="J16" s="79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/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/>
      <c r="EM16" s="78"/>
      <c r="EN16" s="78"/>
      <c r="EO16" s="78"/>
      <c r="EP16" s="78"/>
      <c r="EQ16" s="78"/>
      <c r="ER16" s="78"/>
      <c r="ES16" s="78"/>
      <c r="ET16" s="78"/>
      <c r="EU16" s="78"/>
      <c r="EV16" s="78"/>
      <c r="EW16" s="78"/>
      <c r="EX16" s="78"/>
      <c r="EY16" s="78"/>
      <c r="EZ16" s="78"/>
      <c r="FA16" s="78"/>
      <c r="FB16" s="78"/>
      <c r="FC16" s="78"/>
      <c r="FD16" s="78"/>
      <c r="FE16" s="78"/>
      <c r="FF16" s="78"/>
      <c r="FG16" s="78"/>
      <c r="FH16" s="78"/>
      <c r="FI16" s="78"/>
      <c r="FJ16" s="78"/>
      <c r="FK16" s="78"/>
      <c r="FL16" s="78"/>
      <c r="FM16" s="78"/>
      <c r="FN16" s="78"/>
      <c r="FO16" s="78"/>
      <c r="FP16" s="78"/>
      <c r="FQ16" s="78"/>
      <c r="FR16" s="78"/>
      <c r="FS16" s="78"/>
      <c r="FT16" s="78"/>
      <c r="FU16" s="78"/>
      <c r="FV16" s="78"/>
      <c r="FW16" s="78"/>
      <c r="FX16" s="78"/>
      <c r="FY16" s="78"/>
      <c r="FZ16" s="78"/>
      <c r="GA16" s="78"/>
      <c r="GB16" s="78"/>
      <c r="GC16" s="78"/>
    </row>
    <row r="17" spans="1:185" ht="30" x14ac:dyDescent="0.25">
      <c r="A17" s="11" t="s">
        <v>87</v>
      </c>
      <c r="B17" s="83">
        <f>'1 уровень'!B234</f>
        <v>4366</v>
      </c>
      <c r="C17" s="83">
        <f>'1 уровень'!C234</f>
        <v>365</v>
      </c>
      <c r="D17" s="83">
        <f>'1 уровень'!D234</f>
        <v>22</v>
      </c>
      <c r="E17" s="84">
        <f>'1 уровень'!E234</f>
        <v>6.0273972602739727</v>
      </c>
      <c r="F17" s="61">
        <f>'1 уровень'!F234</f>
        <v>14947.8742</v>
      </c>
      <c r="G17" s="61">
        <f>'1 уровень'!G234</f>
        <v>1246</v>
      </c>
      <c r="H17" s="61">
        <f>'1 уровень'!H234</f>
        <v>72.349770000000007</v>
      </c>
      <c r="I17" s="61">
        <f>'1 уровень'!I234</f>
        <v>5.806562600321028</v>
      </c>
      <c r="J17" s="79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78"/>
      <c r="DH17" s="78"/>
      <c r="DI17" s="78"/>
      <c r="DJ17" s="78"/>
      <c r="DK17" s="78"/>
      <c r="DL17" s="78"/>
      <c r="DM17" s="78"/>
      <c r="DN17" s="78"/>
      <c r="DO17" s="78"/>
      <c r="DP17" s="78"/>
      <c r="DQ17" s="78"/>
      <c r="DR17" s="78"/>
      <c r="DS17" s="78"/>
      <c r="DT17" s="78"/>
      <c r="DU17" s="78"/>
      <c r="DV17" s="78"/>
      <c r="DW17" s="78"/>
      <c r="DX17" s="78"/>
      <c r="DY17" s="78"/>
      <c r="DZ17" s="78"/>
      <c r="EA17" s="78"/>
      <c r="EB17" s="78"/>
      <c r="EC17" s="78"/>
      <c r="ED17" s="78"/>
      <c r="EE17" s="78"/>
      <c r="EF17" s="78"/>
      <c r="EG17" s="78"/>
      <c r="EH17" s="78"/>
      <c r="EI17" s="78"/>
      <c r="EJ17" s="78"/>
      <c r="EK17" s="78"/>
      <c r="EL17" s="78"/>
      <c r="EM17" s="78"/>
      <c r="EN17" s="78"/>
      <c r="EO17" s="78"/>
      <c r="EP17" s="78"/>
      <c r="EQ17" s="78"/>
      <c r="ER17" s="78"/>
      <c r="ES17" s="78"/>
      <c r="ET17" s="78"/>
      <c r="EU17" s="78"/>
      <c r="EV17" s="78"/>
      <c r="EW17" s="78"/>
      <c r="EX17" s="78"/>
      <c r="EY17" s="78"/>
      <c r="EZ17" s="78"/>
      <c r="FA17" s="78"/>
      <c r="FB17" s="78"/>
      <c r="FC17" s="78"/>
      <c r="FD17" s="78"/>
      <c r="FE17" s="78"/>
      <c r="FF17" s="78"/>
      <c r="FG17" s="78"/>
      <c r="FH17" s="78"/>
      <c r="FI17" s="78"/>
      <c r="FJ17" s="78"/>
      <c r="FK17" s="78"/>
      <c r="FL17" s="78"/>
      <c r="FM17" s="78"/>
      <c r="FN17" s="78"/>
      <c r="FO17" s="78"/>
      <c r="FP17" s="78"/>
      <c r="FQ17" s="78"/>
      <c r="FR17" s="78"/>
      <c r="FS17" s="78"/>
      <c r="FT17" s="78"/>
      <c r="FU17" s="78"/>
      <c r="FV17" s="78"/>
      <c r="FW17" s="78"/>
      <c r="FX17" s="78"/>
      <c r="FY17" s="78"/>
      <c r="FZ17" s="78"/>
      <c r="GA17" s="78"/>
      <c r="GB17" s="78"/>
      <c r="GC17" s="78"/>
    </row>
    <row r="18" spans="1:185" ht="30.75" thickBot="1" x14ac:dyDescent="0.3">
      <c r="A18" s="95" t="s">
        <v>88</v>
      </c>
      <c r="B18" s="173">
        <f>'1 уровень'!B235</f>
        <v>7999</v>
      </c>
      <c r="C18" s="173">
        <f>'1 уровень'!C235</f>
        <v>667</v>
      </c>
      <c r="D18" s="173">
        <f>'1 уровень'!D235</f>
        <v>328</v>
      </c>
      <c r="E18" s="174">
        <f>'1 уровень'!E235</f>
        <v>49.175412293853071</v>
      </c>
      <c r="F18" s="183">
        <f>'1 уровень'!F235</f>
        <v>5070.6460899999993</v>
      </c>
      <c r="G18" s="183">
        <f>'1 уровень'!G235</f>
        <v>423</v>
      </c>
      <c r="H18" s="183">
        <f>'1 уровень'!H235</f>
        <v>207.92248000000001</v>
      </c>
      <c r="I18" s="183">
        <f>'1 уровень'!I235</f>
        <v>49.154250591016549</v>
      </c>
      <c r="J18" s="79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78"/>
      <c r="DN18" s="78"/>
      <c r="DO18" s="78"/>
      <c r="DP18" s="78"/>
      <c r="DQ18" s="78"/>
      <c r="DR18" s="78"/>
      <c r="DS18" s="78"/>
      <c r="DT18" s="78"/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  <c r="EM18" s="78"/>
      <c r="EN18" s="78"/>
      <c r="EO18" s="78"/>
      <c r="EP18" s="78"/>
      <c r="EQ18" s="78"/>
      <c r="ER18" s="78"/>
      <c r="ES18" s="78"/>
      <c r="ET18" s="78"/>
      <c r="EU18" s="78"/>
      <c r="EV18" s="78"/>
      <c r="EW18" s="78"/>
      <c r="EX18" s="78"/>
      <c r="EY18" s="78"/>
      <c r="EZ18" s="78"/>
      <c r="FA18" s="78"/>
      <c r="FB18" s="78"/>
      <c r="FC18" s="78"/>
      <c r="FD18" s="78"/>
      <c r="FE18" s="78"/>
      <c r="FF18" s="78"/>
      <c r="FG18" s="78"/>
      <c r="FH18" s="78"/>
      <c r="FI18" s="78"/>
      <c r="FJ18" s="78"/>
      <c r="FK18" s="78"/>
      <c r="FL18" s="78"/>
      <c r="FM18" s="78"/>
      <c r="FN18" s="78"/>
      <c r="FO18" s="78"/>
      <c r="FP18" s="78"/>
      <c r="FQ18" s="78"/>
      <c r="FR18" s="78"/>
      <c r="FS18" s="78"/>
      <c r="FT18" s="78"/>
      <c r="FU18" s="78"/>
      <c r="FV18" s="78"/>
      <c r="FW18" s="78"/>
      <c r="FX18" s="78"/>
      <c r="FY18" s="78"/>
      <c r="FZ18" s="78"/>
      <c r="GA18" s="78"/>
      <c r="GB18" s="78"/>
      <c r="GC18" s="78"/>
    </row>
    <row r="19" spans="1:185" ht="15.75" thickBot="1" x14ac:dyDescent="0.3">
      <c r="A19" s="170" t="s">
        <v>119</v>
      </c>
      <c r="B19" s="175">
        <f>'1 уровень'!B236</f>
        <v>0</v>
      </c>
      <c r="C19" s="175">
        <f>'1 уровень'!C236</f>
        <v>0</v>
      </c>
      <c r="D19" s="175">
        <f>'1 уровень'!D236</f>
        <v>0</v>
      </c>
      <c r="E19" s="176">
        <f>'1 уровень'!E236</f>
        <v>0</v>
      </c>
      <c r="F19" s="186">
        <f>'1 уровень'!F236</f>
        <v>512925.90394333331</v>
      </c>
      <c r="G19" s="186">
        <f>'1 уровень'!G236</f>
        <v>42744</v>
      </c>
      <c r="H19" s="186">
        <f>'1 уровень'!H236</f>
        <v>26322.984472999997</v>
      </c>
      <c r="I19" s="186">
        <f>'1 уровень'!I236</f>
        <v>61.582875896032185</v>
      </c>
      <c r="J19" s="79"/>
    </row>
    <row r="20" spans="1:185" ht="15.75" customHeight="1" thickBot="1" x14ac:dyDescent="0.3">
      <c r="A20" s="184"/>
      <c r="B20" s="205"/>
      <c r="C20" s="205"/>
      <c r="D20" s="205"/>
      <c r="E20" s="206"/>
      <c r="F20" s="185"/>
      <c r="G20" s="185"/>
      <c r="H20" s="185"/>
      <c r="I20" s="185"/>
      <c r="J20" s="79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  <c r="DV20" s="78"/>
      <c r="DW20" s="78"/>
      <c r="DX20" s="78"/>
      <c r="DY20" s="78"/>
      <c r="DZ20" s="78"/>
      <c r="EA20" s="78"/>
      <c r="EB20" s="78"/>
      <c r="EC20" s="78"/>
      <c r="ED20" s="78"/>
      <c r="EE20" s="78"/>
      <c r="EF20" s="78"/>
      <c r="EG20" s="78"/>
      <c r="EH20" s="78"/>
      <c r="EI20" s="78"/>
      <c r="EJ20" s="78"/>
      <c r="EK20" s="78"/>
      <c r="EL20" s="78"/>
      <c r="EM20" s="78"/>
      <c r="EN20" s="78"/>
      <c r="EO20" s="78"/>
      <c r="EP20" s="78"/>
      <c r="EQ20" s="78"/>
      <c r="ER20" s="78"/>
      <c r="ES20" s="78"/>
      <c r="ET20" s="78"/>
      <c r="EU20" s="78"/>
      <c r="EV20" s="78"/>
      <c r="EW20" s="78"/>
      <c r="EX20" s="78"/>
      <c r="EY20" s="78"/>
      <c r="EZ20" s="78"/>
      <c r="FA20" s="78"/>
      <c r="FB20" s="78"/>
      <c r="FC20" s="78"/>
      <c r="FD20" s="78"/>
      <c r="FE20" s="78"/>
      <c r="FF20" s="78"/>
      <c r="FG20" s="78"/>
      <c r="FH20" s="78"/>
      <c r="FI20" s="78"/>
      <c r="FJ20" s="78"/>
      <c r="FK20" s="78"/>
      <c r="FL20" s="78"/>
      <c r="FM20" s="78"/>
      <c r="FN20" s="78"/>
      <c r="FO20" s="78"/>
      <c r="FP20" s="78"/>
      <c r="FQ20" s="78"/>
      <c r="FR20" s="78"/>
      <c r="FS20" s="78"/>
      <c r="FT20" s="78"/>
      <c r="FU20" s="78"/>
      <c r="FV20" s="78"/>
      <c r="FW20" s="78"/>
      <c r="FX20" s="78"/>
      <c r="FY20" s="78"/>
      <c r="FZ20" s="78"/>
      <c r="GA20" s="78"/>
      <c r="GB20" s="78"/>
      <c r="GC20" s="78"/>
    </row>
    <row r="21" spans="1:185" s="78" customFormat="1" ht="15" customHeight="1" x14ac:dyDescent="0.25">
      <c r="A21" s="202" t="s">
        <v>19</v>
      </c>
      <c r="B21" s="207"/>
      <c r="C21" s="207"/>
      <c r="D21" s="207"/>
      <c r="E21" s="208"/>
      <c r="F21" s="62"/>
      <c r="G21" s="62"/>
      <c r="H21" s="62"/>
      <c r="I21" s="62"/>
      <c r="J21" s="79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</row>
    <row r="22" spans="1:185" ht="30" x14ac:dyDescent="0.25">
      <c r="A22" s="11" t="s">
        <v>134</v>
      </c>
      <c r="B22" s="83">
        <f>'2 уровень'!B91</f>
        <v>52399</v>
      </c>
      <c r="C22" s="83">
        <f>'2 уровень'!C91</f>
        <v>4368</v>
      </c>
      <c r="D22" s="83">
        <f>'2 уровень'!D91</f>
        <v>2057</v>
      </c>
      <c r="E22" s="84">
        <f>'2 уровень'!E91</f>
        <v>47.092490842490839</v>
      </c>
      <c r="F22" s="64">
        <f>'2 уровень'!F91</f>
        <v>128234.51882222224</v>
      </c>
      <c r="G22" s="64">
        <f>'2 уровень'!G91</f>
        <v>10684</v>
      </c>
      <c r="H22" s="64">
        <f>'2 уровень'!H91</f>
        <v>4811.6742099999992</v>
      </c>
      <c r="I22" s="64">
        <f>'2 уровень'!I91</f>
        <v>45.036261793335825</v>
      </c>
      <c r="J22" s="79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  <c r="EM22" s="78"/>
      <c r="EN22" s="78"/>
      <c r="EO22" s="78"/>
      <c r="EP22" s="78"/>
      <c r="EQ22" s="78"/>
      <c r="ER22" s="78"/>
      <c r="ES22" s="78"/>
      <c r="ET22" s="78"/>
      <c r="EU22" s="78"/>
      <c r="EV22" s="78"/>
      <c r="EW22" s="78"/>
      <c r="EX22" s="78"/>
      <c r="EY22" s="78"/>
      <c r="EZ22" s="78"/>
      <c r="FA22" s="78"/>
      <c r="FB22" s="78"/>
      <c r="FC22" s="78"/>
      <c r="FD22" s="78"/>
      <c r="FE22" s="78"/>
      <c r="FF22" s="78"/>
      <c r="FG22" s="78"/>
      <c r="FH22" s="78"/>
      <c r="FI22" s="78"/>
      <c r="FJ22" s="78"/>
      <c r="FK22" s="78"/>
      <c r="FL22" s="78"/>
      <c r="FM22" s="78"/>
      <c r="FN22" s="78"/>
      <c r="FO22" s="78"/>
      <c r="FP22" s="78"/>
      <c r="FQ22" s="78"/>
      <c r="FR22" s="78"/>
      <c r="FS22" s="78"/>
      <c r="FT22" s="78"/>
      <c r="FU22" s="78"/>
      <c r="FV22" s="78"/>
      <c r="FW22" s="78"/>
      <c r="FX22" s="78"/>
      <c r="FY22" s="78"/>
      <c r="FZ22" s="78"/>
      <c r="GA22" s="78"/>
      <c r="GB22" s="78"/>
      <c r="GC22" s="78"/>
    </row>
    <row r="23" spans="1:185" ht="30" x14ac:dyDescent="0.25">
      <c r="A23" s="11" t="s">
        <v>84</v>
      </c>
      <c r="B23" s="83">
        <f>'2 уровень'!B92</f>
        <v>39655</v>
      </c>
      <c r="C23" s="83">
        <f>'2 уровень'!C92</f>
        <v>3304</v>
      </c>
      <c r="D23" s="83">
        <f>'2 уровень'!D92</f>
        <v>1641</v>
      </c>
      <c r="E23" s="84">
        <f>'2 уровень'!E92</f>
        <v>49.667070217917676</v>
      </c>
      <c r="F23" s="64">
        <f>'2 уровень'!F92</f>
        <v>97306.002982222213</v>
      </c>
      <c r="G23" s="64">
        <f>'2 уровень'!G92</f>
        <v>8109</v>
      </c>
      <c r="H23" s="64">
        <f>'2 уровень'!H92</f>
        <v>3536.7613300000003</v>
      </c>
      <c r="I23" s="64">
        <f>'2 уровень'!I92</f>
        <v>43.615258724873598</v>
      </c>
      <c r="J23" s="79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78"/>
      <c r="DG23" s="78"/>
      <c r="DH23" s="78"/>
      <c r="DI23" s="78"/>
      <c r="DJ23" s="78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J23" s="78"/>
      <c r="EK23" s="78"/>
      <c r="EL23" s="78"/>
      <c r="EM23" s="78"/>
      <c r="EN23" s="78"/>
      <c r="EO23" s="78"/>
      <c r="EP23" s="78"/>
      <c r="EQ23" s="78"/>
      <c r="ER23" s="78"/>
      <c r="ES23" s="78"/>
      <c r="ET23" s="78"/>
      <c r="EU23" s="78"/>
      <c r="EV23" s="78"/>
      <c r="EW23" s="78"/>
      <c r="EX23" s="78"/>
      <c r="EY23" s="78"/>
      <c r="EZ23" s="78"/>
      <c r="FA23" s="78"/>
      <c r="FB23" s="78"/>
      <c r="FC23" s="78"/>
      <c r="FD23" s="78"/>
      <c r="FE23" s="78"/>
      <c r="FF23" s="78"/>
      <c r="FG23" s="78"/>
      <c r="FH23" s="78"/>
      <c r="FI23" s="78"/>
      <c r="FJ23" s="78"/>
      <c r="FK23" s="78"/>
      <c r="FL23" s="78"/>
      <c r="FM23" s="78"/>
      <c r="FN23" s="78"/>
      <c r="FO23" s="78"/>
      <c r="FP23" s="78"/>
      <c r="FQ23" s="78"/>
      <c r="FR23" s="78"/>
      <c r="FS23" s="78"/>
      <c r="FT23" s="78"/>
      <c r="FU23" s="78"/>
      <c r="FV23" s="78"/>
      <c r="FW23" s="78"/>
      <c r="FX23" s="78"/>
      <c r="FY23" s="78"/>
      <c r="FZ23" s="78"/>
      <c r="GA23" s="78"/>
      <c r="GB23" s="78"/>
      <c r="GC23" s="78"/>
    </row>
    <row r="24" spans="1:185" ht="30" x14ac:dyDescent="0.25">
      <c r="A24" s="11" t="s">
        <v>85</v>
      </c>
      <c r="B24" s="83">
        <f>'2 уровень'!B93</f>
        <v>11904</v>
      </c>
      <c r="C24" s="83">
        <f>'2 уровень'!C93</f>
        <v>994</v>
      </c>
      <c r="D24" s="83">
        <f>'2 уровень'!D93</f>
        <v>331</v>
      </c>
      <c r="E24" s="84">
        <f>'2 уровень'!E93</f>
        <v>33.29979879275654</v>
      </c>
      <c r="F24" s="64">
        <f>'2 уровень'!F93</f>
        <v>25672.64256</v>
      </c>
      <c r="G24" s="64">
        <f>'2 уровень'!G93</f>
        <v>2138</v>
      </c>
      <c r="H24" s="64">
        <f>'2 уровень'!H93</f>
        <v>743.06872999999985</v>
      </c>
      <c r="I24" s="64">
        <f>'2 уровень'!I93</f>
        <v>34.755319457436848</v>
      </c>
      <c r="J24" s="79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  <c r="EM24" s="78"/>
      <c r="EN24" s="78"/>
      <c r="EO24" s="78"/>
      <c r="EP24" s="78"/>
      <c r="EQ24" s="78"/>
      <c r="ER24" s="78"/>
      <c r="ES24" s="78"/>
      <c r="ET24" s="78"/>
      <c r="EU24" s="78"/>
      <c r="EV24" s="78"/>
      <c r="EW24" s="78"/>
      <c r="EX24" s="78"/>
      <c r="EY24" s="78"/>
      <c r="EZ24" s="78"/>
      <c r="FA24" s="78"/>
      <c r="FB24" s="78"/>
      <c r="FC24" s="78"/>
      <c r="FD24" s="78"/>
      <c r="FE24" s="78"/>
      <c r="FF24" s="78"/>
      <c r="FG24" s="78"/>
      <c r="FH24" s="78"/>
      <c r="FI24" s="78"/>
      <c r="FJ24" s="78"/>
      <c r="FK24" s="78"/>
      <c r="FL24" s="78"/>
      <c r="FM24" s="78"/>
      <c r="FN24" s="78"/>
      <c r="FO24" s="78"/>
      <c r="FP24" s="78"/>
      <c r="FQ24" s="78"/>
      <c r="FR24" s="78"/>
      <c r="FS24" s="78"/>
      <c r="FT24" s="78"/>
      <c r="FU24" s="78"/>
      <c r="FV24" s="78"/>
      <c r="FW24" s="78"/>
      <c r="FX24" s="78"/>
      <c r="FY24" s="78"/>
      <c r="FZ24" s="78"/>
      <c r="GA24" s="78"/>
      <c r="GB24" s="78"/>
      <c r="GC24" s="78"/>
    </row>
    <row r="25" spans="1:185" ht="45" x14ac:dyDescent="0.25">
      <c r="A25" s="11" t="s">
        <v>108</v>
      </c>
      <c r="B25" s="83">
        <f>'2 уровень'!B94</f>
        <v>259</v>
      </c>
      <c r="C25" s="83">
        <f>'2 уровень'!C94</f>
        <v>22</v>
      </c>
      <c r="D25" s="83">
        <f>'2 уровень'!D94</f>
        <v>2</v>
      </c>
      <c r="E25" s="84">
        <f>'2 уровень'!E94</f>
        <v>9.0909090909090917</v>
      </c>
      <c r="F25" s="64">
        <f>'2 уровень'!F94</f>
        <v>1620.5609280000001</v>
      </c>
      <c r="G25" s="64">
        <f>'2 уровень'!G94</f>
        <v>135</v>
      </c>
      <c r="H25" s="64">
        <f>'2 уровень'!H94</f>
        <v>12.51398</v>
      </c>
      <c r="I25" s="64">
        <f>'2 уровень'!I94</f>
        <v>9.2696148148148154</v>
      </c>
      <c r="J25" s="79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  <c r="DV25" s="78"/>
      <c r="DW25" s="78"/>
      <c r="DX25" s="78"/>
      <c r="DY25" s="78"/>
      <c r="DZ25" s="78"/>
      <c r="EA25" s="78"/>
      <c r="EB25" s="78"/>
      <c r="EC25" s="78"/>
      <c r="ED25" s="78"/>
      <c r="EE25" s="78"/>
      <c r="EF25" s="78"/>
      <c r="EG25" s="78"/>
      <c r="EH25" s="78"/>
      <c r="EI25" s="78"/>
      <c r="EJ25" s="78"/>
      <c r="EK25" s="78"/>
      <c r="EL25" s="78"/>
      <c r="EM25" s="78"/>
      <c r="EN25" s="78"/>
      <c r="EO25" s="78"/>
      <c r="EP25" s="78"/>
      <c r="EQ25" s="78"/>
      <c r="ER25" s="78"/>
      <c r="ES25" s="78"/>
      <c r="ET25" s="78"/>
      <c r="EU25" s="78"/>
      <c r="EV25" s="78"/>
      <c r="EW25" s="78"/>
      <c r="EX25" s="78"/>
      <c r="EY25" s="78"/>
      <c r="EZ25" s="78"/>
      <c r="FA25" s="78"/>
      <c r="FB25" s="78"/>
      <c r="FC25" s="78"/>
      <c r="FD25" s="78"/>
      <c r="FE25" s="78"/>
      <c r="FF25" s="78"/>
      <c r="FG25" s="78"/>
      <c r="FH25" s="78"/>
      <c r="FI25" s="78"/>
      <c r="FJ25" s="78"/>
      <c r="FK25" s="78"/>
      <c r="FL25" s="78"/>
      <c r="FM25" s="78"/>
      <c r="FN25" s="78"/>
      <c r="FO25" s="78"/>
      <c r="FP25" s="78"/>
      <c r="FQ25" s="78"/>
      <c r="FR25" s="78"/>
      <c r="FS25" s="78"/>
      <c r="FT25" s="78"/>
      <c r="FU25" s="78"/>
      <c r="FV25" s="78"/>
      <c r="FW25" s="78"/>
      <c r="FX25" s="78"/>
      <c r="FY25" s="78"/>
      <c r="FZ25" s="78"/>
      <c r="GA25" s="78"/>
      <c r="GB25" s="78"/>
      <c r="GC25" s="78"/>
    </row>
    <row r="26" spans="1:185" ht="30" x14ac:dyDescent="0.25">
      <c r="A26" s="11" t="s">
        <v>109</v>
      </c>
      <c r="B26" s="83">
        <f>'2 уровень'!B95</f>
        <v>581</v>
      </c>
      <c r="C26" s="83">
        <f>'2 уровень'!C95</f>
        <v>48</v>
      </c>
      <c r="D26" s="83">
        <f>'2 уровень'!D95</f>
        <v>83</v>
      </c>
      <c r="E26" s="84">
        <f>'2 уровень'!E95</f>
        <v>172.91666666666669</v>
      </c>
      <c r="F26" s="64">
        <f>'2 уровень'!F95</f>
        <v>3635.3123519999999</v>
      </c>
      <c r="G26" s="64">
        <f>'2 уровень'!G95</f>
        <v>302</v>
      </c>
      <c r="H26" s="64">
        <f>'2 уровень'!H95</f>
        <v>519.33016999999995</v>
      </c>
      <c r="I26" s="64">
        <f>'2 уровень'!I95</f>
        <v>171.96363245033112</v>
      </c>
      <c r="J26" s="79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78"/>
      <c r="DN26" s="78"/>
      <c r="DO26" s="78"/>
      <c r="DP26" s="78"/>
      <c r="DQ26" s="78"/>
      <c r="DR26" s="78"/>
      <c r="DS26" s="78"/>
      <c r="DT26" s="78"/>
      <c r="DU26" s="78"/>
      <c r="DV26" s="78"/>
      <c r="DW26" s="78"/>
      <c r="DX26" s="78"/>
      <c r="DY26" s="78"/>
      <c r="DZ26" s="78"/>
      <c r="EA26" s="78"/>
      <c r="EB26" s="78"/>
      <c r="EC26" s="78"/>
      <c r="ED26" s="78"/>
      <c r="EE26" s="78"/>
      <c r="EF26" s="78"/>
      <c r="EG26" s="78"/>
      <c r="EH26" s="78"/>
      <c r="EI26" s="78"/>
      <c r="EJ26" s="78"/>
      <c r="EK26" s="78"/>
      <c r="EL26" s="78"/>
      <c r="EM26" s="78"/>
      <c r="EN26" s="78"/>
      <c r="EO26" s="78"/>
      <c r="EP26" s="78"/>
      <c r="EQ26" s="78"/>
      <c r="ER26" s="78"/>
      <c r="ES26" s="78"/>
      <c r="ET26" s="78"/>
      <c r="EU26" s="78"/>
      <c r="EV26" s="78"/>
      <c r="EW26" s="78"/>
      <c r="EX26" s="78"/>
      <c r="EY26" s="78"/>
      <c r="EZ26" s="78"/>
      <c r="FA26" s="78"/>
      <c r="FB26" s="78"/>
      <c r="FC26" s="78"/>
      <c r="FD26" s="78"/>
      <c r="FE26" s="78"/>
      <c r="FF26" s="78"/>
      <c r="FG26" s="78"/>
      <c r="FH26" s="78"/>
      <c r="FI26" s="78"/>
      <c r="FJ26" s="78"/>
      <c r="FK26" s="78"/>
      <c r="FL26" s="78"/>
      <c r="FM26" s="78"/>
      <c r="FN26" s="78"/>
      <c r="FO26" s="78"/>
      <c r="FP26" s="78"/>
      <c r="FQ26" s="78"/>
      <c r="FR26" s="78"/>
      <c r="FS26" s="78"/>
      <c r="FT26" s="78"/>
      <c r="FU26" s="78"/>
      <c r="FV26" s="78"/>
      <c r="FW26" s="78"/>
      <c r="FX26" s="78"/>
      <c r="FY26" s="78"/>
      <c r="FZ26" s="78"/>
      <c r="GA26" s="78"/>
      <c r="GB26" s="78"/>
      <c r="GC26" s="78"/>
    </row>
    <row r="27" spans="1:185" ht="30" x14ac:dyDescent="0.25">
      <c r="A27" s="72" t="s">
        <v>125</v>
      </c>
      <c r="B27" s="83">
        <f>'2 уровень'!B96</f>
        <v>97428</v>
      </c>
      <c r="C27" s="83">
        <f>'2 уровень'!C96</f>
        <v>8120</v>
      </c>
      <c r="D27" s="83">
        <f>'2 уровень'!D96</f>
        <v>2911</v>
      </c>
      <c r="E27" s="84">
        <f>'2 уровень'!E96</f>
        <v>35.849753694581281</v>
      </c>
      <c r="F27" s="64">
        <f>'2 уровень'!F96</f>
        <v>181062.10246000002</v>
      </c>
      <c r="G27" s="64">
        <f>'2 уровень'!G96</f>
        <v>15090</v>
      </c>
      <c r="H27" s="64">
        <f>'2 уровень'!H96</f>
        <v>3878.4584799999998</v>
      </c>
      <c r="I27" s="64">
        <f>'2 уровень'!I96</f>
        <v>25.702176805831673</v>
      </c>
      <c r="J27" s="79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  <c r="EM27" s="78"/>
      <c r="EN27" s="78"/>
      <c r="EO27" s="78"/>
      <c r="EP27" s="78"/>
      <c r="EQ27" s="78"/>
      <c r="ER27" s="78"/>
      <c r="ES27" s="78"/>
      <c r="ET27" s="78"/>
      <c r="EU27" s="78"/>
      <c r="EV27" s="78"/>
      <c r="EW27" s="78"/>
      <c r="EX27" s="78"/>
      <c r="EY27" s="78"/>
      <c r="EZ27" s="78"/>
      <c r="FA27" s="78"/>
      <c r="FB27" s="78"/>
      <c r="FC27" s="78"/>
      <c r="FD27" s="78"/>
      <c r="FE27" s="78"/>
      <c r="FF27" s="78"/>
      <c r="FG27" s="78"/>
      <c r="FH27" s="78"/>
      <c r="FI27" s="78"/>
      <c r="FJ27" s="78"/>
      <c r="FK27" s="78"/>
      <c r="FL27" s="78"/>
      <c r="FM27" s="78"/>
      <c r="FN27" s="78"/>
      <c r="FO27" s="78"/>
      <c r="FP27" s="78"/>
      <c r="FQ27" s="78"/>
      <c r="FR27" s="78"/>
      <c r="FS27" s="78"/>
      <c r="FT27" s="78"/>
      <c r="FU27" s="78"/>
      <c r="FV27" s="78"/>
      <c r="FW27" s="78"/>
      <c r="FX27" s="78"/>
      <c r="FY27" s="78"/>
      <c r="FZ27" s="78"/>
      <c r="GA27" s="78"/>
      <c r="GB27" s="78"/>
      <c r="GC27" s="78"/>
    </row>
    <row r="28" spans="1:185" ht="30" x14ac:dyDescent="0.25">
      <c r="A28" s="11" t="s">
        <v>121</v>
      </c>
      <c r="B28" s="83">
        <f>'2 уровень'!B97</f>
        <v>12995</v>
      </c>
      <c r="C28" s="83">
        <f>'2 уровень'!C97</f>
        <v>1083</v>
      </c>
      <c r="D28" s="83">
        <f>'2 уровень'!D97</f>
        <v>443</v>
      </c>
      <c r="E28" s="84">
        <f>'2 уровень'!E97</f>
        <v>40.904893813481067</v>
      </c>
      <c r="F28" s="64">
        <f>'2 уровень'!F97</f>
        <v>22791.540649999999</v>
      </c>
      <c r="G28" s="64">
        <f>'2 уровень'!G97</f>
        <v>1899</v>
      </c>
      <c r="H28" s="64">
        <f>'2 уровень'!H97</f>
        <v>769.69207000000006</v>
      </c>
      <c r="I28" s="64">
        <f>'2 уровень'!I97</f>
        <v>40.531441284886789</v>
      </c>
      <c r="J28" s="79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  <c r="EM28" s="78"/>
      <c r="EN28" s="78"/>
      <c r="EO28" s="78"/>
      <c r="EP28" s="78"/>
      <c r="EQ28" s="78"/>
      <c r="ER28" s="78"/>
      <c r="ES28" s="78"/>
      <c r="ET28" s="78"/>
      <c r="EU28" s="78"/>
      <c r="EV28" s="78"/>
      <c r="EW28" s="78"/>
      <c r="EX28" s="78"/>
      <c r="EY28" s="78"/>
      <c r="EZ28" s="78"/>
      <c r="FA28" s="78"/>
      <c r="FB28" s="78"/>
      <c r="FC28" s="78"/>
      <c r="FD28" s="78"/>
      <c r="FE28" s="78"/>
      <c r="FF28" s="78"/>
      <c r="FG28" s="78"/>
      <c r="FH28" s="78"/>
      <c r="FI28" s="78"/>
      <c r="FJ28" s="78"/>
      <c r="FK28" s="78"/>
      <c r="FL28" s="78"/>
      <c r="FM28" s="78"/>
      <c r="FN28" s="78"/>
      <c r="FO28" s="78"/>
      <c r="FP28" s="78"/>
      <c r="FQ28" s="78"/>
      <c r="FR28" s="78"/>
      <c r="FS28" s="78"/>
      <c r="FT28" s="78"/>
      <c r="FU28" s="78"/>
      <c r="FV28" s="78"/>
      <c r="FW28" s="78"/>
      <c r="FX28" s="78"/>
      <c r="FY28" s="78"/>
      <c r="FZ28" s="78"/>
      <c r="GA28" s="78"/>
      <c r="GB28" s="78"/>
      <c r="GC28" s="78"/>
    </row>
    <row r="29" spans="1:185" ht="60" x14ac:dyDescent="0.25">
      <c r="A29" s="11" t="s">
        <v>86</v>
      </c>
      <c r="B29" s="83">
        <f>'2 уровень'!B98</f>
        <v>48740</v>
      </c>
      <c r="C29" s="83">
        <f>'2 уровень'!C98</f>
        <v>4062</v>
      </c>
      <c r="D29" s="83">
        <f>'2 уровень'!D98</f>
        <v>946</v>
      </c>
      <c r="E29" s="84">
        <f>'2 уровень'!E98</f>
        <v>23.28902018709995</v>
      </c>
      <c r="F29" s="64">
        <f>'2 уровень'!F98</f>
        <v>95603.510000000009</v>
      </c>
      <c r="G29" s="64">
        <f>'2 уровень'!G98</f>
        <v>7968</v>
      </c>
      <c r="H29" s="64">
        <f>'2 уровень'!H98</f>
        <v>1641.7335400000002</v>
      </c>
      <c r="I29" s="64">
        <f>'2 уровень'!I98</f>
        <v>20.604085592369479</v>
      </c>
      <c r="J29" s="79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  <c r="EM29" s="78"/>
      <c r="EN29" s="78"/>
      <c r="EO29" s="78"/>
      <c r="EP29" s="78"/>
      <c r="EQ29" s="78"/>
      <c r="ER29" s="78"/>
      <c r="ES29" s="78"/>
      <c r="ET29" s="78"/>
      <c r="EU29" s="78"/>
      <c r="EV29" s="78"/>
      <c r="EW29" s="78"/>
      <c r="EX29" s="78"/>
      <c r="EY29" s="78"/>
      <c r="EZ29" s="78"/>
      <c r="FA29" s="78"/>
      <c r="FB29" s="78"/>
      <c r="FC29" s="78"/>
      <c r="FD29" s="78"/>
      <c r="FE29" s="78"/>
      <c r="FF29" s="78"/>
      <c r="FG29" s="78"/>
      <c r="FH29" s="78"/>
      <c r="FI29" s="78"/>
      <c r="FJ29" s="78"/>
      <c r="FK29" s="78"/>
      <c r="FL29" s="78"/>
      <c r="FM29" s="78"/>
      <c r="FN29" s="78"/>
      <c r="FO29" s="78"/>
      <c r="FP29" s="78"/>
      <c r="FQ29" s="78"/>
      <c r="FR29" s="78"/>
      <c r="FS29" s="78"/>
      <c r="FT29" s="78"/>
      <c r="FU29" s="78"/>
      <c r="FV29" s="78"/>
      <c r="FW29" s="78"/>
      <c r="FX29" s="78"/>
      <c r="FY29" s="78"/>
      <c r="FZ29" s="78"/>
      <c r="GA29" s="78"/>
      <c r="GB29" s="78"/>
      <c r="GC29" s="78"/>
    </row>
    <row r="30" spans="1:185" ht="45" x14ac:dyDescent="0.25">
      <c r="A30" s="11" t="s">
        <v>122</v>
      </c>
      <c r="B30" s="83">
        <f>'2 уровень'!B99</f>
        <v>23964</v>
      </c>
      <c r="C30" s="83">
        <f>'2 уровень'!C99</f>
        <v>1997</v>
      </c>
      <c r="D30" s="83">
        <f>'2 уровень'!D99</f>
        <v>1259</v>
      </c>
      <c r="E30" s="84">
        <f>'2 уровень'!E99</f>
        <v>63.044566850275416</v>
      </c>
      <c r="F30" s="64">
        <f>'2 уровень'!F99</f>
        <v>47005.386000000006</v>
      </c>
      <c r="G30" s="64">
        <f>'2 уровень'!G99</f>
        <v>3918</v>
      </c>
      <c r="H30" s="64">
        <f>'2 уровень'!H99</f>
        <v>1215.2793999999999</v>
      </c>
      <c r="I30" s="64">
        <f>'2 уровень'!I99</f>
        <v>31.017850944359367</v>
      </c>
      <c r="J30" s="79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  <c r="EM30" s="78"/>
      <c r="EN30" s="78"/>
      <c r="EO30" s="78"/>
      <c r="EP30" s="78"/>
      <c r="EQ30" s="78"/>
      <c r="ER30" s="78"/>
      <c r="ES30" s="78"/>
      <c r="ET30" s="78"/>
      <c r="EU30" s="78"/>
      <c r="EV30" s="78"/>
      <c r="EW30" s="78"/>
      <c r="EX30" s="78"/>
      <c r="EY30" s="78"/>
      <c r="EZ30" s="78"/>
      <c r="FA30" s="78"/>
      <c r="FB30" s="78"/>
      <c r="FC30" s="78"/>
      <c r="FD30" s="78"/>
      <c r="FE30" s="78"/>
      <c r="FF30" s="78"/>
      <c r="FG30" s="78"/>
      <c r="FH30" s="78"/>
      <c r="FI30" s="78"/>
      <c r="FJ30" s="78"/>
      <c r="FK30" s="78"/>
      <c r="FL30" s="78"/>
      <c r="FM30" s="78"/>
      <c r="FN30" s="78"/>
      <c r="FO30" s="78"/>
      <c r="FP30" s="78"/>
      <c r="FQ30" s="78"/>
      <c r="FR30" s="78"/>
      <c r="FS30" s="78"/>
      <c r="FT30" s="78"/>
      <c r="FU30" s="78"/>
      <c r="FV30" s="78"/>
      <c r="FW30" s="78"/>
      <c r="FX30" s="78"/>
      <c r="FY30" s="78"/>
      <c r="FZ30" s="78"/>
      <c r="GA30" s="78"/>
      <c r="GB30" s="78"/>
      <c r="GC30" s="78"/>
    </row>
    <row r="31" spans="1:185" ht="30" x14ac:dyDescent="0.25">
      <c r="A31" s="11" t="s">
        <v>87</v>
      </c>
      <c r="B31" s="83">
        <f>'2 уровень'!B100</f>
        <v>2080</v>
      </c>
      <c r="C31" s="83">
        <f>'2 уровень'!C100</f>
        <v>174</v>
      </c>
      <c r="D31" s="83">
        <f>'2 уровень'!D100</f>
        <v>37</v>
      </c>
      <c r="E31" s="84">
        <f>'2 уровень'!E100</f>
        <v>21.264367816091951</v>
      </c>
      <c r="F31" s="64">
        <f>'2 уровень'!F100</f>
        <v>8321.768</v>
      </c>
      <c r="G31" s="64">
        <f>'2 уровень'!G100</f>
        <v>694</v>
      </c>
      <c r="H31" s="64">
        <f>'2 уровень'!H100</f>
        <v>83.640979999999999</v>
      </c>
      <c r="I31" s="64">
        <f>'2 уровень'!I100</f>
        <v>12.052014409221902</v>
      </c>
      <c r="J31" s="79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  <c r="EM31" s="78"/>
      <c r="EN31" s="78"/>
      <c r="EO31" s="78"/>
      <c r="EP31" s="78"/>
      <c r="EQ31" s="78"/>
      <c r="ER31" s="78"/>
      <c r="ES31" s="78"/>
      <c r="ET31" s="78"/>
      <c r="EU31" s="78"/>
      <c r="EV31" s="78"/>
      <c r="EW31" s="78"/>
      <c r="EX31" s="78"/>
      <c r="EY31" s="78"/>
      <c r="EZ31" s="78"/>
      <c r="FA31" s="78"/>
      <c r="FB31" s="78"/>
      <c r="FC31" s="78"/>
      <c r="FD31" s="78"/>
      <c r="FE31" s="78"/>
      <c r="FF31" s="78"/>
      <c r="FG31" s="78"/>
      <c r="FH31" s="78"/>
      <c r="FI31" s="78"/>
      <c r="FJ31" s="78"/>
      <c r="FK31" s="78"/>
      <c r="FL31" s="78"/>
      <c r="FM31" s="78"/>
      <c r="FN31" s="78"/>
      <c r="FO31" s="78"/>
      <c r="FP31" s="78"/>
      <c r="FQ31" s="78"/>
      <c r="FR31" s="78"/>
      <c r="FS31" s="78"/>
      <c r="FT31" s="78"/>
      <c r="FU31" s="78"/>
      <c r="FV31" s="78"/>
      <c r="FW31" s="78"/>
      <c r="FX31" s="78"/>
      <c r="FY31" s="78"/>
      <c r="FZ31" s="78"/>
      <c r="GA31" s="78"/>
      <c r="GB31" s="78"/>
      <c r="GC31" s="78"/>
    </row>
    <row r="32" spans="1:185" ht="30.75" thickBot="1" x14ac:dyDescent="0.3">
      <c r="A32" s="95" t="s">
        <v>88</v>
      </c>
      <c r="B32" s="173">
        <f>'2 уровень'!B101</f>
        <v>9649</v>
      </c>
      <c r="C32" s="173">
        <f>'2 уровень'!C101</f>
        <v>804</v>
      </c>
      <c r="D32" s="173">
        <f>'2 уровень'!D101</f>
        <v>226</v>
      </c>
      <c r="E32" s="174">
        <f>'2 уровень'!E101</f>
        <v>28.109452736318406</v>
      </c>
      <c r="F32" s="169">
        <f>'2 уровень'!F101</f>
        <v>7339.8978100000004</v>
      </c>
      <c r="G32" s="169">
        <f>'2 уровень'!G101</f>
        <v>611</v>
      </c>
      <c r="H32" s="169">
        <f>'2 уровень'!H101</f>
        <v>168.11249000000001</v>
      </c>
      <c r="I32" s="169">
        <f>'2 уровень'!I101</f>
        <v>27.514319148936174</v>
      </c>
      <c r="J32" s="79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  <c r="EM32" s="78"/>
      <c r="EN32" s="78"/>
      <c r="EO32" s="78"/>
      <c r="EP32" s="78"/>
      <c r="EQ32" s="78"/>
      <c r="ER32" s="78"/>
      <c r="ES32" s="78"/>
      <c r="ET32" s="78"/>
      <c r="EU32" s="78"/>
      <c r="EV32" s="78"/>
      <c r="EW32" s="78"/>
      <c r="EX32" s="78"/>
      <c r="EY32" s="78"/>
      <c r="EZ32" s="78"/>
      <c r="FA32" s="78"/>
      <c r="FB32" s="78"/>
      <c r="FC32" s="78"/>
      <c r="FD32" s="78"/>
      <c r="FE32" s="78"/>
      <c r="FF32" s="78"/>
      <c r="FG32" s="78"/>
      <c r="FH32" s="78"/>
      <c r="FI32" s="78"/>
      <c r="FJ32" s="78"/>
      <c r="FK32" s="78"/>
      <c r="FL32" s="78"/>
      <c r="FM32" s="78"/>
      <c r="FN32" s="78"/>
      <c r="FO32" s="78"/>
      <c r="FP32" s="78"/>
      <c r="FQ32" s="78"/>
      <c r="FR32" s="78"/>
      <c r="FS32" s="78"/>
      <c r="FT32" s="78"/>
      <c r="FU32" s="78"/>
      <c r="FV32" s="78"/>
      <c r="FW32" s="78"/>
      <c r="FX32" s="78"/>
      <c r="FY32" s="78"/>
      <c r="FZ32" s="78"/>
      <c r="GA32" s="78"/>
      <c r="GB32" s="78"/>
      <c r="GC32" s="78"/>
    </row>
    <row r="33" spans="1:185" ht="15.75" thickBot="1" x14ac:dyDescent="0.3">
      <c r="A33" s="170" t="s">
        <v>119</v>
      </c>
      <c r="B33" s="175">
        <f>'2 уровень'!B102</f>
        <v>0</v>
      </c>
      <c r="C33" s="175">
        <f>'2 уровень'!C102</f>
        <v>0</v>
      </c>
      <c r="D33" s="175">
        <f>'2 уровень'!D102</f>
        <v>0</v>
      </c>
      <c r="E33" s="176">
        <f>'2 уровень'!E102</f>
        <v>0</v>
      </c>
      <c r="F33" s="171">
        <f>'2 уровень'!F102</f>
        <v>309296.62128222222</v>
      </c>
      <c r="G33" s="171">
        <f>'2 уровень'!G102</f>
        <v>25774</v>
      </c>
      <c r="H33" s="171">
        <f>'2 уровень'!H102</f>
        <v>8690.1326900000004</v>
      </c>
      <c r="I33" s="171">
        <f>'2 уровень'!I102</f>
        <v>33.716662877318228</v>
      </c>
      <c r="J33" s="79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  <c r="EM33" s="78"/>
      <c r="EN33" s="78"/>
      <c r="EO33" s="78"/>
      <c r="EP33" s="78"/>
      <c r="EQ33" s="78"/>
      <c r="ER33" s="78"/>
      <c r="ES33" s="78"/>
      <c r="ET33" s="78"/>
      <c r="EU33" s="78"/>
      <c r="EV33" s="78"/>
      <c r="EW33" s="78"/>
      <c r="EX33" s="78"/>
      <c r="EY33" s="78"/>
      <c r="EZ33" s="78"/>
      <c r="FA33" s="78"/>
      <c r="FB33" s="78"/>
      <c r="FC33" s="78"/>
      <c r="FD33" s="78"/>
      <c r="FE33" s="78"/>
      <c r="FF33" s="78"/>
      <c r="FG33" s="78"/>
      <c r="FH33" s="78"/>
      <c r="FI33" s="78"/>
      <c r="FJ33" s="78"/>
      <c r="FK33" s="78"/>
      <c r="FL33" s="78"/>
      <c r="FM33" s="78"/>
      <c r="FN33" s="78"/>
      <c r="FO33" s="78"/>
      <c r="FP33" s="78"/>
      <c r="FQ33" s="78"/>
      <c r="FR33" s="78"/>
      <c r="FS33" s="78"/>
      <c r="FT33" s="78"/>
      <c r="FU33" s="78"/>
      <c r="FV33" s="78"/>
      <c r="FW33" s="78"/>
      <c r="FX33" s="78"/>
      <c r="FY33" s="78"/>
      <c r="FZ33" s="78"/>
      <c r="GA33" s="78"/>
      <c r="GB33" s="78"/>
      <c r="GC33" s="78"/>
    </row>
    <row r="34" spans="1:185" ht="15" customHeight="1" x14ac:dyDescent="0.25">
      <c r="A34" s="202" t="s">
        <v>12</v>
      </c>
      <c r="B34" s="209"/>
      <c r="C34" s="209"/>
      <c r="D34" s="209"/>
      <c r="E34" s="210"/>
      <c r="F34" s="65"/>
      <c r="G34" s="65"/>
      <c r="H34" s="65"/>
      <c r="I34" s="65"/>
      <c r="J34" s="79"/>
    </row>
    <row r="35" spans="1:185" ht="30" x14ac:dyDescent="0.25">
      <c r="A35" s="72" t="s">
        <v>134</v>
      </c>
      <c r="B35" s="83">
        <f>'2 уровень'!B119</f>
        <v>11671</v>
      </c>
      <c r="C35" s="83">
        <f>'2 уровень'!C119</f>
        <v>972</v>
      </c>
      <c r="D35" s="83">
        <f>'2 уровень'!D119</f>
        <v>22</v>
      </c>
      <c r="E35" s="84">
        <f>'2 уровень'!E119</f>
        <v>2.263374485596708</v>
      </c>
      <c r="F35" s="64">
        <f>'2 уровень'!F119</f>
        <v>28128.465902222219</v>
      </c>
      <c r="G35" s="64">
        <f>'2 уровень'!G119</f>
        <v>2344</v>
      </c>
      <c r="H35" s="64">
        <f>'2 уровень'!H119</f>
        <v>65.03837</v>
      </c>
      <c r="I35" s="64">
        <f>'2 уровень'!I119</f>
        <v>2.7746744880546075</v>
      </c>
      <c r="J35" s="79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  <c r="EM35" s="78"/>
      <c r="EN35" s="78"/>
      <c r="EO35" s="78"/>
      <c r="EP35" s="78"/>
      <c r="EQ35" s="78"/>
      <c r="ER35" s="78"/>
      <c r="ES35" s="78"/>
      <c r="ET35" s="78"/>
      <c r="EU35" s="78"/>
      <c r="EV35" s="78"/>
      <c r="EW35" s="78"/>
      <c r="EX35" s="78"/>
      <c r="EY35" s="78"/>
      <c r="EZ35" s="78"/>
      <c r="FA35" s="78"/>
      <c r="FB35" s="78"/>
      <c r="FC35" s="78"/>
      <c r="FD35" s="78"/>
      <c r="FE35" s="78"/>
      <c r="FF35" s="78"/>
      <c r="FG35" s="78"/>
      <c r="FH35" s="78"/>
      <c r="FI35" s="78"/>
      <c r="FJ35" s="78"/>
      <c r="FK35" s="78"/>
      <c r="FL35" s="78"/>
      <c r="FM35" s="78"/>
      <c r="FN35" s="78"/>
      <c r="FO35" s="78"/>
      <c r="FP35" s="78"/>
      <c r="FQ35" s="78"/>
      <c r="FR35" s="78"/>
      <c r="FS35" s="78"/>
      <c r="FT35" s="78"/>
      <c r="FU35" s="78"/>
      <c r="FV35" s="78"/>
      <c r="FW35" s="78"/>
      <c r="FX35" s="78"/>
      <c r="FY35" s="78"/>
      <c r="FZ35" s="78"/>
      <c r="GA35" s="78"/>
      <c r="GB35" s="78"/>
      <c r="GC35" s="78"/>
    </row>
    <row r="36" spans="1:185" ht="30" x14ac:dyDescent="0.25">
      <c r="A36" s="11" t="s">
        <v>84</v>
      </c>
      <c r="B36" s="83">
        <f>'2 уровень'!B120</f>
        <v>8920</v>
      </c>
      <c r="C36" s="83">
        <f>'2 уровень'!C120</f>
        <v>743</v>
      </c>
      <c r="D36" s="83">
        <f>'2 уровень'!D120</f>
        <v>20</v>
      </c>
      <c r="E36" s="84">
        <f>'2 уровень'!E120</f>
        <v>2.6917900403768504</v>
      </c>
      <c r="F36" s="64">
        <f>'2 уровень'!F120</f>
        <v>21888.02286222222</v>
      </c>
      <c r="G36" s="64">
        <f>'2 уровень'!G120</f>
        <v>1824</v>
      </c>
      <c r="H36" s="64">
        <f>'2 уровень'!H120</f>
        <v>60.48612</v>
      </c>
      <c r="I36" s="64">
        <f>'2 уровень'!I120</f>
        <v>3.3161250000000004</v>
      </c>
      <c r="J36" s="79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78"/>
      <c r="DY36" s="78"/>
      <c r="DZ36" s="78"/>
      <c r="EA36" s="78"/>
      <c r="EB36" s="78"/>
      <c r="EC36" s="78"/>
      <c r="ED36" s="78"/>
      <c r="EE36" s="78"/>
      <c r="EF36" s="78"/>
      <c r="EG36" s="78"/>
      <c r="EH36" s="78"/>
      <c r="EI36" s="78"/>
      <c r="EJ36" s="78"/>
      <c r="EK36" s="78"/>
      <c r="EL36" s="78"/>
      <c r="EM36" s="78"/>
      <c r="EN36" s="78"/>
      <c r="EO36" s="78"/>
      <c r="EP36" s="78"/>
      <c r="EQ36" s="78"/>
      <c r="ER36" s="78"/>
      <c r="ES36" s="78"/>
      <c r="ET36" s="78"/>
      <c r="EU36" s="78"/>
      <c r="EV36" s="78"/>
      <c r="EW36" s="78"/>
      <c r="EX36" s="78"/>
      <c r="EY36" s="78"/>
      <c r="EZ36" s="78"/>
      <c r="FA36" s="78"/>
      <c r="FB36" s="78"/>
      <c r="FC36" s="78"/>
      <c r="FD36" s="78"/>
      <c r="FE36" s="78"/>
      <c r="FF36" s="78"/>
      <c r="FG36" s="78"/>
      <c r="FH36" s="78"/>
      <c r="FI36" s="78"/>
      <c r="FJ36" s="78"/>
      <c r="FK36" s="78"/>
      <c r="FL36" s="78"/>
      <c r="FM36" s="78"/>
      <c r="FN36" s="78"/>
      <c r="FO36" s="78"/>
      <c r="FP36" s="78"/>
      <c r="FQ36" s="78"/>
      <c r="FR36" s="78"/>
      <c r="FS36" s="78"/>
      <c r="FT36" s="78"/>
      <c r="FU36" s="78"/>
      <c r="FV36" s="78"/>
      <c r="FW36" s="78"/>
      <c r="FX36" s="78"/>
      <c r="FY36" s="78"/>
      <c r="FZ36" s="78"/>
      <c r="GA36" s="78"/>
      <c r="GB36" s="78"/>
      <c r="GC36" s="78"/>
    </row>
    <row r="37" spans="1:185" ht="30" x14ac:dyDescent="0.25">
      <c r="A37" s="11" t="s">
        <v>85</v>
      </c>
      <c r="B37" s="83">
        <f>'2 уровень'!B121</f>
        <v>2676</v>
      </c>
      <c r="C37" s="83">
        <f>'2 уровень'!C121</f>
        <v>223</v>
      </c>
      <c r="D37" s="83">
        <f>'2 уровень'!D121</f>
        <v>2</v>
      </c>
      <c r="E37" s="84">
        <f>'2 уровень'!E121</f>
        <v>0.89686098654708524</v>
      </c>
      <c r="F37" s="64">
        <f>'2 уровень'!F121</f>
        <v>5771.1686399999999</v>
      </c>
      <c r="G37" s="64">
        <f>'2 уровень'!G121</f>
        <v>481</v>
      </c>
      <c r="H37" s="64">
        <f>'2 уровень'!H121</f>
        <v>4.5522499999999999</v>
      </c>
      <c r="I37" s="64">
        <f>'2 уровень'!I121</f>
        <v>0.94641372141372138</v>
      </c>
      <c r="J37" s="79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  <c r="EM37" s="78"/>
      <c r="EN37" s="78"/>
      <c r="EO37" s="78"/>
      <c r="EP37" s="78"/>
      <c r="EQ37" s="78"/>
      <c r="ER37" s="78"/>
      <c r="ES37" s="78"/>
      <c r="ET37" s="78"/>
      <c r="EU37" s="78"/>
      <c r="EV37" s="78"/>
      <c r="EW37" s="78"/>
      <c r="EX37" s="78"/>
      <c r="EY37" s="78"/>
      <c r="EZ37" s="78"/>
      <c r="FA37" s="78"/>
      <c r="FB37" s="78"/>
      <c r="FC37" s="78"/>
      <c r="FD37" s="78"/>
      <c r="FE37" s="78"/>
      <c r="FF37" s="78"/>
      <c r="FG37" s="78"/>
      <c r="FH37" s="78"/>
      <c r="FI37" s="78"/>
      <c r="FJ37" s="78"/>
      <c r="FK37" s="78"/>
      <c r="FL37" s="78"/>
      <c r="FM37" s="78"/>
      <c r="FN37" s="78"/>
      <c r="FO37" s="78"/>
      <c r="FP37" s="78"/>
      <c r="FQ37" s="78"/>
      <c r="FR37" s="78"/>
      <c r="FS37" s="78"/>
      <c r="FT37" s="78"/>
      <c r="FU37" s="78"/>
      <c r="FV37" s="78"/>
      <c r="FW37" s="78"/>
      <c r="FX37" s="78"/>
      <c r="FY37" s="78"/>
      <c r="FZ37" s="78"/>
      <c r="GA37" s="78"/>
      <c r="GB37" s="78"/>
      <c r="GC37" s="78"/>
    </row>
    <row r="38" spans="1:185" ht="45" x14ac:dyDescent="0.25">
      <c r="A38" s="11" t="s">
        <v>108</v>
      </c>
      <c r="B38" s="83">
        <f>'2 уровень'!B122</f>
        <v>75</v>
      </c>
      <c r="C38" s="83">
        <f>'2 уровень'!C122</f>
        <v>6</v>
      </c>
      <c r="D38" s="83">
        <f>'2 уровень'!D122</f>
        <v>0</v>
      </c>
      <c r="E38" s="84">
        <f>'2 уровень'!E122</f>
        <v>0</v>
      </c>
      <c r="F38" s="64">
        <f>'2 уровень'!F122</f>
        <v>469.27440000000001</v>
      </c>
      <c r="G38" s="64">
        <f>'2 уровень'!G122</f>
        <v>39</v>
      </c>
      <c r="H38" s="64">
        <f>'2 уровень'!H122</f>
        <v>0</v>
      </c>
      <c r="I38" s="64">
        <f>'2 уровень'!I122</f>
        <v>0</v>
      </c>
      <c r="J38" s="79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  <c r="EM38" s="78"/>
      <c r="EN38" s="78"/>
      <c r="EO38" s="78"/>
      <c r="EP38" s="78"/>
      <c r="EQ38" s="78"/>
      <c r="ER38" s="78"/>
      <c r="ES38" s="78"/>
      <c r="ET38" s="78"/>
      <c r="EU38" s="78"/>
      <c r="EV38" s="78"/>
      <c r="EW38" s="78"/>
      <c r="EX38" s="78"/>
      <c r="EY38" s="78"/>
      <c r="EZ38" s="78"/>
      <c r="FA38" s="78"/>
      <c r="FB38" s="78"/>
      <c r="FC38" s="78"/>
      <c r="FD38" s="78"/>
      <c r="FE38" s="78"/>
      <c r="FF38" s="78"/>
      <c r="FG38" s="78"/>
      <c r="FH38" s="78"/>
      <c r="FI38" s="78"/>
      <c r="FJ38" s="78"/>
      <c r="FK38" s="78"/>
      <c r="FL38" s="78"/>
      <c r="FM38" s="78"/>
      <c r="FN38" s="78"/>
      <c r="FO38" s="78"/>
      <c r="FP38" s="78"/>
      <c r="FQ38" s="78"/>
      <c r="FR38" s="78"/>
      <c r="FS38" s="78"/>
      <c r="FT38" s="78"/>
      <c r="FU38" s="78"/>
      <c r="FV38" s="78"/>
      <c r="FW38" s="78"/>
      <c r="FX38" s="78"/>
      <c r="FY38" s="78"/>
      <c r="FZ38" s="78"/>
      <c r="GA38" s="78"/>
      <c r="GB38" s="78"/>
      <c r="GC38" s="78"/>
    </row>
    <row r="39" spans="1:185" ht="30" x14ac:dyDescent="0.25">
      <c r="A39" s="11" t="s">
        <v>109</v>
      </c>
      <c r="B39" s="83">
        <f>'2 уровень'!B123</f>
        <v>0</v>
      </c>
      <c r="C39" s="83">
        <f>'2 уровень'!C123</f>
        <v>0</v>
      </c>
      <c r="D39" s="83">
        <f>'2 уровень'!D123</f>
        <v>0</v>
      </c>
      <c r="E39" s="84">
        <f>'2 уровень'!E123</f>
        <v>0</v>
      </c>
      <c r="F39" s="64">
        <f>'2 уровень'!F123</f>
        <v>0</v>
      </c>
      <c r="G39" s="64">
        <f>'2 уровень'!G123</f>
        <v>0</v>
      </c>
      <c r="H39" s="64">
        <f>'2 уровень'!H123</f>
        <v>0</v>
      </c>
      <c r="I39" s="64">
        <f>'2 уровень'!I123</f>
        <v>0</v>
      </c>
      <c r="J39" s="79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78"/>
      <c r="DY39" s="78"/>
      <c r="DZ39" s="78"/>
      <c r="EA39" s="78"/>
      <c r="EB39" s="78"/>
      <c r="EC39" s="78"/>
      <c r="ED39" s="78"/>
      <c r="EE39" s="78"/>
      <c r="EF39" s="78"/>
      <c r="EG39" s="78"/>
      <c r="EH39" s="78"/>
      <c r="EI39" s="78"/>
      <c r="EJ39" s="78"/>
      <c r="EK39" s="78"/>
      <c r="EL39" s="78"/>
      <c r="EM39" s="78"/>
      <c r="EN39" s="78"/>
      <c r="EO39" s="78"/>
      <c r="EP39" s="78"/>
      <c r="EQ39" s="78"/>
      <c r="ER39" s="78"/>
      <c r="ES39" s="78"/>
      <c r="ET39" s="78"/>
      <c r="EU39" s="78"/>
      <c r="EV39" s="78"/>
      <c r="EW39" s="78"/>
      <c r="EX39" s="78"/>
      <c r="EY39" s="78"/>
      <c r="EZ39" s="78"/>
      <c r="FA39" s="78"/>
      <c r="FB39" s="78"/>
      <c r="FC39" s="78"/>
      <c r="FD39" s="78"/>
      <c r="FE39" s="78"/>
      <c r="FF39" s="78"/>
      <c r="FG39" s="78"/>
      <c r="FH39" s="78"/>
      <c r="FI39" s="78"/>
      <c r="FJ39" s="78"/>
      <c r="FK39" s="78"/>
      <c r="FL39" s="78"/>
      <c r="FM39" s="78"/>
      <c r="FN39" s="78"/>
      <c r="FO39" s="78"/>
      <c r="FP39" s="78"/>
      <c r="FQ39" s="78"/>
      <c r="FR39" s="78"/>
      <c r="FS39" s="78"/>
      <c r="FT39" s="78"/>
      <c r="FU39" s="78"/>
      <c r="FV39" s="78"/>
      <c r="FW39" s="78"/>
      <c r="FX39" s="78"/>
      <c r="FY39" s="78"/>
      <c r="FZ39" s="78"/>
      <c r="GA39" s="78"/>
      <c r="GB39" s="78"/>
      <c r="GC39" s="78"/>
    </row>
    <row r="40" spans="1:185" ht="30" x14ac:dyDescent="0.25">
      <c r="A40" s="72" t="s">
        <v>125</v>
      </c>
      <c r="B40" s="83">
        <f>'2 уровень'!B124</f>
        <v>21966</v>
      </c>
      <c r="C40" s="83">
        <f>'2 уровень'!C124</f>
        <v>1830</v>
      </c>
      <c r="D40" s="83">
        <f>'2 уровень'!D124</f>
        <v>696</v>
      </c>
      <c r="E40" s="84">
        <f>'2 уровень'!E124</f>
        <v>38.032786885245898</v>
      </c>
      <c r="F40" s="64">
        <f>'2 уровень'!F124</f>
        <v>44054.487019999993</v>
      </c>
      <c r="G40" s="64">
        <f>'2 уровень'!G124</f>
        <v>3671</v>
      </c>
      <c r="H40" s="64">
        <f>'2 уровень'!H124</f>
        <v>634.32773999999995</v>
      </c>
      <c r="I40" s="64">
        <f>'2 уровень'!I124</f>
        <v>17.27942631435576</v>
      </c>
      <c r="J40" s="79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78"/>
      <c r="EY40" s="78"/>
      <c r="EZ40" s="78"/>
      <c r="FA40" s="78"/>
      <c r="FB40" s="78"/>
      <c r="FC40" s="78"/>
      <c r="FD40" s="78"/>
      <c r="FE40" s="78"/>
      <c r="FF40" s="78"/>
      <c r="FG40" s="78"/>
      <c r="FH40" s="78"/>
      <c r="FI40" s="78"/>
      <c r="FJ40" s="78"/>
      <c r="FK40" s="78"/>
      <c r="FL40" s="78"/>
      <c r="FM40" s="78"/>
      <c r="FN40" s="78"/>
      <c r="FO40" s="78"/>
      <c r="FP40" s="78"/>
      <c r="FQ40" s="78"/>
      <c r="FR40" s="78"/>
      <c r="FS40" s="78"/>
      <c r="FT40" s="78"/>
      <c r="FU40" s="78"/>
      <c r="FV40" s="78"/>
      <c r="FW40" s="78"/>
      <c r="FX40" s="78"/>
      <c r="FY40" s="78"/>
      <c r="FZ40" s="78"/>
      <c r="GA40" s="78"/>
      <c r="GB40" s="78"/>
      <c r="GC40" s="78"/>
    </row>
    <row r="41" spans="1:185" ht="30" x14ac:dyDescent="0.25">
      <c r="A41" s="11" t="s">
        <v>121</v>
      </c>
      <c r="B41" s="83">
        <f>'2 уровень'!B125</f>
        <v>5051</v>
      </c>
      <c r="C41" s="83">
        <f>'2 уровень'!C125</f>
        <v>421</v>
      </c>
      <c r="D41" s="83">
        <f>'2 уровень'!D125</f>
        <v>11</v>
      </c>
      <c r="E41" s="84">
        <f>'2 уровень'!E125</f>
        <v>2.6128266033254155</v>
      </c>
      <c r="F41" s="64">
        <f>'2 уровень'!F125</f>
        <v>8858.7973699999984</v>
      </c>
      <c r="G41" s="64">
        <f>'2 уровень'!G125</f>
        <v>738</v>
      </c>
      <c r="H41" s="64">
        <f>'2 уровень'!H125</f>
        <v>19.409009999999999</v>
      </c>
      <c r="I41" s="64">
        <f>'2 уровень'!I125</f>
        <v>2.6299471544715445</v>
      </c>
      <c r="J41" s="79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  <c r="EM41" s="78"/>
      <c r="EN41" s="78"/>
      <c r="EO41" s="78"/>
      <c r="EP41" s="78"/>
      <c r="EQ41" s="78"/>
      <c r="ER41" s="78"/>
      <c r="ES41" s="78"/>
      <c r="ET41" s="78"/>
      <c r="EU41" s="78"/>
      <c r="EV41" s="78"/>
      <c r="EW41" s="78"/>
      <c r="EX41" s="78"/>
      <c r="EY41" s="78"/>
      <c r="EZ41" s="78"/>
      <c r="FA41" s="78"/>
      <c r="FB41" s="78"/>
      <c r="FC41" s="78"/>
      <c r="FD41" s="78"/>
      <c r="FE41" s="78"/>
      <c r="FF41" s="78"/>
      <c r="FG41" s="78"/>
      <c r="FH41" s="78"/>
      <c r="FI41" s="78"/>
      <c r="FJ41" s="78"/>
      <c r="FK41" s="78"/>
      <c r="FL41" s="78"/>
      <c r="FM41" s="78"/>
      <c r="FN41" s="78"/>
      <c r="FO41" s="78"/>
      <c r="FP41" s="78"/>
      <c r="FQ41" s="78"/>
      <c r="FR41" s="78"/>
      <c r="FS41" s="78"/>
      <c r="FT41" s="78"/>
      <c r="FU41" s="78"/>
      <c r="FV41" s="78"/>
      <c r="FW41" s="78"/>
      <c r="FX41" s="78"/>
      <c r="FY41" s="78"/>
      <c r="FZ41" s="78"/>
      <c r="GA41" s="78"/>
      <c r="GB41" s="78"/>
      <c r="GC41" s="78"/>
    </row>
    <row r="42" spans="1:185" ht="60" x14ac:dyDescent="0.25">
      <c r="A42" s="11" t="s">
        <v>86</v>
      </c>
      <c r="B42" s="83">
        <f>'2 уровень'!B126</f>
        <v>11800</v>
      </c>
      <c r="C42" s="83">
        <f>'2 уровень'!C126</f>
        <v>983</v>
      </c>
      <c r="D42" s="83">
        <f>'2 уровень'!D126</f>
        <v>370</v>
      </c>
      <c r="E42" s="84">
        <f>'2 уровень'!E126</f>
        <v>37.639877924720246</v>
      </c>
      <c r="F42" s="64">
        <f>'2 уровень'!F126</f>
        <v>23145.7</v>
      </c>
      <c r="G42" s="64">
        <f>'2 уровень'!G126</f>
        <v>1929</v>
      </c>
      <c r="H42" s="64">
        <f>'2 уровень'!H126</f>
        <v>327.43680000000001</v>
      </c>
      <c r="I42" s="64">
        <f>'2 уровень'!I126</f>
        <v>16.974432348367031</v>
      </c>
      <c r="J42" s="79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  <c r="EM42" s="78"/>
      <c r="EN42" s="78"/>
      <c r="EO42" s="78"/>
      <c r="EP42" s="78"/>
      <c r="EQ42" s="78"/>
      <c r="ER42" s="78"/>
      <c r="ES42" s="78"/>
      <c r="ET42" s="78"/>
      <c r="EU42" s="78"/>
      <c r="EV42" s="78"/>
      <c r="EW42" s="78"/>
      <c r="EX42" s="78"/>
      <c r="EY42" s="78"/>
      <c r="EZ42" s="78"/>
      <c r="FA42" s="78"/>
      <c r="FB42" s="78"/>
      <c r="FC42" s="78"/>
      <c r="FD42" s="78"/>
      <c r="FE42" s="78"/>
      <c r="FF42" s="78"/>
      <c r="FG42" s="78"/>
      <c r="FH42" s="78"/>
      <c r="FI42" s="78"/>
      <c r="FJ42" s="78"/>
      <c r="FK42" s="78"/>
      <c r="FL42" s="78"/>
      <c r="FM42" s="78"/>
      <c r="FN42" s="78"/>
      <c r="FO42" s="78"/>
      <c r="FP42" s="78"/>
      <c r="FQ42" s="78"/>
      <c r="FR42" s="78"/>
      <c r="FS42" s="78"/>
      <c r="FT42" s="78"/>
      <c r="FU42" s="78"/>
      <c r="FV42" s="78"/>
      <c r="FW42" s="78"/>
      <c r="FX42" s="78"/>
      <c r="FY42" s="78"/>
      <c r="FZ42" s="78"/>
      <c r="GA42" s="78"/>
      <c r="GB42" s="78"/>
      <c r="GC42" s="78"/>
    </row>
    <row r="43" spans="1:185" ht="45" x14ac:dyDescent="0.25">
      <c r="A43" s="11" t="s">
        <v>122</v>
      </c>
      <c r="B43" s="83">
        <f>'2 уровень'!B127</f>
        <v>4126</v>
      </c>
      <c r="C43" s="83">
        <f>'2 уровень'!C127</f>
        <v>344</v>
      </c>
      <c r="D43" s="83">
        <f>'2 уровень'!D127</f>
        <v>313</v>
      </c>
      <c r="E43" s="84">
        <f>'2 уровень'!E127</f>
        <v>90.988372093023244</v>
      </c>
      <c r="F43" s="64">
        <f>'2 уровень'!F127</f>
        <v>8093.1490000000003</v>
      </c>
      <c r="G43" s="64">
        <f>'2 уровень'!G127</f>
        <v>674</v>
      </c>
      <c r="H43" s="64">
        <f>'2 уровень'!H127</f>
        <v>283.90105999999997</v>
      </c>
      <c r="I43" s="64">
        <f>'2 уровень'!I127</f>
        <v>42.121818991097918</v>
      </c>
      <c r="J43" s="79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  <c r="EM43" s="78"/>
      <c r="EN43" s="78"/>
      <c r="EO43" s="78"/>
      <c r="EP43" s="78"/>
      <c r="EQ43" s="78"/>
      <c r="ER43" s="78"/>
      <c r="ES43" s="78"/>
      <c r="ET43" s="78"/>
      <c r="EU43" s="78"/>
      <c r="EV43" s="78"/>
      <c r="EW43" s="78"/>
      <c r="EX43" s="78"/>
      <c r="EY43" s="78"/>
      <c r="EZ43" s="78"/>
      <c r="FA43" s="78"/>
      <c r="FB43" s="78"/>
      <c r="FC43" s="78"/>
      <c r="FD43" s="78"/>
      <c r="FE43" s="78"/>
      <c r="FF43" s="78"/>
      <c r="FG43" s="78"/>
      <c r="FH43" s="78"/>
      <c r="FI43" s="78"/>
      <c r="FJ43" s="78"/>
      <c r="FK43" s="78"/>
      <c r="FL43" s="78"/>
      <c r="FM43" s="78"/>
      <c r="FN43" s="78"/>
      <c r="FO43" s="78"/>
      <c r="FP43" s="78"/>
      <c r="FQ43" s="78"/>
      <c r="FR43" s="78"/>
      <c r="FS43" s="78"/>
      <c r="FT43" s="78"/>
      <c r="FU43" s="78"/>
      <c r="FV43" s="78"/>
      <c r="FW43" s="78"/>
      <c r="FX43" s="78"/>
      <c r="FY43" s="78"/>
      <c r="FZ43" s="78"/>
      <c r="GA43" s="78"/>
      <c r="GB43" s="78"/>
      <c r="GC43" s="78"/>
    </row>
    <row r="44" spans="1:185" ht="30" x14ac:dyDescent="0.25">
      <c r="A44" s="11" t="s">
        <v>87</v>
      </c>
      <c r="B44" s="83">
        <f>'2 уровень'!B128</f>
        <v>989</v>
      </c>
      <c r="C44" s="83">
        <f>'2 уровень'!C128</f>
        <v>82</v>
      </c>
      <c r="D44" s="83">
        <f>'2 уровень'!D128</f>
        <v>2</v>
      </c>
      <c r="E44" s="84">
        <f>'2 уровень'!E128</f>
        <v>2.4390243902439024</v>
      </c>
      <c r="F44" s="64">
        <f>'2 уровень'!F128</f>
        <v>3956.8406500000001</v>
      </c>
      <c r="G44" s="64">
        <f>'2 уровень'!G128</f>
        <v>330</v>
      </c>
      <c r="H44" s="64">
        <f>'2 уровень'!H128</f>
        <v>3.58087</v>
      </c>
      <c r="I44" s="64">
        <f>'2 уровень'!I128</f>
        <v>1.0851121212121211</v>
      </c>
      <c r="J44" s="79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78"/>
      <c r="DY44" s="78"/>
      <c r="DZ44" s="78"/>
      <c r="EA44" s="78"/>
      <c r="EB44" s="78"/>
      <c r="EC44" s="78"/>
      <c r="ED44" s="78"/>
      <c r="EE44" s="78"/>
      <c r="EF44" s="78"/>
      <c r="EG44" s="78"/>
      <c r="EH44" s="78"/>
      <c r="EI44" s="78"/>
      <c r="EJ44" s="78"/>
      <c r="EK44" s="78"/>
      <c r="EL44" s="78"/>
      <c r="EM44" s="78"/>
      <c r="EN44" s="78"/>
      <c r="EO44" s="78"/>
      <c r="EP44" s="78"/>
      <c r="EQ44" s="78"/>
      <c r="ER44" s="78"/>
      <c r="ES44" s="78"/>
      <c r="ET44" s="78"/>
      <c r="EU44" s="78"/>
      <c r="EV44" s="78"/>
      <c r="EW44" s="78"/>
      <c r="EX44" s="78"/>
      <c r="EY44" s="78"/>
      <c r="EZ44" s="78"/>
      <c r="FA44" s="78"/>
      <c r="FB44" s="78"/>
      <c r="FC44" s="78"/>
      <c r="FD44" s="78"/>
      <c r="FE44" s="78"/>
      <c r="FF44" s="78"/>
      <c r="FG44" s="78"/>
      <c r="FH44" s="78"/>
      <c r="FI44" s="78"/>
      <c r="FJ44" s="78"/>
      <c r="FK44" s="78"/>
      <c r="FL44" s="78"/>
      <c r="FM44" s="78"/>
      <c r="FN44" s="78"/>
      <c r="FO44" s="78"/>
      <c r="FP44" s="78"/>
      <c r="FQ44" s="78"/>
      <c r="FR44" s="78"/>
      <c r="FS44" s="78"/>
      <c r="FT44" s="78"/>
      <c r="FU44" s="78"/>
      <c r="FV44" s="78"/>
      <c r="FW44" s="78"/>
      <c r="FX44" s="78"/>
      <c r="FY44" s="78"/>
      <c r="FZ44" s="78"/>
      <c r="GA44" s="78"/>
      <c r="GB44" s="78"/>
      <c r="GC44" s="78"/>
    </row>
    <row r="45" spans="1:185" ht="30.75" thickBot="1" x14ac:dyDescent="0.3">
      <c r="A45" s="95" t="s">
        <v>88</v>
      </c>
      <c r="B45" s="173">
        <f>'2 уровень'!B129</f>
        <v>0</v>
      </c>
      <c r="C45" s="173">
        <f>'2 уровень'!C129</f>
        <v>0</v>
      </c>
      <c r="D45" s="173">
        <f>'2 уровень'!D129</f>
        <v>0</v>
      </c>
      <c r="E45" s="174">
        <f>'2 уровень'!E129</f>
        <v>0</v>
      </c>
      <c r="F45" s="169">
        <f>'2 уровень'!F129</f>
        <v>0</v>
      </c>
      <c r="G45" s="169">
        <f>'2 уровень'!G129</f>
        <v>0</v>
      </c>
      <c r="H45" s="169">
        <f>'2 уровень'!H129</f>
        <v>0</v>
      </c>
      <c r="I45" s="169">
        <f>'2 уровень'!I129</f>
        <v>0</v>
      </c>
      <c r="J45" s="79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  <c r="EM45" s="78"/>
      <c r="EN45" s="78"/>
      <c r="EO45" s="78"/>
      <c r="EP45" s="78"/>
      <c r="EQ45" s="78"/>
      <c r="ER45" s="78"/>
      <c r="ES45" s="78"/>
      <c r="ET45" s="78"/>
      <c r="EU45" s="78"/>
      <c r="EV45" s="78"/>
      <c r="EW45" s="78"/>
      <c r="EX45" s="78"/>
      <c r="EY45" s="78"/>
      <c r="EZ45" s="78"/>
      <c r="FA45" s="78"/>
      <c r="FB45" s="78"/>
      <c r="FC45" s="78"/>
      <c r="FD45" s="78"/>
      <c r="FE45" s="78"/>
      <c r="FF45" s="78"/>
      <c r="FG45" s="78"/>
      <c r="FH45" s="78"/>
      <c r="FI45" s="78"/>
      <c r="FJ45" s="78"/>
      <c r="FK45" s="78"/>
      <c r="FL45" s="78"/>
      <c r="FM45" s="78"/>
      <c r="FN45" s="78"/>
      <c r="FO45" s="78"/>
      <c r="FP45" s="78"/>
      <c r="FQ45" s="78"/>
      <c r="FR45" s="78"/>
      <c r="FS45" s="78"/>
      <c r="FT45" s="78"/>
      <c r="FU45" s="78"/>
      <c r="FV45" s="78"/>
      <c r="FW45" s="78"/>
      <c r="FX45" s="78"/>
      <c r="FY45" s="78"/>
      <c r="FZ45" s="78"/>
      <c r="GA45" s="78"/>
      <c r="GB45" s="78"/>
      <c r="GC45" s="78"/>
    </row>
    <row r="46" spans="1:185" ht="15.75" thickBot="1" x14ac:dyDescent="0.3">
      <c r="A46" s="170" t="s">
        <v>119</v>
      </c>
      <c r="B46" s="175">
        <f>'2 уровень'!B130</f>
        <v>0</v>
      </c>
      <c r="C46" s="175">
        <f>'2 уровень'!C130</f>
        <v>0</v>
      </c>
      <c r="D46" s="175">
        <f>'2 уровень'!D130</f>
        <v>0</v>
      </c>
      <c r="E46" s="176">
        <f>'2 уровень'!E130</f>
        <v>0</v>
      </c>
      <c r="F46" s="171">
        <f>'2 уровень'!F130</f>
        <v>72182.952922222205</v>
      </c>
      <c r="G46" s="171">
        <f>'2 уровень'!G130</f>
        <v>6015</v>
      </c>
      <c r="H46" s="171">
        <f>'2 уровень'!H130</f>
        <v>699.36610999999994</v>
      </c>
      <c r="I46" s="171">
        <f>'2 уровень'!I130</f>
        <v>11.627034247714047</v>
      </c>
      <c r="J46" s="79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  <c r="EM46" s="78"/>
      <c r="EN46" s="78"/>
      <c r="EO46" s="78"/>
      <c r="EP46" s="78"/>
      <c r="EQ46" s="78"/>
      <c r="ER46" s="78"/>
      <c r="ES46" s="78"/>
      <c r="ET46" s="78"/>
      <c r="EU46" s="78"/>
      <c r="EV46" s="78"/>
      <c r="EW46" s="78"/>
      <c r="EX46" s="78"/>
      <c r="EY46" s="78"/>
      <c r="EZ46" s="78"/>
      <c r="FA46" s="78"/>
      <c r="FB46" s="78"/>
      <c r="FC46" s="78"/>
      <c r="FD46" s="78"/>
      <c r="FE46" s="78"/>
      <c r="FF46" s="78"/>
      <c r="FG46" s="78"/>
      <c r="FH46" s="78"/>
      <c r="FI46" s="78"/>
      <c r="FJ46" s="78"/>
      <c r="FK46" s="78"/>
      <c r="FL46" s="78"/>
      <c r="FM46" s="78"/>
      <c r="FN46" s="78"/>
      <c r="FO46" s="78"/>
      <c r="FP46" s="78"/>
      <c r="FQ46" s="78"/>
      <c r="FR46" s="78"/>
      <c r="FS46" s="78"/>
      <c r="FT46" s="78"/>
      <c r="FU46" s="78"/>
      <c r="FV46" s="78"/>
      <c r="FW46" s="78"/>
      <c r="FX46" s="78"/>
      <c r="FY46" s="78"/>
      <c r="FZ46" s="78"/>
      <c r="GA46" s="78"/>
      <c r="GB46" s="78"/>
      <c r="GC46" s="78"/>
    </row>
    <row r="47" spans="1:185" ht="15" customHeight="1" x14ac:dyDescent="0.25">
      <c r="A47" s="75" t="s">
        <v>20</v>
      </c>
      <c r="B47" s="88"/>
      <c r="C47" s="88"/>
      <c r="D47" s="88"/>
      <c r="E47" s="89"/>
      <c r="F47" s="66"/>
      <c r="G47" s="66"/>
      <c r="H47" s="66"/>
      <c r="I47" s="66"/>
      <c r="J47" s="79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  <c r="EM47" s="78"/>
      <c r="EN47" s="78"/>
      <c r="EO47" s="78"/>
      <c r="EP47" s="78"/>
      <c r="EQ47" s="78"/>
      <c r="ER47" s="78"/>
      <c r="ES47" s="78"/>
      <c r="ET47" s="78"/>
      <c r="EU47" s="78"/>
      <c r="EV47" s="78"/>
      <c r="EW47" s="78"/>
      <c r="EX47" s="78"/>
      <c r="EY47" s="78"/>
      <c r="EZ47" s="78"/>
      <c r="FA47" s="78"/>
      <c r="FB47" s="78"/>
      <c r="FC47" s="78"/>
      <c r="FD47" s="78"/>
      <c r="FE47" s="78"/>
      <c r="FF47" s="78"/>
      <c r="FG47" s="78"/>
      <c r="FH47" s="78"/>
      <c r="FI47" s="78"/>
      <c r="FJ47" s="78"/>
      <c r="FK47" s="78"/>
      <c r="FL47" s="78"/>
      <c r="FM47" s="78"/>
      <c r="FN47" s="78"/>
      <c r="FO47" s="78"/>
      <c r="FP47" s="78"/>
      <c r="FQ47" s="78"/>
      <c r="FR47" s="78"/>
      <c r="FS47" s="78"/>
      <c r="FT47" s="78"/>
      <c r="FU47" s="78"/>
      <c r="FV47" s="78"/>
      <c r="FW47" s="78"/>
      <c r="FX47" s="78"/>
      <c r="FY47" s="78"/>
      <c r="FZ47" s="78"/>
      <c r="GA47" s="78"/>
      <c r="GB47" s="78"/>
      <c r="GC47" s="78"/>
    </row>
    <row r="48" spans="1:185" ht="30" x14ac:dyDescent="0.25">
      <c r="A48" s="72" t="s">
        <v>134</v>
      </c>
      <c r="B48" s="211">
        <f>'Аян '!B22</f>
        <v>438</v>
      </c>
      <c r="C48" s="211">
        <f>'Аян '!C22</f>
        <v>37</v>
      </c>
      <c r="D48" s="211">
        <f>'Аян '!D22</f>
        <v>16</v>
      </c>
      <c r="E48" s="212">
        <f>'Аян '!E22</f>
        <v>43.243243243243242</v>
      </c>
      <c r="F48" s="64">
        <f>'Аян '!F22</f>
        <v>1540.6039766481481</v>
      </c>
      <c r="G48" s="64">
        <f>'Аян '!G22</f>
        <v>129</v>
      </c>
      <c r="H48" s="64">
        <f>'Аян '!H22</f>
        <v>48.037339999999993</v>
      </c>
      <c r="I48" s="64">
        <f>'Аян '!I22</f>
        <v>37.238248062015501</v>
      </c>
      <c r="J48" s="79"/>
    </row>
    <row r="49" spans="1:185" ht="30" x14ac:dyDescent="0.25">
      <c r="A49" s="11" t="s">
        <v>84</v>
      </c>
      <c r="B49" s="211">
        <f>'Аян '!B23</f>
        <v>313</v>
      </c>
      <c r="C49" s="211">
        <f>'Аян '!C23</f>
        <v>26</v>
      </c>
      <c r="D49" s="211">
        <f>'Аян '!D23</f>
        <v>16</v>
      </c>
      <c r="E49" s="212">
        <f>'Аян '!E23</f>
        <v>61.53846153846154</v>
      </c>
      <c r="F49" s="64">
        <f>'Аян '!F23</f>
        <v>1019.4867791481481</v>
      </c>
      <c r="G49" s="64">
        <f>'Аян '!G23</f>
        <v>85</v>
      </c>
      <c r="H49" s="64">
        <f>'Аян '!H23</f>
        <v>48.037339999999993</v>
      </c>
      <c r="I49" s="64">
        <f>'Аян '!I23</f>
        <v>56.514517647058817</v>
      </c>
      <c r="J49" s="79"/>
    </row>
    <row r="50" spans="1:185" ht="30" x14ac:dyDescent="0.25">
      <c r="A50" s="11" t="s">
        <v>85</v>
      </c>
      <c r="B50" s="211">
        <f>'Аян '!B24</f>
        <v>95</v>
      </c>
      <c r="C50" s="211">
        <f>'Аян '!C24</f>
        <v>8</v>
      </c>
      <c r="D50" s="211">
        <f>'Аян '!D24</f>
        <v>0</v>
      </c>
      <c r="E50" s="212">
        <f>'Аян '!E24</f>
        <v>0</v>
      </c>
      <c r="F50" s="64">
        <f>'Аян '!F24</f>
        <v>271.9548375</v>
      </c>
      <c r="G50" s="64">
        <f>'Аян '!G24</f>
        <v>23</v>
      </c>
      <c r="H50" s="64">
        <f>'Аян '!H24</f>
        <v>0</v>
      </c>
      <c r="I50" s="64">
        <f>'Аян '!I24</f>
        <v>0</v>
      </c>
      <c r="J50" s="79"/>
    </row>
    <row r="51" spans="1:185" ht="45" x14ac:dyDescent="0.25">
      <c r="A51" s="11" t="s">
        <v>108</v>
      </c>
      <c r="B51" s="211">
        <f>'Аян '!B25</f>
        <v>7</v>
      </c>
      <c r="C51" s="211">
        <f>'Аян '!C25</f>
        <v>1</v>
      </c>
      <c r="D51" s="211">
        <f>'Аян '!D25</f>
        <v>0</v>
      </c>
      <c r="E51" s="212">
        <f>'Аян '!E25</f>
        <v>0</v>
      </c>
      <c r="F51" s="64">
        <f>'Аян '!F25</f>
        <v>58.137884000000007</v>
      </c>
      <c r="G51" s="64">
        <f>'Аян '!G25</f>
        <v>5</v>
      </c>
      <c r="H51" s="64">
        <f>'Аян '!H25</f>
        <v>0</v>
      </c>
      <c r="I51" s="64">
        <f>'Аян '!I25</f>
        <v>0</v>
      </c>
      <c r="J51" s="79"/>
    </row>
    <row r="52" spans="1:185" ht="30" x14ac:dyDescent="0.25">
      <c r="A52" s="11" t="s">
        <v>109</v>
      </c>
      <c r="B52" s="211">
        <f>'Аян '!B26</f>
        <v>23</v>
      </c>
      <c r="C52" s="211">
        <f>'Аян '!C26</f>
        <v>2</v>
      </c>
      <c r="D52" s="211">
        <f>'Аян '!D26</f>
        <v>0</v>
      </c>
      <c r="E52" s="212">
        <f>'Аян '!E26</f>
        <v>0</v>
      </c>
      <c r="F52" s="64">
        <f>'Аян '!F26</f>
        <v>191.02447599999999</v>
      </c>
      <c r="G52" s="64">
        <f>'Аян '!G26</f>
        <v>16</v>
      </c>
      <c r="H52" s="64">
        <f>'Аян '!H26</f>
        <v>0</v>
      </c>
      <c r="I52" s="64">
        <f>'Аян '!I26</f>
        <v>0</v>
      </c>
      <c r="J52" s="79"/>
    </row>
    <row r="53" spans="1:185" ht="30" x14ac:dyDescent="0.25">
      <c r="A53" s="72" t="s">
        <v>125</v>
      </c>
      <c r="B53" s="211">
        <f>'Аян '!B27</f>
        <v>1065</v>
      </c>
      <c r="C53" s="211">
        <f>'Аян '!C27</f>
        <v>89</v>
      </c>
      <c r="D53" s="211">
        <f>'Аян '!D27</f>
        <v>0</v>
      </c>
      <c r="E53" s="212">
        <f>'Аян '!E27</f>
        <v>0</v>
      </c>
      <c r="F53" s="64">
        <f>'Аян '!F27</f>
        <v>3489.2200000000003</v>
      </c>
      <c r="G53" s="64">
        <f>'Аян '!G27</f>
        <v>291</v>
      </c>
      <c r="H53" s="64">
        <f>'Аян '!H27</f>
        <v>-12.232889999999999</v>
      </c>
      <c r="I53" s="64">
        <f>'Аян '!I27</f>
        <v>-4.2037422680412373</v>
      </c>
      <c r="J53" s="79"/>
    </row>
    <row r="54" spans="1:185" ht="30" x14ac:dyDescent="0.25">
      <c r="A54" s="11" t="s">
        <v>121</v>
      </c>
      <c r="B54" s="211">
        <f>'Аян '!B28</f>
        <v>200</v>
      </c>
      <c r="C54" s="211">
        <f>'Аян '!C28</f>
        <v>17</v>
      </c>
      <c r="D54" s="211">
        <f>'Аян '!D28</f>
        <v>0</v>
      </c>
      <c r="E54" s="212">
        <f>'Аян '!E28</f>
        <v>0</v>
      </c>
      <c r="F54" s="64">
        <f>'Аян '!F28</f>
        <v>460</v>
      </c>
      <c r="G54" s="64">
        <f>'Аян '!G28</f>
        <v>38</v>
      </c>
      <c r="H54" s="64">
        <f>'Аян '!H28</f>
        <v>0</v>
      </c>
      <c r="I54" s="64">
        <f>'Аян '!I28</f>
        <v>0</v>
      </c>
      <c r="J54" s="79"/>
    </row>
    <row r="55" spans="1:185" ht="60" x14ac:dyDescent="0.25">
      <c r="A55" s="11" t="s">
        <v>86</v>
      </c>
      <c r="B55" s="211">
        <f>'Аян '!B29</f>
        <v>405</v>
      </c>
      <c r="C55" s="211">
        <f>'Аян '!C29</f>
        <v>34</v>
      </c>
      <c r="D55" s="211">
        <f>'Аян '!D29</f>
        <v>0</v>
      </c>
      <c r="E55" s="212">
        <f>'Аян '!E29</f>
        <v>0</v>
      </c>
      <c r="F55" s="64">
        <f>'Аян '!F29</f>
        <v>1462.86</v>
      </c>
      <c r="G55" s="64">
        <f>'Аян '!G29</f>
        <v>122</v>
      </c>
      <c r="H55" s="64">
        <f>'Аян '!H29</f>
        <v>0</v>
      </c>
      <c r="I55" s="64">
        <f>'Аян '!I29</f>
        <v>0</v>
      </c>
      <c r="J55" s="79"/>
    </row>
    <row r="56" spans="1:185" ht="45" x14ac:dyDescent="0.25">
      <c r="A56" s="11" t="s">
        <v>122</v>
      </c>
      <c r="B56" s="211">
        <f>'Аян '!B30</f>
        <v>210</v>
      </c>
      <c r="C56" s="211">
        <f>'Аян '!C30</f>
        <v>18</v>
      </c>
      <c r="D56" s="211">
        <f>'Аян '!D30</f>
        <v>0</v>
      </c>
      <c r="E56" s="212">
        <f>'Аян '!E30</f>
        <v>0</v>
      </c>
      <c r="F56" s="64">
        <f>'Аян '!F30</f>
        <v>758.52</v>
      </c>
      <c r="G56" s="64">
        <f>'Аян '!G30</f>
        <v>63</v>
      </c>
      <c r="H56" s="64">
        <f>'Аян '!H30</f>
        <v>-12.232889999999999</v>
      </c>
      <c r="I56" s="64">
        <f>'Аян '!I30</f>
        <v>-19.417285714285711</v>
      </c>
      <c r="J56" s="79"/>
    </row>
    <row r="57" spans="1:185" ht="30" x14ac:dyDescent="0.25">
      <c r="A57" s="11" t="s">
        <v>87</v>
      </c>
      <c r="B57" s="211">
        <f>'Аян '!B31</f>
        <v>125</v>
      </c>
      <c r="C57" s="211">
        <f>'Аян '!C31</f>
        <v>10</v>
      </c>
      <c r="D57" s="211">
        <f>'Аян '!D31</f>
        <v>0</v>
      </c>
      <c r="E57" s="212">
        <f>'Аян '!E31</f>
        <v>0</v>
      </c>
      <c r="F57" s="64">
        <f>'Аян '!F31</f>
        <v>681.625</v>
      </c>
      <c r="G57" s="64">
        <f>'Аян '!G31</f>
        <v>57</v>
      </c>
      <c r="H57" s="64">
        <f>'Аян '!H31</f>
        <v>0</v>
      </c>
      <c r="I57" s="64">
        <f>'Аян '!I31</f>
        <v>0</v>
      </c>
      <c r="J57" s="79"/>
    </row>
    <row r="58" spans="1:185" ht="30.75" thickBot="1" x14ac:dyDescent="0.3">
      <c r="A58" s="95" t="s">
        <v>88</v>
      </c>
      <c r="B58" s="213">
        <f>'Аян '!B32</f>
        <v>125</v>
      </c>
      <c r="C58" s="213">
        <f>'Аян '!C32</f>
        <v>10</v>
      </c>
      <c r="D58" s="213">
        <f>'Аян '!D32</f>
        <v>0</v>
      </c>
      <c r="E58" s="214">
        <f>'Аян '!E32</f>
        <v>0</v>
      </c>
      <c r="F58" s="169">
        <f>'Аян '!F32</f>
        <v>126.215</v>
      </c>
      <c r="G58" s="169">
        <f>'Аян '!G32</f>
        <v>11</v>
      </c>
      <c r="H58" s="169">
        <f>'Аян '!H32</f>
        <v>0</v>
      </c>
      <c r="I58" s="169">
        <f>'Аян '!I32</f>
        <v>0</v>
      </c>
      <c r="J58" s="79"/>
    </row>
    <row r="59" spans="1:185" ht="15.75" thickBot="1" x14ac:dyDescent="0.3">
      <c r="A59" s="170" t="s">
        <v>4</v>
      </c>
      <c r="B59" s="215">
        <f>'Аян '!B33</f>
        <v>1503</v>
      </c>
      <c r="C59" s="215">
        <f>'Аян '!C33</f>
        <v>126</v>
      </c>
      <c r="D59" s="215">
        <f>'Аян '!D33</f>
        <v>16</v>
      </c>
      <c r="E59" s="216">
        <f>'Аян '!E33</f>
        <v>12.698412698412698</v>
      </c>
      <c r="F59" s="171">
        <f>'Аян '!F33</f>
        <v>5029.8239766481483</v>
      </c>
      <c r="G59" s="171">
        <f>'Аян '!G33</f>
        <v>420</v>
      </c>
      <c r="H59" s="171">
        <f>'Аян '!H33</f>
        <v>35.804449999999996</v>
      </c>
      <c r="I59" s="171">
        <f>'Аян '!I33</f>
        <v>8.5248690476190472</v>
      </c>
      <c r="J59" s="79"/>
    </row>
    <row r="60" spans="1:185" ht="15" customHeight="1" x14ac:dyDescent="0.25">
      <c r="A60" s="75" t="s">
        <v>21</v>
      </c>
      <c r="B60" s="88"/>
      <c r="C60" s="88"/>
      <c r="D60" s="88"/>
      <c r="E60" s="89"/>
      <c r="F60" s="66"/>
      <c r="G60" s="66"/>
      <c r="H60" s="66"/>
      <c r="I60" s="66"/>
      <c r="J60" s="79"/>
    </row>
    <row r="61" spans="1:185" ht="30" x14ac:dyDescent="0.25">
      <c r="A61" s="72" t="s">
        <v>134</v>
      </c>
      <c r="B61" s="83">
        <f>'1 уровень'!B254</f>
        <v>3761</v>
      </c>
      <c r="C61" s="83">
        <f>'1 уровень'!C254</f>
        <v>314</v>
      </c>
      <c r="D61" s="83">
        <f>'1 уровень'!D254</f>
        <v>4</v>
      </c>
      <c r="E61" s="84">
        <f>'1 уровень'!E254</f>
        <v>1.2738853503184715</v>
      </c>
      <c r="F61" s="64">
        <f>'1 уровень'!F254</f>
        <v>8202.3729666666641</v>
      </c>
      <c r="G61" s="64">
        <f>'1 уровень'!G254</f>
        <v>684</v>
      </c>
      <c r="H61" s="64">
        <f>'1 уровень'!H254</f>
        <v>6.0998000000000001</v>
      </c>
      <c r="I61" s="64">
        <f>'1 уровень'!I254</f>
        <v>0.89178362573099412</v>
      </c>
      <c r="J61" s="79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  <c r="EM61" s="78"/>
      <c r="EN61" s="78"/>
      <c r="EO61" s="78"/>
      <c r="EP61" s="78"/>
      <c r="EQ61" s="78"/>
      <c r="ER61" s="78"/>
      <c r="ES61" s="78"/>
      <c r="ET61" s="78"/>
      <c r="EU61" s="78"/>
      <c r="EV61" s="78"/>
      <c r="EW61" s="78"/>
      <c r="EX61" s="78"/>
      <c r="EY61" s="78"/>
      <c r="EZ61" s="78"/>
      <c r="FA61" s="78"/>
      <c r="FB61" s="78"/>
      <c r="FC61" s="78"/>
      <c r="FD61" s="78"/>
      <c r="FE61" s="78"/>
      <c r="FF61" s="78"/>
      <c r="FG61" s="78"/>
      <c r="FH61" s="78"/>
      <c r="FI61" s="78"/>
      <c r="FJ61" s="78"/>
      <c r="FK61" s="78"/>
      <c r="FL61" s="78"/>
      <c r="FM61" s="78"/>
      <c r="FN61" s="78"/>
      <c r="FO61" s="78"/>
      <c r="FP61" s="78"/>
      <c r="FQ61" s="78"/>
      <c r="FR61" s="78"/>
      <c r="FS61" s="78"/>
      <c r="FT61" s="78"/>
      <c r="FU61" s="78"/>
      <c r="FV61" s="78"/>
      <c r="FW61" s="78"/>
      <c r="FX61" s="78"/>
      <c r="FY61" s="78"/>
      <c r="FZ61" s="78"/>
      <c r="GA61" s="78"/>
      <c r="GB61" s="78"/>
      <c r="GC61" s="78"/>
    </row>
    <row r="62" spans="1:185" ht="30" x14ac:dyDescent="0.25">
      <c r="A62" s="11" t="s">
        <v>84</v>
      </c>
      <c r="B62" s="83">
        <f>'1 уровень'!B255</f>
        <v>2709</v>
      </c>
      <c r="C62" s="83">
        <f>'1 уровень'!C255</f>
        <v>226</v>
      </c>
      <c r="D62" s="83">
        <f>'1 уровень'!D255</f>
        <v>4</v>
      </c>
      <c r="E62" s="84">
        <f>'1 уровень'!E255</f>
        <v>1.7699115044247788</v>
      </c>
      <c r="F62" s="64">
        <f>'1 уровень'!F255</f>
        <v>5539.4856066666653</v>
      </c>
      <c r="G62" s="64">
        <f>'1 уровень'!G255</f>
        <v>462</v>
      </c>
      <c r="H62" s="64">
        <f>'1 уровень'!H255</f>
        <v>6.0998000000000001</v>
      </c>
      <c r="I62" s="64">
        <f>'1 уровень'!I255</f>
        <v>1.3203030303030303</v>
      </c>
      <c r="J62" s="79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  <c r="EM62" s="78"/>
      <c r="EN62" s="78"/>
      <c r="EO62" s="78"/>
      <c r="EP62" s="78"/>
      <c r="EQ62" s="78"/>
      <c r="ER62" s="78"/>
      <c r="ES62" s="78"/>
      <c r="ET62" s="78"/>
      <c r="EU62" s="78"/>
      <c r="EV62" s="78"/>
      <c r="EW62" s="78"/>
      <c r="EX62" s="78"/>
      <c r="EY62" s="78"/>
      <c r="EZ62" s="78"/>
      <c r="FA62" s="78"/>
      <c r="FB62" s="78"/>
      <c r="FC62" s="78"/>
      <c r="FD62" s="78"/>
      <c r="FE62" s="78"/>
      <c r="FF62" s="78"/>
      <c r="FG62" s="78"/>
      <c r="FH62" s="78"/>
      <c r="FI62" s="78"/>
      <c r="FJ62" s="78"/>
      <c r="FK62" s="78"/>
      <c r="FL62" s="78"/>
      <c r="FM62" s="78"/>
      <c r="FN62" s="78"/>
      <c r="FO62" s="78"/>
      <c r="FP62" s="78"/>
      <c r="FQ62" s="78"/>
      <c r="FR62" s="78"/>
      <c r="FS62" s="78"/>
      <c r="FT62" s="78"/>
      <c r="FU62" s="78"/>
      <c r="FV62" s="78"/>
      <c r="FW62" s="78"/>
      <c r="FX62" s="78"/>
      <c r="FY62" s="78"/>
      <c r="FZ62" s="78"/>
      <c r="GA62" s="78"/>
      <c r="GB62" s="78"/>
      <c r="GC62" s="78"/>
    </row>
    <row r="63" spans="1:185" ht="30" x14ac:dyDescent="0.25">
      <c r="A63" s="11" t="s">
        <v>85</v>
      </c>
      <c r="B63" s="83">
        <f>'1 уровень'!B256</f>
        <v>826</v>
      </c>
      <c r="C63" s="83">
        <f>'1 уровень'!C256</f>
        <v>69</v>
      </c>
      <c r="D63" s="83">
        <f>'1 уровень'!D256</f>
        <v>0</v>
      </c>
      <c r="E63" s="84">
        <f>'1 уровень'!E256</f>
        <v>0</v>
      </c>
      <c r="F63" s="64">
        <f>'1 уровень'!F256</f>
        <v>1484.4872</v>
      </c>
      <c r="G63" s="64">
        <f>'1 уровень'!G256</f>
        <v>124</v>
      </c>
      <c r="H63" s="64">
        <f>'1 уровень'!H256</f>
        <v>0</v>
      </c>
      <c r="I63" s="64">
        <f>'1 уровень'!I256</f>
        <v>0</v>
      </c>
      <c r="J63" s="79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  <c r="EM63" s="78"/>
      <c r="EN63" s="78"/>
      <c r="EO63" s="78"/>
      <c r="EP63" s="78"/>
      <c r="EQ63" s="78"/>
      <c r="ER63" s="78"/>
      <c r="ES63" s="78"/>
      <c r="ET63" s="78"/>
      <c r="EU63" s="78"/>
      <c r="EV63" s="78"/>
      <c r="EW63" s="78"/>
      <c r="EX63" s="78"/>
      <c r="EY63" s="78"/>
      <c r="EZ63" s="78"/>
      <c r="FA63" s="78"/>
      <c r="FB63" s="78"/>
      <c r="FC63" s="78"/>
      <c r="FD63" s="78"/>
      <c r="FE63" s="78"/>
      <c r="FF63" s="78"/>
      <c r="FG63" s="78"/>
      <c r="FH63" s="78"/>
      <c r="FI63" s="78"/>
      <c r="FJ63" s="78"/>
      <c r="FK63" s="78"/>
      <c r="FL63" s="78"/>
      <c r="FM63" s="78"/>
      <c r="FN63" s="78"/>
      <c r="FO63" s="78"/>
      <c r="FP63" s="78"/>
      <c r="FQ63" s="78"/>
      <c r="FR63" s="78"/>
      <c r="FS63" s="78"/>
      <c r="FT63" s="78"/>
      <c r="FU63" s="78"/>
      <c r="FV63" s="78"/>
      <c r="FW63" s="78"/>
      <c r="FX63" s="78"/>
      <c r="FY63" s="78"/>
      <c r="FZ63" s="78"/>
      <c r="GA63" s="78"/>
      <c r="GB63" s="78"/>
      <c r="GC63" s="78"/>
    </row>
    <row r="64" spans="1:185" ht="45" x14ac:dyDescent="0.25">
      <c r="A64" s="11" t="s">
        <v>108</v>
      </c>
      <c r="B64" s="83">
        <f>'1 уровень'!B257</f>
        <v>166</v>
      </c>
      <c r="C64" s="83">
        <f>'1 уровень'!C257</f>
        <v>14</v>
      </c>
      <c r="D64" s="83">
        <f>'1 уровень'!D257</f>
        <v>0</v>
      </c>
      <c r="E64" s="84">
        <f>'1 уровень'!E257</f>
        <v>0</v>
      </c>
      <c r="F64" s="64">
        <f>'1 уровень'!F257</f>
        <v>865.5505599999999</v>
      </c>
      <c r="G64" s="64">
        <f>'1 уровень'!G257</f>
        <v>72</v>
      </c>
      <c r="H64" s="64">
        <f>'1 уровень'!H257</f>
        <v>0</v>
      </c>
      <c r="I64" s="64">
        <f>'1 уровень'!I257</f>
        <v>0</v>
      </c>
      <c r="J64" s="79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  <c r="EM64" s="78"/>
      <c r="EN64" s="78"/>
      <c r="EO64" s="78"/>
      <c r="EP64" s="78"/>
      <c r="EQ64" s="78"/>
      <c r="ER64" s="78"/>
      <c r="ES64" s="78"/>
      <c r="ET64" s="78"/>
      <c r="EU64" s="78"/>
      <c r="EV64" s="78"/>
      <c r="EW64" s="78"/>
      <c r="EX64" s="78"/>
      <c r="EY64" s="78"/>
      <c r="EZ64" s="78"/>
      <c r="FA64" s="78"/>
      <c r="FB64" s="78"/>
      <c r="FC64" s="78"/>
      <c r="FD64" s="78"/>
      <c r="FE64" s="78"/>
      <c r="FF64" s="78"/>
      <c r="FG64" s="78"/>
      <c r="FH64" s="78"/>
      <c r="FI64" s="78"/>
      <c r="FJ64" s="78"/>
      <c r="FK64" s="78"/>
      <c r="FL64" s="78"/>
      <c r="FM64" s="78"/>
      <c r="FN64" s="78"/>
      <c r="FO64" s="78"/>
      <c r="FP64" s="78"/>
      <c r="FQ64" s="78"/>
      <c r="FR64" s="78"/>
      <c r="FS64" s="78"/>
      <c r="FT64" s="78"/>
      <c r="FU64" s="78"/>
      <c r="FV64" s="78"/>
      <c r="FW64" s="78"/>
      <c r="FX64" s="78"/>
      <c r="FY64" s="78"/>
      <c r="FZ64" s="78"/>
      <c r="GA64" s="78"/>
      <c r="GB64" s="78"/>
      <c r="GC64" s="78"/>
    </row>
    <row r="65" spans="1:185" s="78" customFormat="1" ht="30" x14ac:dyDescent="0.25">
      <c r="A65" s="11" t="s">
        <v>109</v>
      </c>
      <c r="B65" s="60">
        <f>'1 уровень'!B258</f>
        <v>60</v>
      </c>
      <c r="C65" s="60">
        <f>'1 уровень'!C258</f>
        <v>5</v>
      </c>
      <c r="D65" s="60">
        <f>'1 уровень'!D258</f>
        <v>0</v>
      </c>
      <c r="E65" s="82">
        <f>'1 уровень'!E258</f>
        <v>0</v>
      </c>
      <c r="F65" s="63">
        <f>'1 уровень'!F258</f>
        <v>312.84959999999995</v>
      </c>
      <c r="G65" s="63">
        <f>'1 уровень'!G258</f>
        <v>26</v>
      </c>
      <c r="H65" s="63">
        <f>'1 уровень'!H258</f>
        <v>0</v>
      </c>
      <c r="I65" s="63">
        <f>'1 уровень'!I258</f>
        <v>0</v>
      </c>
      <c r="J65" s="79"/>
    </row>
    <row r="66" spans="1:185" ht="30" x14ac:dyDescent="0.25">
      <c r="A66" s="72" t="s">
        <v>125</v>
      </c>
      <c r="B66" s="83">
        <f>'1 уровень'!B259</f>
        <v>7800</v>
      </c>
      <c r="C66" s="83">
        <f>'1 уровень'!C259</f>
        <v>650</v>
      </c>
      <c r="D66" s="83">
        <f>'1 уровень'!D259</f>
        <v>22</v>
      </c>
      <c r="E66" s="84">
        <f>'1 уровень'!E259</f>
        <v>3.3846153846153846</v>
      </c>
      <c r="F66" s="64">
        <f>'1 уровень'!F259</f>
        <v>13195.505999999999</v>
      </c>
      <c r="G66" s="64">
        <f>'1 уровень'!G259</f>
        <v>1100</v>
      </c>
      <c r="H66" s="64">
        <f>'1 уровень'!H259</f>
        <v>23.075319999999998</v>
      </c>
      <c r="I66" s="64">
        <f>'1 уровень'!I259</f>
        <v>2.0977563636363632</v>
      </c>
      <c r="J66" s="79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78"/>
      <c r="CC66" s="78"/>
      <c r="CD66" s="78"/>
      <c r="CE66" s="78"/>
      <c r="CF66" s="78"/>
      <c r="CG66" s="78"/>
      <c r="CH66" s="78"/>
      <c r="CI66" s="78"/>
      <c r="CJ66" s="78"/>
      <c r="CK66" s="78"/>
      <c r="CL66" s="78"/>
      <c r="CM66" s="78"/>
      <c r="CN66" s="78"/>
      <c r="CO66" s="78"/>
      <c r="CP66" s="78"/>
      <c r="CQ66" s="78"/>
      <c r="CR66" s="78"/>
      <c r="CS66" s="78"/>
      <c r="CT66" s="78"/>
      <c r="CU66" s="78"/>
      <c r="CV66" s="78"/>
      <c r="CW66" s="78"/>
      <c r="CX66" s="78"/>
      <c r="CY66" s="78"/>
      <c r="CZ66" s="78"/>
      <c r="DA66" s="78"/>
      <c r="DB66" s="78"/>
      <c r="DC66" s="78"/>
      <c r="DD66" s="78"/>
      <c r="DE66" s="78"/>
      <c r="DF66" s="78"/>
      <c r="DG66" s="78"/>
      <c r="DH66" s="78"/>
      <c r="DI66" s="78"/>
      <c r="DJ66" s="78"/>
      <c r="DK66" s="78"/>
      <c r="DL66" s="78"/>
      <c r="DM66" s="78"/>
      <c r="DN66" s="78"/>
      <c r="DO66" s="78"/>
      <c r="DP66" s="78"/>
      <c r="DQ66" s="78"/>
      <c r="DR66" s="78"/>
      <c r="DS66" s="78"/>
      <c r="DT66" s="78"/>
      <c r="DU66" s="78"/>
      <c r="DV66" s="78"/>
      <c r="DW66" s="78"/>
      <c r="DX66" s="78"/>
      <c r="DY66" s="78"/>
      <c r="DZ66" s="78"/>
      <c r="EA66" s="78"/>
      <c r="EB66" s="78"/>
      <c r="EC66" s="78"/>
      <c r="ED66" s="78"/>
      <c r="EE66" s="78"/>
      <c r="EF66" s="78"/>
      <c r="EG66" s="78"/>
      <c r="EH66" s="78"/>
      <c r="EI66" s="78"/>
      <c r="EJ66" s="78"/>
      <c r="EK66" s="78"/>
      <c r="EL66" s="78"/>
      <c r="EM66" s="78"/>
      <c r="EN66" s="78"/>
      <c r="EO66" s="78"/>
      <c r="EP66" s="78"/>
      <c r="EQ66" s="78"/>
      <c r="ER66" s="78"/>
      <c r="ES66" s="78"/>
      <c r="ET66" s="78"/>
      <c r="EU66" s="78"/>
      <c r="EV66" s="78"/>
      <c r="EW66" s="78"/>
      <c r="EX66" s="78"/>
      <c r="EY66" s="78"/>
      <c r="EZ66" s="78"/>
      <c r="FA66" s="78"/>
      <c r="FB66" s="78"/>
      <c r="FC66" s="78"/>
      <c r="FD66" s="78"/>
      <c r="FE66" s="78"/>
      <c r="FF66" s="78"/>
      <c r="FG66" s="78"/>
      <c r="FH66" s="78"/>
      <c r="FI66" s="78"/>
      <c r="FJ66" s="78"/>
      <c r="FK66" s="78"/>
      <c r="FL66" s="78"/>
      <c r="FM66" s="78"/>
      <c r="FN66" s="78"/>
      <c r="FO66" s="78"/>
      <c r="FP66" s="78"/>
      <c r="FQ66" s="78"/>
      <c r="FR66" s="78"/>
      <c r="FS66" s="78"/>
      <c r="FT66" s="78"/>
      <c r="FU66" s="78"/>
      <c r="FV66" s="78"/>
      <c r="FW66" s="78"/>
      <c r="FX66" s="78"/>
      <c r="FY66" s="78"/>
      <c r="FZ66" s="78"/>
      <c r="GA66" s="78"/>
      <c r="GB66" s="78"/>
      <c r="GC66" s="78"/>
    </row>
    <row r="67" spans="1:185" ht="30" x14ac:dyDescent="0.25">
      <c r="A67" s="11" t="s">
        <v>121</v>
      </c>
      <c r="B67" s="83">
        <f>'1 уровень'!B260</f>
        <v>720</v>
      </c>
      <c r="C67" s="83">
        <f>'1 уровень'!C260</f>
        <v>60</v>
      </c>
      <c r="D67" s="83">
        <f>'1 уровень'!D260</f>
        <v>4</v>
      </c>
      <c r="E67" s="84">
        <f>'1 уровень'!E260</f>
        <v>6.666666666666667</v>
      </c>
      <c r="F67" s="64">
        <f>'1 уровень'!F260</f>
        <v>1057.104</v>
      </c>
      <c r="G67" s="64">
        <f>'1 уровень'!G260</f>
        <v>88</v>
      </c>
      <c r="H67" s="64">
        <f>'1 уровень'!H260</f>
        <v>5.5665399999999998</v>
      </c>
      <c r="I67" s="64">
        <f>'1 уровень'!I260</f>
        <v>6.3256136363636362</v>
      </c>
      <c r="J67" s="79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8"/>
      <c r="CY67" s="78"/>
      <c r="CZ67" s="78"/>
      <c r="DA67" s="78"/>
      <c r="DB67" s="78"/>
      <c r="DC67" s="78"/>
      <c r="DD67" s="78"/>
      <c r="DE67" s="78"/>
      <c r="DF67" s="78"/>
      <c r="DG67" s="78"/>
      <c r="DH67" s="78"/>
      <c r="DI67" s="78"/>
      <c r="DJ67" s="78"/>
      <c r="DK67" s="78"/>
      <c r="DL67" s="78"/>
      <c r="DM67" s="78"/>
      <c r="DN67" s="78"/>
      <c r="DO67" s="78"/>
      <c r="DP67" s="78"/>
      <c r="DQ67" s="78"/>
      <c r="DR67" s="78"/>
      <c r="DS67" s="78"/>
      <c r="DT67" s="78"/>
      <c r="DU67" s="78"/>
      <c r="DV67" s="78"/>
      <c r="DW67" s="78"/>
      <c r="DX67" s="78"/>
      <c r="DY67" s="78"/>
      <c r="DZ67" s="78"/>
      <c r="EA67" s="78"/>
      <c r="EB67" s="78"/>
      <c r="EC67" s="78"/>
      <c r="ED67" s="78"/>
      <c r="EE67" s="78"/>
      <c r="EF67" s="78"/>
      <c r="EG67" s="78"/>
      <c r="EH67" s="78"/>
      <c r="EI67" s="78"/>
      <c r="EJ67" s="78"/>
      <c r="EK67" s="78"/>
      <c r="EL67" s="78"/>
      <c r="EM67" s="78"/>
      <c r="EN67" s="78"/>
      <c r="EO67" s="78"/>
      <c r="EP67" s="78"/>
      <c r="EQ67" s="78"/>
      <c r="ER67" s="78"/>
      <c r="ES67" s="78"/>
      <c r="ET67" s="78"/>
      <c r="EU67" s="78"/>
      <c r="EV67" s="78"/>
      <c r="EW67" s="78"/>
      <c r="EX67" s="78"/>
      <c r="EY67" s="78"/>
      <c r="EZ67" s="78"/>
      <c r="FA67" s="78"/>
      <c r="FB67" s="78"/>
      <c r="FC67" s="78"/>
      <c r="FD67" s="78"/>
      <c r="FE67" s="78"/>
      <c r="FF67" s="78"/>
      <c r="FG67" s="78"/>
      <c r="FH67" s="78"/>
      <c r="FI67" s="78"/>
      <c r="FJ67" s="78"/>
      <c r="FK67" s="78"/>
      <c r="FL67" s="78"/>
      <c r="FM67" s="78"/>
      <c r="FN67" s="78"/>
      <c r="FO67" s="78"/>
      <c r="FP67" s="78"/>
      <c r="FQ67" s="78"/>
      <c r="FR67" s="78"/>
      <c r="FS67" s="78"/>
      <c r="FT67" s="78"/>
      <c r="FU67" s="78"/>
      <c r="FV67" s="78"/>
      <c r="FW67" s="78"/>
      <c r="FX67" s="78"/>
      <c r="FY67" s="78"/>
      <c r="FZ67" s="78"/>
      <c r="GA67" s="78"/>
      <c r="GB67" s="78"/>
      <c r="GC67" s="78"/>
    </row>
    <row r="68" spans="1:185" ht="60" x14ac:dyDescent="0.25">
      <c r="A68" s="11" t="s">
        <v>86</v>
      </c>
      <c r="B68" s="83">
        <f>'1 уровень'!B261</f>
        <v>4450</v>
      </c>
      <c r="C68" s="83">
        <f>'1 уровень'!C261</f>
        <v>371</v>
      </c>
      <c r="D68" s="83">
        <f>'1 уровень'!D261</f>
        <v>5</v>
      </c>
      <c r="E68" s="84">
        <f>'1 уровень'!E261</f>
        <v>1.3477088948787064</v>
      </c>
      <c r="F68" s="64">
        <f>'1 уровень'!F261</f>
        <v>7501.7209999999995</v>
      </c>
      <c r="G68" s="64">
        <f>'1 уровень'!G261</f>
        <v>625</v>
      </c>
      <c r="H68" s="64">
        <f>'1 уровень'!H261</f>
        <v>8.3214699999999997</v>
      </c>
      <c r="I68" s="64">
        <f>'1 уровень'!I261</f>
        <v>1.3314352</v>
      </c>
      <c r="J68" s="79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78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  <c r="BM68" s="78"/>
      <c r="BN68" s="78"/>
      <c r="BO68" s="78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  <c r="CG68" s="78"/>
      <c r="CH68" s="78"/>
      <c r="CI68" s="78"/>
      <c r="CJ68" s="7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78"/>
      <c r="CY68" s="78"/>
      <c r="CZ68" s="78"/>
      <c r="DA68" s="78"/>
      <c r="DB68" s="78"/>
      <c r="DC68" s="78"/>
      <c r="DD68" s="78"/>
      <c r="DE68" s="78"/>
      <c r="DF68" s="78"/>
      <c r="DG68" s="78"/>
      <c r="DH68" s="78"/>
      <c r="DI68" s="78"/>
      <c r="DJ68" s="78"/>
      <c r="DK68" s="78"/>
      <c r="DL68" s="78"/>
      <c r="DM68" s="78"/>
      <c r="DN68" s="78"/>
      <c r="DO68" s="78"/>
      <c r="DP68" s="78"/>
      <c r="DQ68" s="78"/>
      <c r="DR68" s="78"/>
      <c r="DS68" s="78"/>
      <c r="DT68" s="78"/>
      <c r="DU68" s="78"/>
      <c r="DV68" s="78"/>
      <c r="DW68" s="78"/>
      <c r="DX68" s="78"/>
      <c r="DY68" s="78"/>
      <c r="DZ68" s="78"/>
      <c r="EA68" s="78"/>
      <c r="EB68" s="78"/>
      <c r="EC68" s="78"/>
      <c r="ED68" s="78"/>
      <c r="EE68" s="78"/>
      <c r="EF68" s="78"/>
      <c r="EG68" s="78"/>
      <c r="EH68" s="78"/>
      <c r="EI68" s="78"/>
      <c r="EJ68" s="78"/>
      <c r="EK68" s="78"/>
      <c r="EL68" s="78"/>
      <c r="EM68" s="78"/>
      <c r="EN68" s="78"/>
      <c r="EO68" s="78"/>
      <c r="EP68" s="78"/>
      <c r="EQ68" s="78"/>
      <c r="ER68" s="78"/>
      <c r="ES68" s="78"/>
      <c r="ET68" s="78"/>
      <c r="EU68" s="78"/>
      <c r="EV68" s="78"/>
      <c r="EW68" s="78"/>
      <c r="EX68" s="78"/>
      <c r="EY68" s="78"/>
      <c r="EZ68" s="78"/>
      <c r="FA68" s="78"/>
      <c r="FB68" s="78"/>
      <c r="FC68" s="78"/>
      <c r="FD68" s="78"/>
      <c r="FE68" s="78"/>
      <c r="FF68" s="78"/>
      <c r="FG68" s="78"/>
      <c r="FH68" s="78"/>
      <c r="FI68" s="78"/>
      <c r="FJ68" s="78"/>
      <c r="FK68" s="78"/>
      <c r="FL68" s="78"/>
      <c r="FM68" s="78"/>
      <c r="FN68" s="78"/>
      <c r="FO68" s="78"/>
      <c r="FP68" s="78"/>
      <c r="FQ68" s="78"/>
      <c r="FR68" s="78"/>
      <c r="FS68" s="78"/>
      <c r="FT68" s="78"/>
      <c r="FU68" s="78"/>
      <c r="FV68" s="78"/>
      <c r="FW68" s="78"/>
      <c r="FX68" s="78"/>
      <c r="FY68" s="78"/>
      <c r="FZ68" s="78"/>
      <c r="GA68" s="78"/>
      <c r="GB68" s="78"/>
      <c r="GC68" s="78"/>
    </row>
    <row r="69" spans="1:185" ht="45" x14ac:dyDescent="0.25">
      <c r="A69" s="11" t="s">
        <v>122</v>
      </c>
      <c r="B69" s="83">
        <f>'1 уровень'!B262</f>
        <v>1550</v>
      </c>
      <c r="C69" s="83">
        <f>'1 уровень'!C262</f>
        <v>129</v>
      </c>
      <c r="D69" s="83">
        <f>'1 уровень'!D262</f>
        <v>13</v>
      </c>
      <c r="E69" s="84">
        <f>'1 уровень'!E262</f>
        <v>10.077519379844961</v>
      </c>
      <c r="F69" s="64">
        <f>'1 уровень'!F262</f>
        <v>2612.9589999999998</v>
      </c>
      <c r="G69" s="64">
        <f>'1 уровень'!G262</f>
        <v>218</v>
      </c>
      <c r="H69" s="64">
        <f>'1 уровень'!H262</f>
        <v>9.1873100000000001</v>
      </c>
      <c r="I69" s="64">
        <f>'1 уровень'!I262</f>
        <v>4.2143623853211007</v>
      </c>
      <c r="J69" s="79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78"/>
      <c r="BQ69" s="78"/>
      <c r="BR69" s="78"/>
      <c r="BS69" s="78"/>
      <c r="BT69" s="78"/>
      <c r="BU69" s="78"/>
      <c r="BV69" s="78"/>
      <c r="BW69" s="78"/>
      <c r="BX69" s="78"/>
      <c r="BY69" s="78"/>
      <c r="BZ69" s="78"/>
      <c r="CA69" s="78"/>
      <c r="CB69" s="78"/>
      <c r="CC69" s="78"/>
      <c r="CD69" s="78"/>
      <c r="CE69" s="78"/>
      <c r="CF69" s="78"/>
      <c r="CG69" s="78"/>
      <c r="CH69" s="78"/>
      <c r="CI69" s="78"/>
      <c r="CJ69" s="78"/>
      <c r="CK69" s="78"/>
      <c r="CL69" s="78"/>
      <c r="CM69" s="78"/>
      <c r="CN69" s="78"/>
      <c r="CO69" s="78"/>
      <c r="CP69" s="78"/>
      <c r="CQ69" s="78"/>
      <c r="CR69" s="78"/>
      <c r="CS69" s="78"/>
      <c r="CT69" s="78"/>
      <c r="CU69" s="78"/>
      <c r="CV69" s="78"/>
      <c r="CW69" s="78"/>
      <c r="CX69" s="78"/>
      <c r="CY69" s="78"/>
      <c r="CZ69" s="78"/>
      <c r="DA69" s="78"/>
      <c r="DB69" s="78"/>
      <c r="DC69" s="78"/>
      <c r="DD69" s="78"/>
      <c r="DE69" s="78"/>
      <c r="DF69" s="78"/>
      <c r="DG69" s="78"/>
      <c r="DH69" s="78"/>
      <c r="DI69" s="78"/>
      <c r="DJ69" s="78"/>
      <c r="DK69" s="78"/>
      <c r="DL69" s="78"/>
      <c r="DM69" s="78"/>
      <c r="DN69" s="78"/>
      <c r="DO69" s="78"/>
      <c r="DP69" s="78"/>
      <c r="DQ69" s="78"/>
      <c r="DR69" s="78"/>
      <c r="DS69" s="78"/>
      <c r="DT69" s="78"/>
      <c r="DU69" s="78"/>
      <c r="DV69" s="78"/>
      <c r="DW69" s="78"/>
      <c r="DX69" s="78"/>
      <c r="DY69" s="78"/>
      <c r="DZ69" s="78"/>
      <c r="EA69" s="78"/>
      <c r="EB69" s="78"/>
      <c r="EC69" s="78"/>
      <c r="ED69" s="78"/>
      <c r="EE69" s="78"/>
      <c r="EF69" s="78"/>
      <c r="EG69" s="78"/>
      <c r="EH69" s="78"/>
      <c r="EI69" s="78"/>
      <c r="EJ69" s="78"/>
      <c r="EK69" s="78"/>
      <c r="EL69" s="78"/>
      <c r="EM69" s="78"/>
      <c r="EN69" s="78"/>
      <c r="EO69" s="78"/>
      <c r="EP69" s="78"/>
      <c r="EQ69" s="78"/>
      <c r="ER69" s="78"/>
      <c r="ES69" s="78"/>
      <c r="ET69" s="78"/>
      <c r="EU69" s="78"/>
      <c r="EV69" s="78"/>
      <c r="EW69" s="78"/>
      <c r="EX69" s="78"/>
      <c r="EY69" s="78"/>
      <c r="EZ69" s="78"/>
      <c r="FA69" s="78"/>
      <c r="FB69" s="78"/>
      <c r="FC69" s="78"/>
      <c r="FD69" s="78"/>
      <c r="FE69" s="78"/>
      <c r="FF69" s="78"/>
      <c r="FG69" s="78"/>
      <c r="FH69" s="78"/>
      <c r="FI69" s="78"/>
      <c r="FJ69" s="78"/>
      <c r="FK69" s="78"/>
      <c r="FL69" s="78"/>
      <c r="FM69" s="78"/>
      <c r="FN69" s="78"/>
      <c r="FO69" s="78"/>
      <c r="FP69" s="78"/>
      <c r="FQ69" s="78"/>
      <c r="FR69" s="78"/>
      <c r="FS69" s="78"/>
      <c r="FT69" s="78"/>
      <c r="FU69" s="78"/>
      <c r="FV69" s="78"/>
      <c r="FW69" s="78"/>
      <c r="FX69" s="78"/>
      <c r="FY69" s="78"/>
      <c r="FZ69" s="78"/>
      <c r="GA69" s="78"/>
      <c r="GB69" s="78"/>
      <c r="GC69" s="78"/>
    </row>
    <row r="70" spans="1:185" ht="30" x14ac:dyDescent="0.25">
      <c r="A70" s="11" t="s">
        <v>87</v>
      </c>
      <c r="B70" s="83">
        <f>'1 уровень'!B263</f>
        <v>480</v>
      </c>
      <c r="C70" s="83">
        <f>'1 уровень'!C263</f>
        <v>40</v>
      </c>
      <c r="D70" s="83">
        <f>'1 уровень'!D263</f>
        <v>0</v>
      </c>
      <c r="E70" s="84">
        <f>'1 уровень'!E263</f>
        <v>0</v>
      </c>
      <c r="F70" s="64">
        <f>'1 уровень'!F263</f>
        <v>1643.376</v>
      </c>
      <c r="G70" s="64">
        <f>'1 уровень'!G263</f>
        <v>137</v>
      </c>
      <c r="H70" s="64">
        <f>'1 уровень'!H263</f>
        <v>0</v>
      </c>
      <c r="I70" s="64">
        <f>'1 уровень'!I263</f>
        <v>0</v>
      </c>
      <c r="J70" s="79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78"/>
      <c r="CC70" s="78"/>
      <c r="CD70" s="78"/>
      <c r="CE70" s="78"/>
      <c r="CF70" s="78"/>
      <c r="CG70" s="78"/>
      <c r="CH70" s="78"/>
      <c r="CI70" s="78"/>
      <c r="CJ70" s="78"/>
      <c r="CK70" s="78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78"/>
      <c r="CW70" s="78"/>
      <c r="CX70" s="78"/>
      <c r="CY70" s="78"/>
      <c r="CZ70" s="78"/>
      <c r="DA70" s="78"/>
      <c r="DB70" s="78"/>
      <c r="DC70" s="78"/>
      <c r="DD70" s="78"/>
      <c r="DE70" s="78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78"/>
      <c r="DQ70" s="78"/>
      <c r="DR70" s="78"/>
      <c r="DS70" s="78"/>
      <c r="DT70" s="78"/>
      <c r="DU70" s="78"/>
      <c r="DV70" s="78"/>
      <c r="DW70" s="78"/>
      <c r="DX70" s="78"/>
      <c r="DY70" s="78"/>
      <c r="DZ70" s="78"/>
      <c r="EA70" s="78"/>
      <c r="EB70" s="78"/>
      <c r="EC70" s="78"/>
      <c r="ED70" s="78"/>
      <c r="EE70" s="78"/>
      <c r="EF70" s="78"/>
      <c r="EG70" s="78"/>
      <c r="EH70" s="78"/>
      <c r="EI70" s="78"/>
      <c r="EJ70" s="78"/>
      <c r="EK70" s="78"/>
      <c r="EL70" s="78"/>
      <c r="EM70" s="78"/>
      <c r="EN70" s="78"/>
      <c r="EO70" s="78"/>
      <c r="EP70" s="78"/>
      <c r="EQ70" s="78"/>
      <c r="ER70" s="78"/>
      <c r="ES70" s="78"/>
      <c r="ET70" s="78"/>
      <c r="EU70" s="78"/>
      <c r="EV70" s="78"/>
      <c r="EW70" s="78"/>
      <c r="EX70" s="78"/>
      <c r="EY70" s="78"/>
      <c r="EZ70" s="78"/>
      <c r="FA70" s="78"/>
      <c r="FB70" s="78"/>
      <c r="FC70" s="78"/>
      <c r="FD70" s="78"/>
      <c r="FE70" s="78"/>
      <c r="FF70" s="78"/>
      <c r="FG70" s="78"/>
      <c r="FH70" s="78"/>
      <c r="FI70" s="78"/>
      <c r="FJ70" s="78"/>
      <c r="FK70" s="78"/>
      <c r="FL70" s="78"/>
      <c r="FM70" s="78"/>
      <c r="FN70" s="78"/>
      <c r="FO70" s="78"/>
      <c r="FP70" s="78"/>
      <c r="FQ70" s="78"/>
      <c r="FR70" s="78"/>
      <c r="FS70" s="78"/>
      <c r="FT70" s="78"/>
      <c r="FU70" s="78"/>
      <c r="FV70" s="78"/>
      <c r="FW70" s="78"/>
      <c r="FX70" s="78"/>
      <c r="FY70" s="78"/>
      <c r="FZ70" s="78"/>
      <c r="GA70" s="78"/>
      <c r="GB70" s="78"/>
      <c r="GC70" s="78"/>
    </row>
    <row r="71" spans="1:185" ht="30.75" thickBot="1" x14ac:dyDescent="0.3">
      <c r="A71" s="95" t="s">
        <v>88</v>
      </c>
      <c r="B71" s="173">
        <f>'1 уровень'!B264</f>
        <v>600</v>
      </c>
      <c r="C71" s="173">
        <f>'1 уровень'!C264</f>
        <v>50</v>
      </c>
      <c r="D71" s="173">
        <f>'1 уровень'!D264</f>
        <v>0</v>
      </c>
      <c r="E71" s="174">
        <f>'1 уровень'!E264</f>
        <v>0</v>
      </c>
      <c r="F71" s="169">
        <f>'1 уровень'!F264</f>
        <v>380.346</v>
      </c>
      <c r="G71" s="169">
        <f>'1 уровень'!G264</f>
        <v>32</v>
      </c>
      <c r="H71" s="169">
        <f>'1 уровень'!H264</f>
        <v>0</v>
      </c>
      <c r="I71" s="169">
        <f>'1 уровень'!I264</f>
        <v>0</v>
      </c>
      <c r="J71" s="79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78"/>
      <c r="BQ71" s="78"/>
      <c r="BR71" s="78"/>
      <c r="BS71" s="78"/>
      <c r="BT71" s="78"/>
      <c r="BU71" s="78"/>
      <c r="BV71" s="78"/>
      <c r="BW71" s="78"/>
      <c r="BX71" s="78"/>
      <c r="BY71" s="78"/>
      <c r="BZ71" s="78"/>
      <c r="CA71" s="78"/>
      <c r="CB71" s="78"/>
      <c r="CC71" s="78"/>
      <c r="CD71" s="78"/>
      <c r="CE71" s="78"/>
      <c r="CF71" s="78"/>
      <c r="CG71" s="78"/>
      <c r="CH71" s="78"/>
      <c r="CI71" s="78"/>
      <c r="CJ71" s="78"/>
      <c r="CK71" s="78"/>
      <c r="CL71" s="78"/>
      <c r="CM71" s="78"/>
      <c r="CN71" s="78"/>
      <c r="CO71" s="78"/>
      <c r="CP71" s="78"/>
      <c r="CQ71" s="78"/>
      <c r="CR71" s="78"/>
      <c r="CS71" s="78"/>
      <c r="CT71" s="78"/>
      <c r="CU71" s="78"/>
      <c r="CV71" s="78"/>
      <c r="CW71" s="78"/>
      <c r="CX71" s="78"/>
      <c r="CY71" s="78"/>
      <c r="CZ71" s="78"/>
      <c r="DA71" s="78"/>
      <c r="DB71" s="78"/>
      <c r="DC71" s="78"/>
      <c r="DD71" s="78"/>
      <c r="DE71" s="78"/>
      <c r="DF71" s="78"/>
      <c r="DG71" s="78"/>
      <c r="DH71" s="78"/>
      <c r="DI71" s="78"/>
      <c r="DJ71" s="78"/>
      <c r="DK71" s="78"/>
      <c r="DL71" s="78"/>
      <c r="DM71" s="78"/>
      <c r="DN71" s="78"/>
      <c r="DO71" s="78"/>
      <c r="DP71" s="78"/>
      <c r="DQ71" s="78"/>
      <c r="DR71" s="78"/>
      <c r="DS71" s="78"/>
      <c r="DT71" s="78"/>
      <c r="DU71" s="78"/>
      <c r="DV71" s="78"/>
      <c r="DW71" s="78"/>
      <c r="DX71" s="78"/>
      <c r="DY71" s="78"/>
      <c r="DZ71" s="78"/>
      <c r="EA71" s="78"/>
      <c r="EB71" s="78"/>
      <c r="EC71" s="78"/>
      <c r="ED71" s="78"/>
      <c r="EE71" s="78"/>
      <c r="EF71" s="78"/>
      <c r="EG71" s="78"/>
      <c r="EH71" s="78"/>
      <c r="EI71" s="78"/>
      <c r="EJ71" s="78"/>
      <c r="EK71" s="78"/>
      <c r="EL71" s="78"/>
      <c r="EM71" s="78"/>
      <c r="EN71" s="78"/>
      <c r="EO71" s="78"/>
      <c r="EP71" s="78"/>
      <c r="EQ71" s="78"/>
      <c r="ER71" s="78"/>
      <c r="ES71" s="78"/>
      <c r="ET71" s="78"/>
      <c r="EU71" s="78"/>
      <c r="EV71" s="78"/>
      <c r="EW71" s="78"/>
      <c r="EX71" s="78"/>
      <c r="EY71" s="78"/>
      <c r="EZ71" s="78"/>
      <c r="FA71" s="78"/>
      <c r="FB71" s="78"/>
      <c r="FC71" s="78"/>
      <c r="FD71" s="78"/>
      <c r="FE71" s="78"/>
      <c r="FF71" s="78"/>
      <c r="FG71" s="78"/>
      <c r="FH71" s="78"/>
      <c r="FI71" s="78"/>
      <c r="FJ71" s="78"/>
      <c r="FK71" s="78"/>
      <c r="FL71" s="78"/>
      <c r="FM71" s="78"/>
      <c r="FN71" s="78"/>
      <c r="FO71" s="78"/>
      <c r="FP71" s="78"/>
      <c r="FQ71" s="78"/>
      <c r="FR71" s="78"/>
      <c r="FS71" s="78"/>
      <c r="FT71" s="78"/>
      <c r="FU71" s="78"/>
      <c r="FV71" s="78"/>
      <c r="FW71" s="78"/>
      <c r="FX71" s="78"/>
      <c r="FY71" s="78"/>
      <c r="FZ71" s="78"/>
      <c r="GA71" s="78"/>
      <c r="GB71" s="78"/>
      <c r="GC71" s="78"/>
    </row>
    <row r="72" spans="1:185" ht="15.75" thickBot="1" x14ac:dyDescent="0.3">
      <c r="A72" s="172" t="s">
        <v>119</v>
      </c>
      <c r="B72" s="175">
        <f>'1 уровень'!B265</f>
        <v>0</v>
      </c>
      <c r="C72" s="175">
        <f>'1 уровень'!C265</f>
        <v>0</v>
      </c>
      <c r="D72" s="175">
        <f>'1 уровень'!D265</f>
        <v>0</v>
      </c>
      <c r="E72" s="176">
        <f>'1 уровень'!E265</f>
        <v>0</v>
      </c>
      <c r="F72" s="171">
        <f>'1 уровень'!F265</f>
        <v>21397.878966666663</v>
      </c>
      <c r="G72" s="171">
        <f>'1 уровень'!G265</f>
        <v>1784</v>
      </c>
      <c r="H72" s="171">
        <f>'1 уровень'!H265</f>
        <v>29.17512</v>
      </c>
      <c r="I72" s="171">
        <f>'1 уровень'!I265</f>
        <v>1.6353766816143498</v>
      </c>
      <c r="J72" s="79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78"/>
      <c r="CC72" s="78"/>
      <c r="CD72" s="78"/>
      <c r="CE72" s="78"/>
      <c r="CF72" s="78"/>
      <c r="CG72" s="78"/>
      <c r="CH72" s="78"/>
      <c r="CI72" s="78"/>
      <c r="CJ72" s="78"/>
      <c r="CK72" s="78"/>
      <c r="CL72" s="78"/>
      <c r="CM72" s="78"/>
      <c r="CN72" s="78"/>
      <c r="CO72" s="78"/>
      <c r="CP72" s="78"/>
      <c r="CQ72" s="78"/>
      <c r="CR72" s="78"/>
      <c r="CS72" s="78"/>
      <c r="CT72" s="78"/>
      <c r="CU72" s="78"/>
      <c r="CV72" s="78"/>
      <c r="CW72" s="78"/>
      <c r="CX72" s="78"/>
      <c r="CY72" s="78"/>
      <c r="CZ72" s="78"/>
      <c r="DA72" s="78"/>
      <c r="DB72" s="78"/>
      <c r="DC72" s="78"/>
      <c r="DD72" s="78"/>
      <c r="DE72" s="78"/>
      <c r="DF72" s="78"/>
      <c r="DG72" s="78"/>
      <c r="DH72" s="78"/>
      <c r="DI72" s="78"/>
      <c r="DJ72" s="78"/>
      <c r="DK72" s="78"/>
      <c r="DL72" s="78"/>
      <c r="DM72" s="78"/>
      <c r="DN72" s="78"/>
      <c r="DO72" s="78"/>
      <c r="DP72" s="78"/>
      <c r="DQ72" s="78"/>
      <c r="DR72" s="78"/>
      <c r="DS72" s="78"/>
      <c r="DT72" s="78"/>
      <c r="DU72" s="78"/>
      <c r="DV72" s="78"/>
      <c r="DW72" s="78"/>
      <c r="DX72" s="78"/>
      <c r="DY72" s="78"/>
      <c r="DZ72" s="78"/>
      <c r="EA72" s="78"/>
      <c r="EB72" s="78"/>
      <c r="EC72" s="78"/>
      <c r="ED72" s="78"/>
      <c r="EE72" s="78"/>
      <c r="EF72" s="78"/>
      <c r="EG72" s="78"/>
      <c r="EH72" s="78"/>
      <c r="EI72" s="78"/>
      <c r="EJ72" s="78"/>
      <c r="EK72" s="78"/>
      <c r="EL72" s="78"/>
      <c r="EM72" s="78"/>
      <c r="EN72" s="78"/>
      <c r="EO72" s="78"/>
      <c r="EP72" s="78"/>
      <c r="EQ72" s="78"/>
      <c r="ER72" s="78"/>
      <c r="ES72" s="78"/>
      <c r="ET72" s="78"/>
      <c r="EU72" s="78"/>
      <c r="EV72" s="78"/>
      <c r="EW72" s="78"/>
      <c r="EX72" s="78"/>
      <c r="EY72" s="78"/>
      <c r="EZ72" s="78"/>
      <c r="FA72" s="78"/>
      <c r="FB72" s="78"/>
      <c r="FC72" s="78"/>
      <c r="FD72" s="78"/>
      <c r="FE72" s="78"/>
      <c r="FF72" s="78"/>
      <c r="FG72" s="78"/>
      <c r="FH72" s="78"/>
      <c r="FI72" s="78"/>
      <c r="FJ72" s="78"/>
      <c r="FK72" s="78"/>
      <c r="FL72" s="78"/>
      <c r="FM72" s="78"/>
      <c r="FN72" s="78"/>
      <c r="FO72" s="78"/>
      <c r="FP72" s="78"/>
      <c r="FQ72" s="78"/>
      <c r="FR72" s="78"/>
      <c r="FS72" s="78"/>
      <c r="FT72" s="78"/>
      <c r="FU72" s="78"/>
      <c r="FV72" s="78"/>
      <c r="FW72" s="78"/>
      <c r="FX72" s="78"/>
      <c r="FY72" s="78"/>
      <c r="FZ72" s="78"/>
      <c r="GA72" s="78"/>
      <c r="GB72" s="78"/>
      <c r="GC72" s="78"/>
    </row>
    <row r="73" spans="1:185" s="78" customFormat="1" ht="15" customHeight="1" x14ac:dyDescent="0.2">
      <c r="A73" s="75" t="s">
        <v>22</v>
      </c>
      <c r="B73" s="80"/>
      <c r="C73" s="80"/>
      <c r="D73" s="80"/>
      <c r="E73" s="81"/>
      <c r="F73" s="67"/>
      <c r="G73" s="67"/>
      <c r="H73" s="67"/>
      <c r="I73" s="67"/>
      <c r="J73" s="79"/>
    </row>
    <row r="74" spans="1:185" ht="30" x14ac:dyDescent="0.25">
      <c r="A74" s="72" t="s">
        <v>134</v>
      </c>
      <c r="B74" s="83">
        <f>'2 уровень'!B154</f>
        <v>5462</v>
      </c>
      <c r="C74" s="83">
        <f>'2 уровень'!C154</f>
        <v>457</v>
      </c>
      <c r="D74" s="83">
        <f>'2 уровень'!D154</f>
        <v>223</v>
      </c>
      <c r="E74" s="84">
        <f>'2 уровень'!E154</f>
        <v>48.796498905908095</v>
      </c>
      <c r="F74" s="64">
        <f>'2 уровень'!F154</f>
        <v>13872.77948977778</v>
      </c>
      <c r="G74" s="64">
        <f>'2 уровень'!G154</f>
        <v>1155</v>
      </c>
      <c r="H74" s="64">
        <f>'2 уровень'!H154</f>
        <v>468.42869000000002</v>
      </c>
      <c r="I74" s="64">
        <f>'2 уровень'!I154</f>
        <v>40.55659653679654</v>
      </c>
      <c r="J74" s="79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78"/>
      <c r="CF74" s="78"/>
      <c r="CG74" s="78"/>
      <c r="CH74" s="78"/>
      <c r="CI74" s="78"/>
      <c r="CJ74" s="78"/>
      <c r="CK74" s="78"/>
      <c r="CL74" s="78"/>
      <c r="CM74" s="78"/>
      <c r="CN74" s="78"/>
      <c r="CO74" s="78"/>
      <c r="CP74" s="78"/>
      <c r="CQ74" s="78"/>
      <c r="CR74" s="78"/>
      <c r="CS74" s="78"/>
      <c r="CT74" s="78"/>
      <c r="CU74" s="78"/>
      <c r="CV74" s="78"/>
      <c r="CW74" s="78"/>
      <c r="CX74" s="78"/>
      <c r="CY74" s="78"/>
      <c r="CZ74" s="78"/>
      <c r="DA74" s="78"/>
      <c r="DB74" s="78"/>
      <c r="DC74" s="78"/>
      <c r="DD74" s="78"/>
      <c r="DE74" s="78"/>
      <c r="DF74" s="78"/>
      <c r="DG74" s="78"/>
      <c r="DH74" s="78"/>
      <c r="DI74" s="78"/>
      <c r="DJ74" s="78"/>
      <c r="DK74" s="78"/>
      <c r="DL74" s="78"/>
      <c r="DM74" s="78"/>
      <c r="DN74" s="78"/>
      <c r="DO74" s="78"/>
      <c r="DP74" s="78"/>
      <c r="DQ74" s="78"/>
      <c r="DR74" s="78"/>
      <c r="DS74" s="78"/>
      <c r="DT74" s="78"/>
      <c r="DU74" s="78"/>
      <c r="DV74" s="78"/>
      <c r="DW74" s="78"/>
      <c r="DX74" s="78"/>
      <c r="DY74" s="78"/>
      <c r="DZ74" s="78"/>
      <c r="EA74" s="78"/>
      <c r="EB74" s="78"/>
      <c r="EC74" s="78"/>
      <c r="ED74" s="78"/>
      <c r="EE74" s="78"/>
      <c r="EF74" s="78"/>
      <c r="EG74" s="78"/>
      <c r="EH74" s="78"/>
      <c r="EI74" s="78"/>
      <c r="EJ74" s="78"/>
      <c r="EK74" s="78"/>
      <c r="EL74" s="78"/>
      <c r="EM74" s="78"/>
      <c r="EN74" s="78"/>
      <c r="EO74" s="78"/>
      <c r="EP74" s="78"/>
      <c r="EQ74" s="78"/>
      <c r="ER74" s="78"/>
      <c r="ES74" s="78"/>
      <c r="ET74" s="78"/>
      <c r="EU74" s="78"/>
      <c r="EV74" s="78"/>
      <c r="EW74" s="78"/>
      <c r="EX74" s="78"/>
      <c r="EY74" s="78"/>
      <c r="EZ74" s="78"/>
      <c r="FA74" s="78"/>
      <c r="FB74" s="78"/>
      <c r="FC74" s="78"/>
      <c r="FD74" s="78"/>
      <c r="FE74" s="78"/>
      <c r="FF74" s="78"/>
      <c r="FG74" s="78"/>
      <c r="FH74" s="78"/>
      <c r="FI74" s="78"/>
      <c r="FJ74" s="78"/>
      <c r="FK74" s="78"/>
      <c r="FL74" s="78"/>
      <c r="FM74" s="78"/>
      <c r="FN74" s="78"/>
      <c r="FO74" s="78"/>
      <c r="FP74" s="78"/>
      <c r="FQ74" s="78"/>
      <c r="FR74" s="78"/>
      <c r="FS74" s="78"/>
      <c r="FT74" s="78"/>
      <c r="FU74" s="78"/>
      <c r="FV74" s="78"/>
      <c r="FW74" s="78"/>
      <c r="FX74" s="78"/>
      <c r="FY74" s="78"/>
      <c r="FZ74" s="78"/>
      <c r="GA74" s="78"/>
      <c r="GB74" s="78"/>
      <c r="GC74" s="78"/>
    </row>
    <row r="75" spans="1:185" ht="30" x14ac:dyDescent="0.25">
      <c r="A75" s="11" t="s">
        <v>84</v>
      </c>
      <c r="B75" s="83">
        <f>'2 уровень'!B155</f>
        <v>4022</v>
      </c>
      <c r="C75" s="83">
        <f>'2 уровень'!C155</f>
        <v>336</v>
      </c>
      <c r="D75" s="83">
        <f>'2 уровень'!D155</f>
        <v>152</v>
      </c>
      <c r="E75" s="84">
        <f>'2 уровень'!E155</f>
        <v>45.238095238095241</v>
      </c>
      <c r="F75" s="64">
        <f>'2 уровень'!F155</f>
        <v>9869.240801777778</v>
      </c>
      <c r="G75" s="64">
        <f>'2 уровень'!G155</f>
        <v>822</v>
      </c>
      <c r="H75" s="64">
        <f>'2 уровень'!H155</f>
        <v>355.28475000000003</v>
      </c>
      <c r="I75" s="64">
        <f>'2 уровень'!I155</f>
        <v>43.221989051094894</v>
      </c>
      <c r="J75" s="79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8"/>
      <c r="CY75" s="78"/>
      <c r="CZ75" s="78"/>
      <c r="DA75" s="78"/>
      <c r="DB75" s="78"/>
      <c r="DC75" s="78"/>
      <c r="DD75" s="78"/>
      <c r="DE75" s="78"/>
      <c r="DF75" s="78"/>
      <c r="DG75" s="78"/>
      <c r="DH75" s="78"/>
      <c r="DI75" s="78"/>
      <c r="DJ75" s="78"/>
      <c r="DK75" s="78"/>
      <c r="DL75" s="78"/>
      <c r="DM75" s="78"/>
      <c r="DN75" s="78"/>
      <c r="DO75" s="78"/>
      <c r="DP75" s="78"/>
      <c r="DQ75" s="78"/>
      <c r="DR75" s="78"/>
      <c r="DS75" s="78"/>
      <c r="DT75" s="78"/>
      <c r="DU75" s="78"/>
      <c r="DV75" s="78"/>
      <c r="DW75" s="78"/>
      <c r="DX75" s="78"/>
      <c r="DY75" s="78"/>
      <c r="DZ75" s="78"/>
      <c r="EA75" s="78"/>
      <c r="EB75" s="78"/>
      <c r="EC75" s="78"/>
      <c r="ED75" s="78"/>
      <c r="EE75" s="78"/>
      <c r="EF75" s="78"/>
      <c r="EG75" s="78"/>
      <c r="EH75" s="78"/>
      <c r="EI75" s="78"/>
      <c r="EJ75" s="78"/>
      <c r="EK75" s="78"/>
      <c r="EL75" s="78"/>
      <c r="EM75" s="78"/>
      <c r="EN75" s="78"/>
      <c r="EO75" s="78"/>
      <c r="EP75" s="78"/>
      <c r="EQ75" s="78"/>
      <c r="ER75" s="78"/>
      <c r="ES75" s="78"/>
      <c r="ET75" s="78"/>
      <c r="EU75" s="78"/>
      <c r="EV75" s="78"/>
      <c r="EW75" s="78"/>
      <c r="EX75" s="78"/>
      <c r="EY75" s="78"/>
      <c r="EZ75" s="78"/>
      <c r="FA75" s="78"/>
      <c r="FB75" s="78"/>
      <c r="FC75" s="78"/>
      <c r="FD75" s="78"/>
      <c r="FE75" s="78"/>
      <c r="FF75" s="78"/>
      <c r="FG75" s="78"/>
      <c r="FH75" s="78"/>
      <c r="FI75" s="78"/>
      <c r="FJ75" s="78"/>
      <c r="FK75" s="78"/>
      <c r="FL75" s="78"/>
      <c r="FM75" s="78"/>
      <c r="FN75" s="78"/>
      <c r="FO75" s="78"/>
      <c r="FP75" s="78"/>
      <c r="FQ75" s="78"/>
      <c r="FR75" s="78"/>
      <c r="FS75" s="78"/>
      <c r="FT75" s="78"/>
      <c r="FU75" s="78"/>
      <c r="FV75" s="78"/>
      <c r="FW75" s="78"/>
      <c r="FX75" s="78"/>
      <c r="FY75" s="78"/>
      <c r="FZ75" s="78"/>
      <c r="GA75" s="78"/>
      <c r="GB75" s="78"/>
      <c r="GC75" s="78"/>
    </row>
    <row r="76" spans="1:185" ht="30" x14ac:dyDescent="0.25">
      <c r="A76" s="11" t="s">
        <v>85</v>
      </c>
      <c r="B76" s="83">
        <f>'2 уровень'!B156</f>
        <v>1221</v>
      </c>
      <c r="C76" s="83">
        <f>'2 уровень'!C156</f>
        <v>102</v>
      </c>
      <c r="D76" s="83">
        <f>'2 уровень'!D156</f>
        <v>70</v>
      </c>
      <c r="E76" s="84">
        <f>'2 уровень'!E156</f>
        <v>68.627450980392155</v>
      </c>
      <c r="F76" s="64">
        <f>'2 уровень'!F156</f>
        <v>2633.2574399999999</v>
      </c>
      <c r="G76" s="64">
        <f>'2 уровень'!G156</f>
        <v>219</v>
      </c>
      <c r="H76" s="64">
        <f>'2 уровень'!H156</f>
        <v>106.88695000000001</v>
      </c>
      <c r="I76" s="64">
        <f>'2 уровень'!I156</f>
        <v>48.806826484018274</v>
      </c>
      <c r="J76" s="79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  <c r="CG76" s="78"/>
      <c r="CH76" s="78"/>
      <c r="CI76" s="78"/>
      <c r="CJ76" s="78"/>
      <c r="CK76" s="78"/>
      <c r="CL76" s="78"/>
      <c r="CM76" s="78"/>
      <c r="CN76" s="78"/>
      <c r="CO76" s="78"/>
      <c r="CP76" s="78"/>
      <c r="CQ76" s="78"/>
      <c r="CR76" s="78"/>
      <c r="CS76" s="78"/>
      <c r="CT76" s="78"/>
      <c r="CU76" s="78"/>
      <c r="CV76" s="78"/>
      <c r="CW76" s="78"/>
      <c r="CX76" s="78"/>
      <c r="CY76" s="78"/>
      <c r="CZ76" s="78"/>
      <c r="DA76" s="78"/>
      <c r="DB76" s="78"/>
      <c r="DC76" s="78"/>
      <c r="DD76" s="78"/>
      <c r="DE76" s="78"/>
      <c r="DF76" s="78"/>
      <c r="DG76" s="78"/>
      <c r="DH76" s="78"/>
      <c r="DI76" s="78"/>
      <c r="DJ76" s="78"/>
      <c r="DK76" s="78"/>
      <c r="DL76" s="78"/>
      <c r="DM76" s="78"/>
      <c r="DN76" s="78"/>
      <c r="DO76" s="78"/>
      <c r="DP76" s="78"/>
      <c r="DQ76" s="78"/>
      <c r="DR76" s="78"/>
      <c r="DS76" s="78"/>
      <c r="DT76" s="78"/>
      <c r="DU76" s="78"/>
      <c r="DV76" s="78"/>
      <c r="DW76" s="78"/>
      <c r="DX76" s="78"/>
      <c r="DY76" s="78"/>
      <c r="DZ76" s="78"/>
      <c r="EA76" s="78"/>
      <c r="EB76" s="78"/>
      <c r="EC76" s="78"/>
      <c r="ED76" s="78"/>
      <c r="EE76" s="78"/>
      <c r="EF76" s="78"/>
      <c r="EG76" s="78"/>
      <c r="EH76" s="78"/>
      <c r="EI76" s="78"/>
      <c r="EJ76" s="78"/>
      <c r="EK76" s="78"/>
      <c r="EL76" s="78"/>
      <c r="EM76" s="78"/>
      <c r="EN76" s="78"/>
      <c r="EO76" s="78"/>
      <c r="EP76" s="78"/>
      <c r="EQ76" s="78"/>
      <c r="ER76" s="78"/>
      <c r="ES76" s="78"/>
      <c r="ET76" s="78"/>
      <c r="EU76" s="78"/>
      <c r="EV76" s="78"/>
      <c r="EW76" s="78"/>
      <c r="EX76" s="78"/>
      <c r="EY76" s="78"/>
      <c r="EZ76" s="78"/>
      <c r="FA76" s="78"/>
      <c r="FB76" s="78"/>
      <c r="FC76" s="78"/>
      <c r="FD76" s="78"/>
      <c r="FE76" s="78"/>
      <c r="FF76" s="78"/>
      <c r="FG76" s="78"/>
      <c r="FH76" s="78"/>
      <c r="FI76" s="78"/>
      <c r="FJ76" s="78"/>
      <c r="FK76" s="78"/>
      <c r="FL76" s="78"/>
      <c r="FM76" s="78"/>
      <c r="FN76" s="78"/>
      <c r="FO76" s="78"/>
      <c r="FP76" s="78"/>
      <c r="FQ76" s="78"/>
      <c r="FR76" s="78"/>
      <c r="FS76" s="78"/>
      <c r="FT76" s="78"/>
      <c r="FU76" s="78"/>
      <c r="FV76" s="78"/>
      <c r="FW76" s="78"/>
      <c r="FX76" s="78"/>
      <c r="FY76" s="78"/>
      <c r="FZ76" s="78"/>
      <c r="GA76" s="78"/>
      <c r="GB76" s="78"/>
      <c r="GC76" s="78"/>
    </row>
    <row r="77" spans="1:185" ht="45" x14ac:dyDescent="0.25">
      <c r="A77" s="11" t="s">
        <v>108</v>
      </c>
      <c r="B77" s="83">
        <f>'2 уровень'!B157</f>
        <v>45</v>
      </c>
      <c r="C77" s="83">
        <f>'2 уровень'!C157</f>
        <v>4</v>
      </c>
      <c r="D77" s="83">
        <f>'2 уровень'!D157</f>
        <v>0</v>
      </c>
      <c r="E77" s="84">
        <f>'2 уровень'!E157</f>
        <v>0</v>
      </c>
      <c r="F77" s="64">
        <f>'2 уровень'!F157</f>
        <v>281.56464</v>
      </c>
      <c r="G77" s="64">
        <f>'2 уровень'!G157</f>
        <v>23</v>
      </c>
      <c r="H77" s="64">
        <f>'2 уровень'!H157</f>
        <v>0</v>
      </c>
      <c r="I77" s="64">
        <f>'2 уровень'!I157</f>
        <v>0</v>
      </c>
      <c r="J77" s="79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78"/>
      <c r="CF77" s="78"/>
      <c r="CG77" s="78"/>
      <c r="CH77" s="78"/>
      <c r="CI77" s="78"/>
      <c r="CJ77" s="78"/>
      <c r="CK77" s="78"/>
      <c r="CL77" s="78"/>
      <c r="CM77" s="78"/>
      <c r="CN77" s="78"/>
      <c r="CO77" s="78"/>
      <c r="CP77" s="78"/>
      <c r="CQ77" s="78"/>
      <c r="CR77" s="78"/>
      <c r="CS77" s="78"/>
      <c r="CT77" s="78"/>
      <c r="CU77" s="78"/>
      <c r="CV77" s="78"/>
      <c r="CW77" s="78"/>
      <c r="CX77" s="78"/>
      <c r="CY77" s="78"/>
      <c r="CZ77" s="78"/>
      <c r="DA77" s="78"/>
      <c r="DB77" s="78"/>
      <c r="DC77" s="78"/>
      <c r="DD77" s="78"/>
      <c r="DE77" s="78"/>
      <c r="DF77" s="78"/>
      <c r="DG77" s="78"/>
      <c r="DH77" s="78"/>
      <c r="DI77" s="78"/>
      <c r="DJ77" s="78"/>
      <c r="DK77" s="78"/>
      <c r="DL77" s="78"/>
      <c r="DM77" s="78"/>
      <c r="DN77" s="78"/>
      <c r="DO77" s="78"/>
      <c r="DP77" s="78"/>
      <c r="DQ77" s="78"/>
      <c r="DR77" s="78"/>
      <c r="DS77" s="78"/>
      <c r="DT77" s="78"/>
      <c r="DU77" s="78"/>
      <c r="DV77" s="78"/>
      <c r="DW77" s="78"/>
      <c r="DX77" s="78"/>
      <c r="DY77" s="78"/>
      <c r="DZ77" s="78"/>
      <c r="EA77" s="78"/>
      <c r="EB77" s="78"/>
      <c r="EC77" s="78"/>
      <c r="ED77" s="78"/>
      <c r="EE77" s="78"/>
      <c r="EF77" s="78"/>
      <c r="EG77" s="78"/>
      <c r="EH77" s="78"/>
      <c r="EI77" s="78"/>
      <c r="EJ77" s="78"/>
      <c r="EK77" s="78"/>
      <c r="EL77" s="78"/>
      <c r="EM77" s="78"/>
      <c r="EN77" s="78"/>
      <c r="EO77" s="78"/>
      <c r="EP77" s="78"/>
      <c r="EQ77" s="78"/>
      <c r="ER77" s="78"/>
      <c r="ES77" s="78"/>
      <c r="ET77" s="78"/>
      <c r="EU77" s="78"/>
      <c r="EV77" s="78"/>
      <c r="EW77" s="78"/>
      <c r="EX77" s="78"/>
      <c r="EY77" s="78"/>
      <c r="EZ77" s="78"/>
      <c r="FA77" s="78"/>
      <c r="FB77" s="78"/>
      <c r="FC77" s="78"/>
      <c r="FD77" s="78"/>
      <c r="FE77" s="78"/>
      <c r="FF77" s="78"/>
      <c r="FG77" s="78"/>
      <c r="FH77" s="78"/>
      <c r="FI77" s="78"/>
      <c r="FJ77" s="78"/>
      <c r="FK77" s="78"/>
      <c r="FL77" s="78"/>
      <c r="FM77" s="78"/>
      <c r="FN77" s="78"/>
      <c r="FO77" s="78"/>
      <c r="FP77" s="78"/>
      <c r="FQ77" s="78"/>
      <c r="FR77" s="78"/>
      <c r="FS77" s="78"/>
      <c r="FT77" s="78"/>
      <c r="FU77" s="78"/>
      <c r="FV77" s="78"/>
      <c r="FW77" s="78"/>
      <c r="FX77" s="78"/>
      <c r="FY77" s="78"/>
      <c r="FZ77" s="78"/>
      <c r="GA77" s="78"/>
      <c r="GB77" s="78"/>
      <c r="GC77" s="78"/>
    </row>
    <row r="78" spans="1:185" ht="30" x14ac:dyDescent="0.25">
      <c r="A78" s="11" t="s">
        <v>109</v>
      </c>
      <c r="B78" s="83">
        <f>'2 уровень'!B158</f>
        <v>174</v>
      </c>
      <c r="C78" s="83">
        <f>'2 уровень'!C158</f>
        <v>15</v>
      </c>
      <c r="D78" s="83">
        <f>'2 уровень'!D158</f>
        <v>1</v>
      </c>
      <c r="E78" s="84">
        <f>'2 уровень'!E158</f>
        <v>6.666666666666667</v>
      </c>
      <c r="F78" s="64">
        <f>'2 уровень'!F158</f>
        <v>1088.716608</v>
      </c>
      <c r="G78" s="64">
        <f>'2 уровень'!G158</f>
        <v>91</v>
      </c>
      <c r="H78" s="64">
        <f>'2 уровень'!H158</f>
        <v>6.2569900000000001</v>
      </c>
      <c r="I78" s="64">
        <f>'2 уровень'!I158</f>
        <v>6.8758131868131871</v>
      </c>
      <c r="J78" s="79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78"/>
      <c r="CF78" s="78"/>
      <c r="CG78" s="78"/>
      <c r="CH78" s="78"/>
      <c r="CI78" s="78"/>
      <c r="CJ78" s="78"/>
      <c r="CK78" s="78"/>
      <c r="CL78" s="78"/>
      <c r="CM78" s="78"/>
      <c r="CN78" s="78"/>
      <c r="CO78" s="78"/>
      <c r="CP78" s="78"/>
      <c r="CQ78" s="78"/>
      <c r="CR78" s="78"/>
      <c r="CS78" s="78"/>
      <c r="CT78" s="78"/>
      <c r="CU78" s="78"/>
      <c r="CV78" s="78"/>
      <c r="CW78" s="78"/>
      <c r="CX78" s="78"/>
      <c r="CY78" s="78"/>
      <c r="CZ78" s="78"/>
      <c r="DA78" s="78"/>
      <c r="DB78" s="78"/>
      <c r="DC78" s="78"/>
      <c r="DD78" s="78"/>
      <c r="DE78" s="78"/>
      <c r="DF78" s="78"/>
      <c r="DG78" s="78"/>
      <c r="DH78" s="78"/>
      <c r="DI78" s="78"/>
      <c r="DJ78" s="78"/>
      <c r="DK78" s="78"/>
      <c r="DL78" s="78"/>
      <c r="DM78" s="78"/>
      <c r="DN78" s="78"/>
      <c r="DO78" s="78"/>
      <c r="DP78" s="78"/>
      <c r="DQ78" s="78"/>
      <c r="DR78" s="78"/>
      <c r="DS78" s="78"/>
      <c r="DT78" s="78"/>
      <c r="DU78" s="78"/>
      <c r="DV78" s="78"/>
      <c r="DW78" s="78"/>
      <c r="DX78" s="78"/>
      <c r="DY78" s="78"/>
      <c r="DZ78" s="78"/>
      <c r="EA78" s="78"/>
      <c r="EB78" s="78"/>
      <c r="EC78" s="78"/>
      <c r="ED78" s="78"/>
      <c r="EE78" s="78"/>
      <c r="EF78" s="78"/>
      <c r="EG78" s="78"/>
      <c r="EH78" s="78"/>
      <c r="EI78" s="78"/>
      <c r="EJ78" s="78"/>
      <c r="EK78" s="78"/>
      <c r="EL78" s="78"/>
      <c r="EM78" s="78"/>
      <c r="EN78" s="78"/>
      <c r="EO78" s="78"/>
      <c r="EP78" s="78"/>
      <c r="EQ78" s="78"/>
      <c r="ER78" s="78"/>
      <c r="ES78" s="78"/>
      <c r="ET78" s="78"/>
      <c r="EU78" s="78"/>
      <c r="EV78" s="78"/>
      <c r="EW78" s="78"/>
      <c r="EX78" s="78"/>
      <c r="EY78" s="78"/>
      <c r="EZ78" s="78"/>
      <c r="FA78" s="78"/>
      <c r="FB78" s="78"/>
      <c r="FC78" s="78"/>
      <c r="FD78" s="78"/>
      <c r="FE78" s="78"/>
      <c r="FF78" s="78"/>
      <c r="FG78" s="78"/>
      <c r="FH78" s="78"/>
      <c r="FI78" s="78"/>
      <c r="FJ78" s="78"/>
      <c r="FK78" s="78"/>
      <c r="FL78" s="78"/>
      <c r="FM78" s="78"/>
      <c r="FN78" s="78"/>
      <c r="FO78" s="78"/>
      <c r="FP78" s="78"/>
      <c r="FQ78" s="78"/>
      <c r="FR78" s="78"/>
      <c r="FS78" s="78"/>
      <c r="FT78" s="78"/>
      <c r="FU78" s="78"/>
      <c r="FV78" s="78"/>
      <c r="FW78" s="78"/>
      <c r="FX78" s="78"/>
      <c r="FY78" s="78"/>
      <c r="FZ78" s="78"/>
      <c r="GA78" s="78"/>
      <c r="GB78" s="78"/>
      <c r="GC78" s="78"/>
    </row>
    <row r="79" spans="1:185" ht="30" x14ac:dyDescent="0.25">
      <c r="A79" s="72" t="s">
        <v>125</v>
      </c>
      <c r="B79" s="83">
        <f>'2 уровень'!B159</f>
        <v>7499</v>
      </c>
      <c r="C79" s="83">
        <f>'2 уровень'!C159</f>
        <v>626</v>
      </c>
      <c r="D79" s="83">
        <f>'2 уровень'!D159</f>
        <v>206</v>
      </c>
      <c r="E79" s="84">
        <f>'2 уровень'!E159</f>
        <v>33.825944170771756</v>
      </c>
      <c r="F79" s="64">
        <f>'2 уровень'!F159</f>
        <v>15211.70695</v>
      </c>
      <c r="G79" s="64">
        <f>'2 уровень'!G159</f>
        <v>1269</v>
      </c>
      <c r="H79" s="64">
        <f>'2 уровень'!H159</f>
        <v>308.16091</v>
      </c>
      <c r="I79" s="64">
        <f>'2 уровень'!I159</f>
        <v>24.283759653270291</v>
      </c>
      <c r="J79" s="79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  <c r="CV79" s="78"/>
      <c r="CW79" s="78"/>
      <c r="CX79" s="78"/>
      <c r="CY79" s="78"/>
      <c r="CZ79" s="78"/>
      <c r="DA79" s="78"/>
      <c r="DB79" s="78"/>
      <c r="DC79" s="78"/>
      <c r="DD79" s="78"/>
      <c r="DE79" s="78"/>
      <c r="DF79" s="78"/>
      <c r="DG79" s="78"/>
      <c r="DH79" s="78"/>
      <c r="DI79" s="78"/>
      <c r="DJ79" s="78"/>
      <c r="DK79" s="78"/>
      <c r="DL79" s="78"/>
      <c r="DM79" s="78"/>
      <c r="DN79" s="78"/>
      <c r="DO79" s="78"/>
      <c r="DP79" s="78"/>
      <c r="DQ79" s="78"/>
      <c r="DR79" s="78"/>
      <c r="DS79" s="78"/>
      <c r="DT79" s="78"/>
      <c r="DU79" s="78"/>
      <c r="DV79" s="78"/>
      <c r="DW79" s="78"/>
      <c r="DX79" s="78"/>
      <c r="DY79" s="78"/>
      <c r="DZ79" s="78"/>
      <c r="EA79" s="78"/>
      <c r="EB79" s="78"/>
      <c r="EC79" s="78"/>
      <c r="ED79" s="78"/>
      <c r="EE79" s="78"/>
      <c r="EF79" s="78"/>
      <c r="EG79" s="78"/>
      <c r="EH79" s="78"/>
      <c r="EI79" s="78"/>
      <c r="EJ79" s="78"/>
      <c r="EK79" s="78"/>
      <c r="EL79" s="78"/>
      <c r="EM79" s="78"/>
      <c r="EN79" s="78"/>
      <c r="EO79" s="78"/>
      <c r="EP79" s="78"/>
      <c r="EQ79" s="78"/>
      <c r="ER79" s="78"/>
      <c r="ES79" s="78"/>
      <c r="ET79" s="78"/>
      <c r="EU79" s="78"/>
      <c r="EV79" s="78"/>
      <c r="EW79" s="78"/>
      <c r="EX79" s="78"/>
      <c r="EY79" s="78"/>
      <c r="EZ79" s="78"/>
      <c r="FA79" s="78"/>
      <c r="FB79" s="78"/>
      <c r="FC79" s="78"/>
      <c r="FD79" s="78"/>
      <c r="FE79" s="78"/>
      <c r="FF79" s="78"/>
      <c r="FG79" s="78"/>
      <c r="FH79" s="78"/>
      <c r="FI79" s="78"/>
      <c r="FJ79" s="78"/>
      <c r="FK79" s="78"/>
      <c r="FL79" s="78"/>
      <c r="FM79" s="78"/>
      <c r="FN79" s="78"/>
      <c r="FO79" s="78"/>
      <c r="FP79" s="78"/>
      <c r="FQ79" s="78"/>
      <c r="FR79" s="78"/>
      <c r="FS79" s="78"/>
      <c r="FT79" s="78"/>
      <c r="FU79" s="78"/>
      <c r="FV79" s="78"/>
      <c r="FW79" s="78"/>
      <c r="FX79" s="78"/>
      <c r="FY79" s="78"/>
      <c r="FZ79" s="78"/>
      <c r="GA79" s="78"/>
      <c r="GB79" s="78"/>
      <c r="GC79" s="78"/>
    </row>
    <row r="80" spans="1:185" ht="30" x14ac:dyDescent="0.25">
      <c r="A80" s="11" t="s">
        <v>121</v>
      </c>
      <c r="B80" s="83">
        <f>'2 уровень'!B160</f>
        <v>1000</v>
      </c>
      <c r="C80" s="83">
        <f>'2 уровень'!C160</f>
        <v>84</v>
      </c>
      <c r="D80" s="83">
        <f>'2 уровень'!D160</f>
        <v>14</v>
      </c>
      <c r="E80" s="84">
        <f>'2 уровень'!E160</f>
        <v>20.8955223880597</v>
      </c>
      <c r="F80" s="64">
        <f>'2 уровень'!F160</f>
        <v>1753.87</v>
      </c>
      <c r="G80" s="64">
        <f>'2 уровень'!G160</f>
        <v>146</v>
      </c>
      <c r="H80" s="64">
        <f>'2 уровень'!H160</f>
        <v>25.213750000000001</v>
      </c>
      <c r="I80" s="64">
        <f>'2 уровень'!I160</f>
        <v>17.269691780821919</v>
      </c>
      <c r="J80" s="79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8"/>
      <c r="CY80" s="78"/>
      <c r="CZ80" s="78"/>
      <c r="DA80" s="78"/>
      <c r="DB80" s="78"/>
      <c r="DC80" s="78"/>
      <c r="DD80" s="78"/>
      <c r="DE80" s="78"/>
      <c r="DF80" s="78"/>
      <c r="DG80" s="78"/>
      <c r="DH80" s="78"/>
      <c r="DI80" s="78"/>
      <c r="DJ80" s="78"/>
      <c r="DK80" s="78"/>
      <c r="DL80" s="78"/>
      <c r="DM80" s="78"/>
      <c r="DN80" s="78"/>
      <c r="DO80" s="78"/>
      <c r="DP80" s="78"/>
      <c r="DQ80" s="78"/>
      <c r="DR80" s="78"/>
      <c r="DS80" s="78"/>
      <c r="DT80" s="78"/>
      <c r="DU80" s="78"/>
      <c r="DV80" s="78"/>
      <c r="DW80" s="78"/>
      <c r="DX80" s="78"/>
      <c r="DY80" s="78"/>
      <c r="DZ80" s="78"/>
      <c r="EA80" s="78"/>
      <c r="EB80" s="78"/>
      <c r="EC80" s="78"/>
      <c r="ED80" s="78"/>
      <c r="EE80" s="78"/>
      <c r="EF80" s="78"/>
      <c r="EG80" s="78"/>
      <c r="EH80" s="78"/>
      <c r="EI80" s="78"/>
      <c r="EJ80" s="78"/>
      <c r="EK80" s="78"/>
      <c r="EL80" s="78"/>
      <c r="EM80" s="78"/>
      <c r="EN80" s="78"/>
      <c r="EO80" s="78"/>
      <c r="EP80" s="78"/>
      <c r="EQ80" s="78"/>
      <c r="ER80" s="78"/>
      <c r="ES80" s="78"/>
      <c r="ET80" s="78"/>
      <c r="EU80" s="78"/>
      <c r="EV80" s="78"/>
      <c r="EW80" s="78"/>
      <c r="EX80" s="78"/>
      <c r="EY80" s="78"/>
      <c r="EZ80" s="78"/>
      <c r="FA80" s="78"/>
      <c r="FB80" s="78"/>
      <c r="FC80" s="78"/>
      <c r="FD80" s="78"/>
      <c r="FE80" s="78"/>
      <c r="FF80" s="78"/>
      <c r="FG80" s="78"/>
      <c r="FH80" s="78"/>
      <c r="FI80" s="78"/>
      <c r="FJ80" s="78"/>
      <c r="FK80" s="78"/>
      <c r="FL80" s="78"/>
      <c r="FM80" s="78"/>
      <c r="FN80" s="78"/>
      <c r="FO80" s="78"/>
      <c r="FP80" s="78"/>
      <c r="FQ80" s="78"/>
      <c r="FR80" s="78"/>
      <c r="FS80" s="78"/>
      <c r="FT80" s="78"/>
      <c r="FU80" s="78"/>
      <c r="FV80" s="78"/>
      <c r="FW80" s="78"/>
      <c r="FX80" s="78"/>
      <c r="FY80" s="78"/>
      <c r="FZ80" s="78"/>
      <c r="GA80" s="78"/>
      <c r="GB80" s="78"/>
      <c r="GC80" s="78"/>
    </row>
    <row r="81" spans="1:185" ht="60" x14ac:dyDescent="0.25">
      <c r="A81" s="11" t="s">
        <v>86</v>
      </c>
      <c r="B81" s="83">
        <f>'2 уровень'!B161</f>
        <v>5350</v>
      </c>
      <c r="C81" s="83">
        <f>'2 уровень'!C161</f>
        <v>446</v>
      </c>
      <c r="D81" s="83">
        <f>'2 уровень'!D161</f>
        <v>57</v>
      </c>
      <c r="E81" s="84">
        <f>'2 уровень'!E161</f>
        <v>12.780269058295964</v>
      </c>
      <c r="F81" s="64">
        <f>'2 уровень'!F161</f>
        <v>10494.025</v>
      </c>
      <c r="G81" s="64">
        <f>'2 уровень'!G161</f>
        <v>875</v>
      </c>
      <c r="H81" s="64">
        <f>'2 уровень'!H161</f>
        <v>181.61523</v>
      </c>
      <c r="I81" s="64">
        <f>'2 уровень'!I161</f>
        <v>20.756026285714285</v>
      </c>
      <c r="J81" s="79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  <c r="CV81" s="78"/>
      <c r="CW81" s="78"/>
      <c r="CX81" s="78"/>
      <c r="CY81" s="78"/>
      <c r="CZ81" s="78"/>
      <c r="DA81" s="78"/>
      <c r="DB81" s="78"/>
      <c r="DC81" s="78"/>
      <c r="DD81" s="78"/>
      <c r="DE81" s="78"/>
      <c r="DF81" s="78"/>
      <c r="DG81" s="78"/>
      <c r="DH81" s="78"/>
      <c r="DI81" s="78"/>
      <c r="DJ81" s="78"/>
      <c r="DK81" s="78"/>
      <c r="DL81" s="78"/>
      <c r="DM81" s="78"/>
      <c r="DN81" s="78"/>
      <c r="DO81" s="78"/>
      <c r="DP81" s="78"/>
      <c r="DQ81" s="78"/>
      <c r="DR81" s="78"/>
      <c r="DS81" s="78"/>
      <c r="DT81" s="78"/>
      <c r="DU81" s="78"/>
      <c r="DV81" s="78"/>
      <c r="DW81" s="78"/>
      <c r="DX81" s="78"/>
      <c r="DY81" s="78"/>
      <c r="DZ81" s="78"/>
      <c r="EA81" s="78"/>
      <c r="EB81" s="78"/>
      <c r="EC81" s="78"/>
      <c r="ED81" s="78"/>
      <c r="EE81" s="78"/>
      <c r="EF81" s="78"/>
      <c r="EG81" s="78"/>
      <c r="EH81" s="78"/>
      <c r="EI81" s="78"/>
      <c r="EJ81" s="78"/>
      <c r="EK81" s="78"/>
      <c r="EL81" s="78"/>
      <c r="EM81" s="78"/>
      <c r="EN81" s="78"/>
      <c r="EO81" s="78"/>
      <c r="EP81" s="78"/>
      <c r="EQ81" s="78"/>
      <c r="ER81" s="78"/>
      <c r="ES81" s="78"/>
      <c r="ET81" s="78"/>
      <c r="EU81" s="78"/>
      <c r="EV81" s="78"/>
      <c r="EW81" s="78"/>
      <c r="EX81" s="78"/>
      <c r="EY81" s="78"/>
      <c r="EZ81" s="78"/>
      <c r="FA81" s="78"/>
      <c r="FB81" s="78"/>
      <c r="FC81" s="78"/>
      <c r="FD81" s="78"/>
      <c r="FE81" s="78"/>
      <c r="FF81" s="78"/>
      <c r="FG81" s="78"/>
      <c r="FH81" s="78"/>
      <c r="FI81" s="78"/>
      <c r="FJ81" s="78"/>
      <c r="FK81" s="78"/>
      <c r="FL81" s="78"/>
      <c r="FM81" s="78"/>
      <c r="FN81" s="78"/>
      <c r="FO81" s="78"/>
      <c r="FP81" s="78"/>
      <c r="FQ81" s="78"/>
      <c r="FR81" s="78"/>
      <c r="FS81" s="78"/>
      <c r="FT81" s="78"/>
      <c r="FU81" s="78"/>
      <c r="FV81" s="78"/>
      <c r="FW81" s="78"/>
      <c r="FX81" s="78"/>
      <c r="FY81" s="78"/>
      <c r="FZ81" s="78"/>
      <c r="GA81" s="78"/>
      <c r="GB81" s="78"/>
      <c r="GC81" s="78"/>
    </row>
    <row r="82" spans="1:185" ht="45" x14ac:dyDescent="0.25">
      <c r="A82" s="11" t="s">
        <v>122</v>
      </c>
      <c r="B82" s="83">
        <f>'2 уровень'!B162</f>
        <v>634</v>
      </c>
      <c r="C82" s="83">
        <f>'2 уровень'!C162</f>
        <v>53</v>
      </c>
      <c r="D82" s="83">
        <f>'2 уровень'!D162</f>
        <v>126</v>
      </c>
      <c r="E82" s="84">
        <f>'2 уровень'!E162</f>
        <v>237.73584905660377</v>
      </c>
      <c r="F82" s="64">
        <f>'2 уровень'!F162</f>
        <v>1243.5909999999999</v>
      </c>
      <c r="G82" s="64">
        <f>'2 уровень'!G162</f>
        <v>104</v>
      </c>
      <c r="H82" s="64">
        <f>'2 уровень'!H162</f>
        <v>78.777690000000007</v>
      </c>
      <c r="I82" s="64">
        <f>'2 уровень'!I162</f>
        <v>75.747778846153864</v>
      </c>
      <c r="J82" s="79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  <c r="DN82" s="78"/>
      <c r="DO82" s="78"/>
      <c r="DP82" s="78"/>
      <c r="DQ82" s="78"/>
      <c r="DR82" s="78"/>
      <c r="DS82" s="78"/>
      <c r="DT82" s="78"/>
      <c r="DU82" s="78"/>
      <c r="DV82" s="78"/>
      <c r="DW82" s="78"/>
      <c r="DX82" s="78"/>
      <c r="DY82" s="78"/>
      <c r="DZ82" s="78"/>
      <c r="EA82" s="78"/>
      <c r="EB82" s="78"/>
      <c r="EC82" s="78"/>
      <c r="ED82" s="78"/>
      <c r="EE82" s="78"/>
      <c r="EF82" s="78"/>
      <c r="EG82" s="78"/>
      <c r="EH82" s="78"/>
      <c r="EI82" s="78"/>
      <c r="EJ82" s="78"/>
      <c r="EK82" s="78"/>
      <c r="EL82" s="78"/>
      <c r="EM82" s="78"/>
      <c r="EN82" s="78"/>
      <c r="EO82" s="78"/>
      <c r="EP82" s="78"/>
      <c r="EQ82" s="78"/>
      <c r="ER82" s="78"/>
      <c r="ES82" s="78"/>
      <c r="ET82" s="78"/>
      <c r="EU82" s="78"/>
      <c r="EV82" s="78"/>
      <c r="EW82" s="78"/>
      <c r="EX82" s="78"/>
      <c r="EY82" s="78"/>
      <c r="EZ82" s="78"/>
      <c r="FA82" s="78"/>
      <c r="FB82" s="78"/>
      <c r="FC82" s="78"/>
      <c r="FD82" s="78"/>
      <c r="FE82" s="78"/>
      <c r="FF82" s="78"/>
      <c r="FG82" s="78"/>
      <c r="FH82" s="78"/>
      <c r="FI82" s="78"/>
      <c r="FJ82" s="78"/>
      <c r="FK82" s="78"/>
      <c r="FL82" s="78"/>
      <c r="FM82" s="78"/>
      <c r="FN82" s="78"/>
      <c r="FO82" s="78"/>
      <c r="FP82" s="78"/>
      <c r="FQ82" s="78"/>
      <c r="FR82" s="78"/>
      <c r="FS82" s="78"/>
      <c r="FT82" s="78"/>
      <c r="FU82" s="78"/>
      <c r="FV82" s="78"/>
      <c r="FW82" s="78"/>
      <c r="FX82" s="78"/>
      <c r="FY82" s="78"/>
      <c r="FZ82" s="78"/>
      <c r="GA82" s="78"/>
      <c r="GB82" s="78"/>
      <c r="GC82" s="78"/>
    </row>
    <row r="83" spans="1:185" ht="30" x14ac:dyDescent="0.25">
      <c r="A83" s="11" t="s">
        <v>87</v>
      </c>
      <c r="B83" s="83">
        <f>'2 уровень'!B163</f>
        <v>410</v>
      </c>
      <c r="C83" s="83">
        <f>'2 уровень'!C163</f>
        <v>34</v>
      </c>
      <c r="D83" s="83">
        <f>'2 уровень'!D163</f>
        <v>5</v>
      </c>
      <c r="E83" s="84">
        <f>'2 уровень'!E163</f>
        <v>14.705882352941178</v>
      </c>
      <c r="F83" s="64">
        <f>'2 уровень'!F163</f>
        <v>1640.3485000000001</v>
      </c>
      <c r="G83" s="64">
        <f>'2 уровень'!G163</f>
        <v>137</v>
      </c>
      <c r="H83" s="64">
        <f>'2 уровень'!H163</f>
        <v>19.511479999999999</v>
      </c>
      <c r="I83" s="64">
        <f>'2 уровень'!I163</f>
        <v>14.24195620437956</v>
      </c>
      <c r="J83" s="79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  <c r="EL83" s="78"/>
      <c r="EM83" s="78"/>
      <c r="EN83" s="78"/>
      <c r="EO83" s="78"/>
      <c r="EP83" s="78"/>
      <c r="EQ83" s="78"/>
      <c r="ER83" s="78"/>
      <c r="ES83" s="78"/>
      <c r="ET83" s="78"/>
      <c r="EU83" s="78"/>
      <c r="EV83" s="78"/>
      <c r="EW83" s="78"/>
      <c r="EX83" s="78"/>
      <c r="EY83" s="78"/>
      <c r="EZ83" s="78"/>
      <c r="FA83" s="78"/>
      <c r="FB83" s="78"/>
      <c r="FC83" s="78"/>
      <c r="FD83" s="78"/>
      <c r="FE83" s="78"/>
      <c r="FF83" s="78"/>
      <c r="FG83" s="78"/>
      <c r="FH83" s="78"/>
      <c r="FI83" s="78"/>
      <c r="FJ83" s="78"/>
      <c r="FK83" s="78"/>
      <c r="FL83" s="78"/>
      <c r="FM83" s="78"/>
      <c r="FN83" s="78"/>
      <c r="FO83" s="78"/>
      <c r="FP83" s="78"/>
      <c r="FQ83" s="78"/>
      <c r="FR83" s="78"/>
      <c r="FS83" s="78"/>
      <c r="FT83" s="78"/>
      <c r="FU83" s="78"/>
      <c r="FV83" s="78"/>
      <c r="FW83" s="78"/>
      <c r="FX83" s="78"/>
      <c r="FY83" s="78"/>
      <c r="FZ83" s="78"/>
      <c r="GA83" s="78"/>
      <c r="GB83" s="78"/>
      <c r="GC83" s="78"/>
    </row>
    <row r="84" spans="1:185" ht="30.75" thickBot="1" x14ac:dyDescent="0.3">
      <c r="A84" s="95" t="s">
        <v>88</v>
      </c>
      <c r="B84" s="173">
        <f>'2 уровень'!B164</f>
        <v>105</v>
      </c>
      <c r="C84" s="173">
        <f>'2 уровень'!C164</f>
        <v>9</v>
      </c>
      <c r="D84" s="173">
        <f>'2 уровень'!D164</f>
        <v>4</v>
      </c>
      <c r="E84" s="174">
        <f>'2 уровень'!E164</f>
        <v>44.444444444444443</v>
      </c>
      <c r="F84" s="169">
        <f>'2 уровень'!F164</f>
        <v>79.872450000000015</v>
      </c>
      <c r="G84" s="169">
        <f>'2 уровень'!G164</f>
        <v>7</v>
      </c>
      <c r="H84" s="169">
        <f>'2 уровень'!H164</f>
        <v>3.0427600000000004</v>
      </c>
      <c r="I84" s="169">
        <f>'2 уровень'!I164</f>
        <v>43.468000000000004</v>
      </c>
      <c r="J84" s="79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  <c r="DI84" s="78"/>
      <c r="DJ84" s="78"/>
      <c r="DK84" s="78"/>
      <c r="DL84" s="78"/>
      <c r="DM84" s="78"/>
      <c r="DN84" s="78"/>
      <c r="DO84" s="78"/>
      <c r="DP84" s="78"/>
      <c r="DQ84" s="78"/>
      <c r="DR84" s="78"/>
      <c r="DS84" s="78"/>
      <c r="DT84" s="78"/>
      <c r="DU84" s="78"/>
      <c r="DV84" s="78"/>
      <c r="DW84" s="78"/>
      <c r="DX84" s="78"/>
      <c r="DY84" s="78"/>
      <c r="DZ84" s="78"/>
      <c r="EA84" s="78"/>
      <c r="EB84" s="78"/>
      <c r="EC84" s="78"/>
      <c r="ED84" s="78"/>
      <c r="EE84" s="78"/>
      <c r="EF84" s="78"/>
      <c r="EG84" s="78"/>
      <c r="EH84" s="78"/>
      <c r="EI84" s="78"/>
      <c r="EJ84" s="78"/>
      <c r="EK84" s="78"/>
      <c r="EL84" s="78"/>
      <c r="EM84" s="78"/>
      <c r="EN84" s="78"/>
      <c r="EO84" s="78"/>
      <c r="EP84" s="78"/>
      <c r="EQ84" s="78"/>
      <c r="ER84" s="78"/>
      <c r="ES84" s="78"/>
      <c r="ET84" s="78"/>
      <c r="EU84" s="78"/>
      <c r="EV84" s="78"/>
      <c r="EW84" s="78"/>
      <c r="EX84" s="78"/>
      <c r="EY84" s="78"/>
      <c r="EZ84" s="78"/>
      <c r="FA84" s="78"/>
      <c r="FB84" s="78"/>
      <c r="FC84" s="78"/>
      <c r="FD84" s="78"/>
      <c r="FE84" s="78"/>
      <c r="FF84" s="78"/>
      <c r="FG84" s="78"/>
      <c r="FH84" s="78"/>
      <c r="FI84" s="78"/>
      <c r="FJ84" s="78"/>
      <c r="FK84" s="78"/>
      <c r="FL84" s="78"/>
      <c r="FM84" s="78"/>
      <c r="FN84" s="78"/>
      <c r="FO84" s="78"/>
      <c r="FP84" s="78"/>
      <c r="FQ84" s="78"/>
      <c r="FR84" s="78"/>
      <c r="FS84" s="78"/>
      <c r="FT84" s="78"/>
      <c r="FU84" s="78"/>
      <c r="FV84" s="78"/>
      <c r="FW84" s="78"/>
      <c r="FX84" s="78"/>
      <c r="FY84" s="78"/>
      <c r="FZ84" s="78"/>
      <c r="GA84" s="78"/>
      <c r="GB84" s="78"/>
      <c r="GC84" s="78"/>
    </row>
    <row r="85" spans="1:185" ht="15.75" thickBot="1" x14ac:dyDescent="0.3">
      <c r="A85" s="170" t="s">
        <v>4</v>
      </c>
      <c r="B85" s="175">
        <f>'2 уровень'!B165</f>
        <v>0</v>
      </c>
      <c r="C85" s="175">
        <f>'2 уровень'!C165</f>
        <v>0</v>
      </c>
      <c r="D85" s="175">
        <f>'2 уровень'!D165</f>
        <v>0</v>
      </c>
      <c r="E85" s="176">
        <f>'2 уровень'!E165</f>
        <v>0</v>
      </c>
      <c r="F85" s="171">
        <f>'2 уровень'!F165</f>
        <v>29084.486439777782</v>
      </c>
      <c r="G85" s="171">
        <f>'2 уровень'!G165</f>
        <v>2424</v>
      </c>
      <c r="H85" s="171">
        <f>'2 уровень'!H165</f>
        <v>776.58960000000002</v>
      </c>
      <c r="I85" s="171">
        <f>'2 уровень'!I165</f>
        <v>32.03752475247525</v>
      </c>
      <c r="J85" s="79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  <c r="EL85" s="78"/>
      <c r="EM85" s="78"/>
      <c r="EN85" s="78"/>
      <c r="EO85" s="78"/>
      <c r="EP85" s="78"/>
      <c r="EQ85" s="78"/>
      <c r="ER85" s="78"/>
      <c r="ES85" s="78"/>
      <c r="ET85" s="78"/>
      <c r="EU85" s="78"/>
      <c r="EV85" s="78"/>
      <c r="EW85" s="78"/>
      <c r="EX85" s="78"/>
      <c r="EY85" s="78"/>
      <c r="EZ85" s="78"/>
      <c r="FA85" s="78"/>
      <c r="FB85" s="78"/>
      <c r="FC85" s="78"/>
      <c r="FD85" s="78"/>
      <c r="FE85" s="78"/>
      <c r="FF85" s="78"/>
      <c r="FG85" s="78"/>
      <c r="FH85" s="78"/>
      <c r="FI85" s="78"/>
      <c r="FJ85" s="78"/>
      <c r="FK85" s="78"/>
      <c r="FL85" s="78"/>
      <c r="FM85" s="78"/>
      <c r="FN85" s="78"/>
      <c r="FO85" s="78"/>
      <c r="FP85" s="78"/>
      <c r="FQ85" s="78"/>
      <c r="FR85" s="78"/>
      <c r="FS85" s="78"/>
      <c r="FT85" s="78"/>
      <c r="FU85" s="78"/>
      <c r="FV85" s="78"/>
      <c r="FW85" s="78"/>
      <c r="FX85" s="78"/>
      <c r="FY85" s="78"/>
      <c r="FZ85" s="78"/>
      <c r="GA85" s="78"/>
      <c r="GB85" s="78"/>
      <c r="GC85" s="78"/>
    </row>
    <row r="86" spans="1:185" s="78" customFormat="1" ht="15" customHeight="1" x14ac:dyDescent="0.25">
      <c r="A86" s="75" t="s">
        <v>23</v>
      </c>
      <c r="B86" s="80"/>
      <c r="C86" s="80"/>
      <c r="D86" s="80"/>
      <c r="E86" s="81"/>
      <c r="F86" s="67"/>
      <c r="G86" s="67"/>
      <c r="H86" s="67"/>
      <c r="I86" s="67"/>
      <c r="J86" s="79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  <c r="CA86" s="57"/>
      <c r="CB86" s="57"/>
      <c r="CC86" s="57"/>
      <c r="CD86" s="57"/>
      <c r="CE86" s="57"/>
      <c r="CF86" s="57"/>
      <c r="CG86" s="57"/>
      <c r="CH86" s="57"/>
      <c r="CI86" s="57"/>
      <c r="CJ86" s="57"/>
      <c r="CK86" s="57"/>
      <c r="CL86" s="57"/>
      <c r="CM86" s="57"/>
      <c r="CN86" s="57"/>
      <c r="CO86" s="57"/>
      <c r="CP86" s="57"/>
      <c r="CQ86" s="57"/>
      <c r="CR86" s="57"/>
      <c r="CS86" s="57"/>
      <c r="CT86" s="57"/>
      <c r="CU86" s="57"/>
      <c r="CV86" s="57"/>
      <c r="CW86" s="57"/>
      <c r="CX86" s="57"/>
      <c r="CY86" s="57"/>
      <c r="CZ86" s="57"/>
      <c r="DA86" s="57"/>
      <c r="DB86" s="57"/>
      <c r="DC86" s="57"/>
      <c r="DD86" s="57"/>
      <c r="DE86" s="57"/>
      <c r="DF86" s="57"/>
      <c r="DG86" s="57"/>
      <c r="DH86" s="57"/>
      <c r="DI86" s="57"/>
      <c r="DJ86" s="57"/>
      <c r="DK86" s="57"/>
      <c r="DL86" s="57"/>
      <c r="DM86" s="57"/>
      <c r="DN86" s="57"/>
      <c r="DO86" s="57"/>
      <c r="DP86" s="57"/>
      <c r="DQ86" s="57"/>
      <c r="DR86" s="57"/>
      <c r="DS86" s="57"/>
      <c r="DT86" s="57"/>
      <c r="DU86" s="57"/>
      <c r="DV86" s="57"/>
      <c r="DW86" s="57"/>
      <c r="DX86" s="57"/>
      <c r="DY86" s="57"/>
      <c r="DZ86" s="57"/>
      <c r="EA86" s="57"/>
      <c r="EB86" s="57"/>
      <c r="EC86" s="57"/>
      <c r="ED86" s="57"/>
      <c r="EE86" s="57"/>
      <c r="EF86" s="57"/>
      <c r="EG86" s="57"/>
      <c r="EH86" s="57"/>
      <c r="EI86" s="57"/>
      <c r="EJ86" s="57"/>
      <c r="EK86" s="57"/>
      <c r="EL86" s="57"/>
      <c r="EM86" s="57"/>
      <c r="EN86" s="57"/>
      <c r="EO86" s="57"/>
      <c r="EP86" s="57"/>
      <c r="EQ86" s="57"/>
      <c r="ER86" s="57"/>
      <c r="ES86" s="57"/>
      <c r="ET86" s="57"/>
      <c r="EU86" s="57"/>
      <c r="EV86" s="57"/>
      <c r="EW86" s="57"/>
      <c r="EX86" s="57"/>
      <c r="EY86" s="57"/>
      <c r="EZ86" s="57"/>
      <c r="FA86" s="57"/>
      <c r="FB86" s="57"/>
      <c r="FC86" s="57"/>
      <c r="FD86" s="57"/>
      <c r="FE86" s="57"/>
      <c r="FF86" s="57"/>
      <c r="FG86" s="57"/>
      <c r="FH86" s="57"/>
      <c r="FI86" s="57"/>
      <c r="FJ86" s="57"/>
      <c r="FK86" s="57"/>
      <c r="FL86" s="57"/>
      <c r="FM86" s="57"/>
      <c r="FN86" s="57"/>
      <c r="FO86" s="57"/>
      <c r="FP86" s="57"/>
      <c r="FQ86" s="57"/>
      <c r="FR86" s="57"/>
      <c r="FS86" s="57"/>
      <c r="FT86" s="57"/>
      <c r="FU86" s="57"/>
      <c r="FV86" s="57"/>
      <c r="FW86" s="57"/>
      <c r="FX86" s="57"/>
      <c r="FY86" s="57"/>
      <c r="FZ86" s="57"/>
      <c r="GA86" s="57"/>
      <c r="GB86" s="57"/>
      <c r="GC86" s="57"/>
    </row>
    <row r="87" spans="1:185" s="78" customFormat="1" ht="53.25" customHeight="1" x14ac:dyDescent="0.25">
      <c r="A87" s="72" t="s">
        <v>134</v>
      </c>
      <c r="B87" s="90">
        <f>'2 уровень'!B181</f>
        <v>3955</v>
      </c>
      <c r="C87" s="90">
        <f>'2 уровень'!C181</f>
        <v>330</v>
      </c>
      <c r="D87" s="90">
        <f>'2 уровень'!D181</f>
        <v>-1</v>
      </c>
      <c r="E87" s="91">
        <f>'2 уровень'!E181</f>
        <v>-0.30303030303030304</v>
      </c>
      <c r="F87" s="92">
        <f>'2 уровень'!F181</f>
        <v>9534.1808515555549</v>
      </c>
      <c r="G87" s="92">
        <f>'2 уровень'!G181</f>
        <v>795</v>
      </c>
      <c r="H87" s="92">
        <f>'2 уровень'!H181</f>
        <v>-3.7704400000000002</v>
      </c>
      <c r="I87" s="92">
        <f>'2 уровень'!I181</f>
        <v>-0.47426918238993715</v>
      </c>
      <c r="J87" s="79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57"/>
      <c r="BR87" s="57"/>
      <c r="BS87" s="57"/>
      <c r="BT87" s="57"/>
      <c r="BU87" s="57"/>
      <c r="BV87" s="57"/>
      <c r="BW87" s="57"/>
      <c r="BX87" s="57"/>
      <c r="BY87" s="57"/>
      <c r="BZ87" s="57"/>
      <c r="CA87" s="57"/>
      <c r="CB87" s="57"/>
      <c r="CC87" s="57"/>
      <c r="CD87" s="57"/>
      <c r="CE87" s="57"/>
      <c r="CF87" s="57"/>
      <c r="CG87" s="57"/>
      <c r="CH87" s="57"/>
      <c r="CI87" s="57"/>
      <c r="CJ87" s="57"/>
      <c r="CK87" s="57"/>
      <c r="CL87" s="57"/>
      <c r="CM87" s="57"/>
      <c r="CN87" s="57"/>
      <c r="CO87" s="57"/>
      <c r="CP87" s="57"/>
      <c r="CQ87" s="57"/>
      <c r="CR87" s="57"/>
      <c r="CS87" s="57"/>
      <c r="CT87" s="57"/>
      <c r="CU87" s="57"/>
      <c r="CV87" s="57"/>
      <c r="CW87" s="57"/>
      <c r="CX87" s="57"/>
      <c r="CY87" s="57"/>
      <c r="CZ87" s="57"/>
      <c r="DA87" s="57"/>
      <c r="DB87" s="57"/>
      <c r="DC87" s="57"/>
      <c r="DD87" s="57"/>
      <c r="DE87" s="57"/>
      <c r="DF87" s="57"/>
      <c r="DG87" s="57"/>
      <c r="DH87" s="57"/>
      <c r="DI87" s="57"/>
      <c r="DJ87" s="57"/>
      <c r="DK87" s="57"/>
      <c r="DL87" s="57"/>
      <c r="DM87" s="57"/>
      <c r="DN87" s="57"/>
      <c r="DO87" s="57"/>
      <c r="DP87" s="57"/>
      <c r="DQ87" s="57"/>
      <c r="DR87" s="57"/>
      <c r="DS87" s="57"/>
      <c r="DT87" s="57"/>
      <c r="DU87" s="57"/>
      <c r="DV87" s="57"/>
      <c r="DW87" s="57"/>
      <c r="DX87" s="57"/>
      <c r="DY87" s="57"/>
      <c r="DZ87" s="57"/>
      <c r="EA87" s="57"/>
      <c r="EB87" s="57"/>
      <c r="EC87" s="57"/>
      <c r="ED87" s="57"/>
      <c r="EE87" s="57"/>
      <c r="EF87" s="57"/>
      <c r="EG87" s="57"/>
      <c r="EH87" s="57"/>
      <c r="EI87" s="57"/>
      <c r="EJ87" s="57"/>
      <c r="EK87" s="57"/>
      <c r="EL87" s="57"/>
      <c r="EM87" s="57"/>
      <c r="EN87" s="57"/>
      <c r="EO87" s="57"/>
      <c r="EP87" s="57"/>
      <c r="EQ87" s="57"/>
      <c r="ER87" s="57"/>
      <c r="ES87" s="57"/>
      <c r="ET87" s="57"/>
      <c r="EU87" s="57"/>
      <c r="EV87" s="57"/>
      <c r="EW87" s="57"/>
      <c r="EX87" s="57"/>
      <c r="EY87" s="57"/>
      <c r="EZ87" s="57"/>
      <c r="FA87" s="57"/>
      <c r="FB87" s="57"/>
      <c r="FC87" s="57"/>
      <c r="FD87" s="57"/>
      <c r="FE87" s="57"/>
      <c r="FF87" s="57"/>
      <c r="FG87" s="57"/>
      <c r="FH87" s="57"/>
      <c r="FI87" s="57"/>
      <c r="FJ87" s="57"/>
      <c r="FK87" s="57"/>
      <c r="FL87" s="57"/>
      <c r="FM87" s="57"/>
      <c r="FN87" s="57"/>
      <c r="FO87" s="57"/>
      <c r="FP87" s="57"/>
      <c r="FQ87" s="57"/>
      <c r="FR87" s="57"/>
      <c r="FS87" s="57"/>
      <c r="FT87" s="57"/>
      <c r="FU87" s="57"/>
      <c r="FV87" s="57"/>
      <c r="FW87" s="57"/>
      <c r="FX87" s="57"/>
      <c r="FY87" s="57"/>
      <c r="FZ87" s="57"/>
      <c r="GA87" s="57"/>
      <c r="GB87" s="57"/>
      <c r="GC87" s="57"/>
    </row>
    <row r="88" spans="1:185" s="78" customFormat="1" ht="38.1" customHeight="1" x14ac:dyDescent="0.25">
      <c r="A88" s="11" t="s">
        <v>84</v>
      </c>
      <c r="B88" s="90">
        <f>'2 уровень'!B182</f>
        <v>3022</v>
      </c>
      <c r="C88" s="90">
        <f>'2 уровень'!C182</f>
        <v>252</v>
      </c>
      <c r="D88" s="90">
        <f>'2 уровень'!D182</f>
        <v>-1</v>
      </c>
      <c r="E88" s="91">
        <f>'2 уровень'!E182</f>
        <v>-0.3968253968253968</v>
      </c>
      <c r="F88" s="92">
        <f>'2 уровень'!F182</f>
        <v>7415.4265795555557</v>
      </c>
      <c r="G88" s="92">
        <f>'2 уровень'!G182</f>
        <v>618</v>
      </c>
      <c r="H88" s="92">
        <f>'2 уровень'!H182</f>
        <v>-3.7704400000000002</v>
      </c>
      <c r="I88" s="92">
        <f>'2 уровень'!I182</f>
        <v>-0.6101035598705502</v>
      </c>
      <c r="J88" s="79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7"/>
      <c r="BL88" s="57"/>
      <c r="BM88" s="57"/>
      <c r="BN88" s="57"/>
      <c r="BO88" s="57"/>
      <c r="BP88" s="57"/>
      <c r="BQ88" s="57"/>
      <c r="BR88" s="57"/>
      <c r="BS88" s="57"/>
      <c r="BT88" s="57"/>
      <c r="BU88" s="57"/>
      <c r="BV88" s="57"/>
      <c r="BW88" s="57"/>
      <c r="BX88" s="57"/>
      <c r="BY88" s="57"/>
      <c r="BZ88" s="57"/>
      <c r="CA88" s="57"/>
      <c r="CB88" s="57"/>
      <c r="CC88" s="57"/>
      <c r="CD88" s="57"/>
      <c r="CE88" s="57"/>
      <c r="CF88" s="57"/>
      <c r="CG88" s="57"/>
      <c r="CH88" s="57"/>
      <c r="CI88" s="57"/>
      <c r="CJ88" s="57"/>
      <c r="CK88" s="57"/>
      <c r="CL88" s="57"/>
      <c r="CM88" s="57"/>
      <c r="CN88" s="57"/>
      <c r="CO88" s="57"/>
      <c r="CP88" s="57"/>
      <c r="CQ88" s="57"/>
      <c r="CR88" s="57"/>
      <c r="CS88" s="57"/>
      <c r="CT88" s="57"/>
      <c r="CU88" s="57"/>
      <c r="CV88" s="57"/>
      <c r="CW88" s="57"/>
      <c r="CX88" s="57"/>
      <c r="CY88" s="57"/>
      <c r="CZ88" s="57"/>
      <c r="DA88" s="57"/>
      <c r="DB88" s="57"/>
      <c r="DC88" s="57"/>
      <c r="DD88" s="57"/>
      <c r="DE88" s="57"/>
      <c r="DF88" s="57"/>
      <c r="DG88" s="57"/>
      <c r="DH88" s="57"/>
      <c r="DI88" s="57"/>
      <c r="DJ88" s="57"/>
      <c r="DK88" s="57"/>
      <c r="DL88" s="57"/>
      <c r="DM88" s="57"/>
      <c r="DN88" s="57"/>
      <c r="DO88" s="57"/>
      <c r="DP88" s="57"/>
      <c r="DQ88" s="57"/>
      <c r="DR88" s="57"/>
      <c r="DS88" s="57"/>
      <c r="DT88" s="57"/>
      <c r="DU88" s="57"/>
      <c r="DV88" s="57"/>
      <c r="DW88" s="57"/>
      <c r="DX88" s="57"/>
      <c r="DY88" s="57"/>
      <c r="DZ88" s="57"/>
      <c r="EA88" s="57"/>
      <c r="EB88" s="57"/>
      <c r="EC88" s="57"/>
      <c r="ED88" s="57"/>
      <c r="EE88" s="57"/>
      <c r="EF88" s="57"/>
      <c r="EG88" s="57"/>
      <c r="EH88" s="57"/>
      <c r="EI88" s="57"/>
      <c r="EJ88" s="57"/>
      <c r="EK88" s="57"/>
      <c r="EL88" s="57"/>
      <c r="EM88" s="57"/>
      <c r="EN88" s="57"/>
      <c r="EO88" s="57"/>
      <c r="EP88" s="57"/>
      <c r="EQ88" s="57"/>
      <c r="ER88" s="57"/>
      <c r="ES88" s="57"/>
      <c r="ET88" s="57"/>
      <c r="EU88" s="57"/>
      <c r="EV88" s="57"/>
      <c r="EW88" s="57"/>
      <c r="EX88" s="57"/>
      <c r="EY88" s="57"/>
      <c r="EZ88" s="57"/>
      <c r="FA88" s="57"/>
      <c r="FB88" s="57"/>
      <c r="FC88" s="57"/>
      <c r="FD88" s="57"/>
      <c r="FE88" s="57"/>
      <c r="FF88" s="57"/>
      <c r="FG88" s="57"/>
      <c r="FH88" s="57"/>
      <c r="FI88" s="57"/>
      <c r="FJ88" s="57"/>
      <c r="FK88" s="57"/>
      <c r="FL88" s="57"/>
      <c r="FM88" s="57"/>
      <c r="FN88" s="57"/>
      <c r="FO88" s="57"/>
      <c r="FP88" s="57"/>
      <c r="FQ88" s="57"/>
      <c r="FR88" s="57"/>
      <c r="FS88" s="57"/>
      <c r="FT88" s="57"/>
      <c r="FU88" s="57"/>
      <c r="FV88" s="57"/>
      <c r="FW88" s="57"/>
      <c r="FX88" s="57"/>
      <c r="FY88" s="57"/>
      <c r="FZ88" s="57"/>
      <c r="GA88" s="57"/>
      <c r="GB88" s="57"/>
      <c r="GC88" s="57"/>
    </row>
    <row r="89" spans="1:185" s="78" customFormat="1" ht="38.1" customHeight="1" x14ac:dyDescent="0.25">
      <c r="A89" s="11" t="s">
        <v>85</v>
      </c>
      <c r="B89" s="90">
        <f>'2 уровень'!B183</f>
        <v>907</v>
      </c>
      <c r="C89" s="90">
        <f>'2 уровень'!C183</f>
        <v>76</v>
      </c>
      <c r="D89" s="90">
        <f>'2 уровень'!D183</f>
        <v>0</v>
      </c>
      <c r="E89" s="91">
        <f>'2 уровень'!E183</f>
        <v>0</v>
      </c>
      <c r="F89" s="92">
        <f>'2 уровень'!F183</f>
        <v>1956.07248</v>
      </c>
      <c r="G89" s="92">
        <f>'2 уровень'!G183</f>
        <v>163</v>
      </c>
      <c r="H89" s="92">
        <f>'2 уровень'!H183</f>
        <v>0</v>
      </c>
      <c r="I89" s="92">
        <f>'2 уровень'!I183</f>
        <v>0</v>
      </c>
      <c r="J89" s="79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  <c r="BK89" s="57"/>
      <c r="BL89" s="57"/>
      <c r="BM89" s="57"/>
      <c r="BN89" s="57"/>
      <c r="BO89" s="57"/>
      <c r="BP89" s="57"/>
      <c r="BQ89" s="57"/>
      <c r="BR89" s="57"/>
      <c r="BS89" s="57"/>
      <c r="BT89" s="57"/>
      <c r="BU89" s="57"/>
      <c r="BV89" s="57"/>
      <c r="BW89" s="57"/>
      <c r="BX89" s="57"/>
      <c r="BY89" s="57"/>
      <c r="BZ89" s="57"/>
      <c r="CA89" s="57"/>
      <c r="CB89" s="57"/>
      <c r="CC89" s="57"/>
      <c r="CD89" s="57"/>
      <c r="CE89" s="57"/>
      <c r="CF89" s="57"/>
      <c r="CG89" s="57"/>
      <c r="CH89" s="57"/>
      <c r="CI89" s="57"/>
      <c r="CJ89" s="57"/>
      <c r="CK89" s="57"/>
      <c r="CL89" s="57"/>
      <c r="CM89" s="57"/>
      <c r="CN89" s="57"/>
      <c r="CO89" s="57"/>
      <c r="CP89" s="57"/>
      <c r="CQ89" s="57"/>
      <c r="CR89" s="57"/>
      <c r="CS89" s="57"/>
      <c r="CT89" s="57"/>
      <c r="CU89" s="57"/>
      <c r="CV89" s="57"/>
      <c r="CW89" s="57"/>
      <c r="CX89" s="57"/>
      <c r="CY89" s="57"/>
      <c r="CZ89" s="57"/>
      <c r="DA89" s="57"/>
      <c r="DB89" s="57"/>
      <c r="DC89" s="57"/>
      <c r="DD89" s="57"/>
      <c r="DE89" s="57"/>
      <c r="DF89" s="57"/>
      <c r="DG89" s="57"/>
      <c r="DH89" s="57"/>
      <c r="DI89" s="57"/>
      <c r="DJ89" s="57"/>
      <c r="DK89" s="57"/>
      <c r="DL89" s="57"/>
      <c r="DM89" s="57"/>
      <c r="DN89" s="57"/>
      <c r="DO89" s="57"/>
      <c r="DP89" s="57"/>
      <c r="DQ89" s="57"/>
      <c r="DR89" s="57"/>
      <c r="DS89" s="57"/>
      <c r="DT89" s="57"/>
      <c r="DU89" s="57"/>
      <c r="DV89" s="57"/>
      <c r="DW89" s="57"/>
      <c r="DX89" s="57"/>
      <c r="DY89" s="57"/>
      <c r="DZ89" s="57"/>
      <c r="EA89" s="57"/>
      <c r="EB89" s="57"/>
      <c r="EC89" s="57"/>
      <c r="ED89" s="57"/>
      <c r="EE89" s="57"/>
      <c r="EF89" s="57"/>
      <c r="EG89" s="57"/>
      <c r="EH89" s="57"/>
      <c r="EI89" s="57"/>
      <c r="EJ89" s="57"/>
      <c r="EK89" s="57"/>
      <c r="EL89" s="57"/>
      <c r="EM89" s="57"/>
      <c r="EN89" s="57"/>
      <c r="EO89" s="57"/>
      <c r="EP89" s="57"/>
      <c r="EQ89" s="57"/>
      <c r="ER89" s="57"/>
      <c r="ES89" s="57"/>
      <c r="ET89" s="57"/>
      <c r="EU89" s="57"/>
      <c r="EV89" s="57"/>
      <c r="EW89" s="57"/>
      <c r="EX89" s="57"/>
      <c r="EY89" s="57"/>
      <c r="EZ89" s="57"/>
      <c r="FA89" s="57"/>
      <c r="FB89" s="57"/>
      <c r="FC89" s="57"/>
      <c r="FD89" s="57"/>
      <c r="FE89" s="57"/>
      <c r="FF89" s="57"/>
      <c r="FG89" s="57"/>
      <c r="FH89" s="57"/>
      <c r="FI89" s="57"/>
      <c r="FJ89" s="57"/>
      <c r="FK89" s="57"/>
      <c r="FL89" s="57"/>
      <c r="FM89" s="57"/>
      <c r="FN89" s="57"/>
      <c r="FO89" s="57"/>
      <c r="FP89" s="57"/>
      <c r="FQ89" s="57"/>
      <c r="FR89" s="57"/>
      <c r="FS89" s="57"/>
      <c r="FT89" s="57"/>
      <c r="FU89" s="57"/>
      <c r="FV89" s="57"/>
      <c r="FW89" s="57"/>
      <c r="FX89" s="57"/>
      <c r="FY89" s="57"/>
      <c r="FZ89" s="57"/>
      <c r="GA89" s="57"/>
      <c r="GB89" s="57"/>
      <c r="GC89" s="57"/>
    </row>
    <row r="90" spans="1:185" s="78" customFormat="1" ht="38.1" customHeight="1" x14ac:dyDescent="0.25">
      <c r="A90" s="11" t="s">
        <v>108</v>
      </c>
      <c r="B90" s="90">
        <f>'2 уровень'!B184</f>
        <v>26</v>
      </c>
      <c r="C90" s="90">
        <f>'2 уровень'!C184</f>
        <v>2</v>
      </c>
      <c r="D90" s="90">
        <f>'2 уровень'!D184</f>
        <v>0</v>
      </c>
      <c r="E90" s="91">
        <f>'2 уровень'!E184</f>
        <v>0</v>
      </c>
      <c r="F90" s="92">
        <f>'2 уровень'!F184</f>
        <v>162.68179200000003</v>
      </c>
      <c r="G90" s="92">
        <f>'2 уровень'!G184</f>
        <v>14</v>
      </c>
      <c r="H90" s="92">
        <f>'2 уровень'!H184</f>
        <v>0</v>
      </c>
      <c r="I90" s="92">
        <f>'2 уровень'!I184</f>
        <v>0</v>
      </c>
      <c r="J90" s="79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  <c r="BT90" s="57"/>
      <c r="BU90" s="57"/>
      <c r="BV90" s="57"/>
      <c r="BW90" s="57"/>
      <c r="BX90" s="57"/>
      <c r="BY90" s="57"/>
      <c r="BZ90" s="57"/>
      <c r="CA90" s="57"/>
      <c r="CB90" s="57"/>
      <c r="CC90" s="57"/>
      <c r="CD90" s="57"/>
      <c r="CE90" s="57"/>
      <c r="CF90" s="57"/>
      <c r="CG90" s="57"/>
      <c r="CH90" s="57"/>
      <c r="CI90" s="57"/>
      <c r="CJ90" s="57"/>
      <c r="CK90" s="57"/>
      <c r="CL90" s="57"/>
      <c r="CM90" s="57"/>
      <c r="CN90" s="57"/>
      <c r="CO90" s="57"/>
      <c r="CP90" s="57"/>
      <c r="CQ90" s="57"/>
      <c r="CR90" s="57"/>
      <c r="CS90" s="57"/>
      <c r="CT90" s="57"/>
      <c r="CU90" s="57"/>
      <c r="CV90" s="57"/>
      <c r="CW90" s="57"/>
      <c r="CX90" s="57"/>
      <c r="CY90" s="57"/>
      <c r="CZ90" s="57"/>
      <c r="DA90" s="57"/>
      <c r="DB90" s="57"/>
      <c r="DC90" s="57"/>
      <c r="DD90" s="57"/>
      <c r="DE90" s="57"/>
      <c r="DF90" s="57"/>
      <c r="DG90" s="57"/>
      <c r="DH90" s="57"/>
      <c r="DI90" s="57"/>
      <c r="DJ90" s="57"/>
      <c r="DK90" s="57"/>
      <c r="DL90" s="57"/>
      <c r="DM90" s="57"/>
      <c r="DN90" s="57"/>
      <c r="DO90" s="57"/>
      <c r="DP90" s="57"/>
      <c r="DQ90" s="57"/>
      <c r="DR90" s="57"/>
      <c r="DS90" s="57"/>
      <c r="DT90" s="57"/>
      <c r="DU90" s="57"/>
      <c r="DV90" s="57"/>
      <c r="DW90" s="57"/>
      <c r="DX90" s="57"/>
      <c r="DY90" s="57"/>
      <c r="DZ90" s="57"/>
      <c r="EA90" s="57"/>
      <c r="EB90" s="57"/>
      <c r="EC90" s="57"/>
      <c r="ED90" s="57"/>
      <c r="EE90" s="57"/>
      <c r="EF90" s="57"/>
      <c r="EG90" s="57"/>
      <c r="EH90" s="57"/>
      <c r="EI90" s="57"/>
      <c r="EJ90" s="57"/>
      <c r="EK90" s="57"/>
      <c r="EL90" s="57"/>
      <c r="EM90" s="57"/>
      <c r="EN90" s="57"/>
      <c r="EO90" s="57"/>
      <c r="EP90" s="57"/>
      <c r="EQ90" s="57"/>
      <c r="ER90" s="57"/>
      <c r="ES90" s="57"/>
      <c r="ET90" s="57"/>
      <c r="EU90" s="57"/>
      <c r="EV90" s="57"/>
      <c r="EW90" s="57"/>
      <c r="EX90" s="57"/>
      <c r="EY90" s="57"/>
      <c r="EZ90" s="57"/>
      <c r="FA90" s="57"/>
      <c r="FB90" s="57"/>
      <c r="FC90" s="57"/>
      <c r="FD90" s="57"/>
      <c r="FE90" s="57"/>
      <c r="FF90" s="57"/>
      <c r="FG90" s="57"/>
      <c r="FH90" s="57"/>
      <c r="FI90" s="57"/>
      <c r="FJ90" s="57"/>
      <c r="FK90" s="57"/>
      <c r="FL90" s="57"/>
      <c r="FM90" s="57"/>
      <c r="FN90" s="57"/>
      <c r="FO90" s="57"/>
      <c r="FP90" s="57"/>
      <c r="FQ90" s="57"/>
      <c r="FR90" s="57"/>
      <c r="FS90" s="57"/>
      <c r="FT90" s="57"/>
      <c r="FU90" s="57"/>
      <c r="FV90" s="57"/>
      <c r="FW90" s="57"/>
      <c r="FX90" s="57"/>
      <c r="FY90" s="57"/>
      <c r="FZ90" s="57"/>
      <c r="GA90" s="57"/>
      <c r="GB90" s="57"/>
      <c r="GC90" s="57"/>
    </row>
    <row r="91" spans="1:185" s="78" customFormat="1" ht="38.1" customHeight="1" x14ac:dyDescent="0.25">
      <c r="A91" s="11" t="s">
        <v>109</v>
      </c>
      <c r="B91" s="60">
        <f>'2 уровень'!B185</f>
        <v>0</v>
      </c>
      <c r="C91" s="60">
        <f>'2 уровень'!C185</f>
        <v>0</v>
      </c>
      <c r="D91" s="60">
        <f>'2 уровень'!D185</f>
        <v>0</v>
      </c>
      <c r="E91" s="82">
        <f>'2 уровень'!E185</f>
        <v>0</v>
      </c>
      <c r="F91" s="59">
        <f>'2 уровень'!F185</f>
        <v>0</v>
      </c>
      <c r="G91" s="59">
        <f>'2 уровень'!G185</f>
        <v>0</v>
      </c>
      <c r="H91" s="59">
        <f>'2 уровень'!H185</f>
        <v>0</v>
      </c>
      <c r="I91" s="59">
        <f>'2 уровень'!I185</f>
        <v>0</v>
      </c>
      <c r="J91" s="79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  <c r="CA91" s="57"/>
      <c r="CB91" s="57"/>
      <c r="CC91" s="57"/>
      <c r="CD91" s="57"/>
      <c r="CE91" s="57"/>
      <c r="CF91" s="57"/>
      <c r="CG91" s="57"/>
      <c r="CH91" s="57"/>
      <c r="CI91" s="57"/>
      <c r="CJ91" s="57"/>
      <c r="CK91" s="57"/>
      <c r="CL91" s="57"/>
      <c r="CM91" s="57"/>
      <c r="CN91" s="57"/>
      <c r="CO91" s="57"/>
      <c r="CP91" s="57"/>
      <c r="CQ91" s="57"/>
      <c r="CR91" s="57"/>
      <c r="CS91" s="57"/>
      <c r="CT91" s="57"/>
      <c r="CU91" s="57"/>
      <c r="CV91" s="57"/>
      <c r="CW91" s="57"/>
      <c r="CX91" s="57"/>
      <c r="CY91" s="57"/>
      <c r="CZ91" s="57"/>
      <c r="DA91" s="57"/>
      <c r="DB91" s="57"/>
      <c r="DC91" s="57"/>
      <c r="DD91" s="57"/>
      <c r="DE91" s="57"/>
      <c r="DF91" s="57"/>
      <c r="DG91" s="57"/>
      <c r="DH91" s="57"/>
      <c r="DI91" s="57"/>
      <c r="DJ91" s="57"/>
      <c r="DK91" s="57"/>
      <c r="DL91" s="57"/>
      <c r="DM91" s="57"/>
      <c r="DN91" s="57"/>
      <c r="DO91" s="57"/>
      <c r="DP91" s="57"/>
      <c r="DQ91" s="57"/>
      <c r="DR91" s="57"/>
      <c r="DS91" s="57"/>
      <c r="DT91" s="57"/>
      <c r="DU91" s="57"/>
      <c r="DV91" s="57"/>
      <c r="DW91" s="57"/>
      <c r="DX91" s="57"/>
      <c r="DY91" s="57"/>
      <c r="DZ91" s="57"/>
      <c r="EA91" s="57"/>
      <c r="EB91" s="57"/>
      <c r="EC91" s="57"/>
      <c r="ED91" s="57"/>
      <c r="EE91" s="57"/>
      <c r="EF91" s="57"/>
      <c r="EG91" s="57"/>
      <c r="EH91" s="57"/>
      <c r="EI91" s="57"/>
      <c r="EJ91" s="57"/>
      <c r="EK91" s="57"/>
      <c r="EL91" s="57"/>
      <c r="EM91" s="57"/>
      <c r="EN91" s="57"/>
      <c r="EO91" s="57"/>
      <c r="EP91" s="57"/>
      <c r="EQ91" s="57"/>
      <c r="ER91" s="57"/>
      <c r="ES91" s="57"/>
      <c r="ET91" s="57"/>
      <c r="EU91" s="57"/>
      <c r="EV91" s="57"/>
      <c r="EW91" s="57"/>
      <c r="EX91" s="57"/>
      <c r="EY91" s="57"/>
      <c r="EZ91" s="57"/>
      <c r="FA91" s="57"/>
      <c r="FB91" s="57"/>
      <c r="FC91" s="57"/>
      <c r="FD91" s="57"/>
      <c r="FE91" s="57"/>
      <c r="FF91" s="57"/>
      <c r="FG91" s="57"/>
      <c r="FH91" s="57"/>
      <c r="FI91" s="57"/>
      <c r="FJ91" s="57"/>
      <c r="FK91" s="57"/>
      <c r="FL91" s="57"/>
      <c r="FM91" s="57"/>
      <c r="FN91" s="57"/>
      <c r="FO91" s="57"/>
      <c r="FP91" s="57"/>
      <c r="FQ91" s="57"/>
      <c r="FR91" s="57"/>
      <c r="FS91" s="57"/>
      <c r="FT91" s="57"/>
      <c r="FU91" s="57"/>
      <c r="FV91" s="57"/>
      <c r="FW91" s="57"/>
      <c r="FX91" s="57"/>
      <c r="FY91" s="57"/>
      <c r="FZ91" s="57"/>
      <c r="GA91" s="57"/>
      <c r="GB91" s="57"/>
      <c r="GC91" s="57"/>
    </row>
    <row r="92" spans="1:185" s="78" customFormat="1" ht="54" customHeight="1" x14ac:dyDescent="0.25">
      <c r="A92" s="72" t="s">
        <v>125</v>
      </c>
      <c r="B92" s="90">
        <f>'2 уровень'!B186</f>
        <v>4955</v>
      </c>
      <c r="C92" s="90">
        <f>'2 уровень'!C186</f>
        <v>413</v>
      </c>
      <c r="D92" s="90">
        <f>'2 уровень'!D186</f>
        <v>4</v>
      </c>
      <c r="E92" s="91">
        <f>'2 уровень'!E186</f>
        <v>0.96852300242130751</v>
      </c>
      <c r="F92" s="92">
        <f>'2 уровень'!F186</f>
        <v>9697.1268</v>
      </c>
      <c r="G92" s="92">
        <f>'2 уровень'!G186</f>
        <v>808</v>
      </c>
      <c r="H92" s="92">
        <f>'2 уровень'!H186</f>
        <v>3.0427600000000004</v>
      </c>
      <c r="I92" s="92">
        <f>'2 уровень'!I186</f>
        <v>0.37657920792079208</v>
      </c>
      <c r="J92" s="79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57"/>
      <c r="BT92" s="57"/>
      <c r="BU92" s="57"/>
      <c r="BV92" s="57"/>
      <c r="BW92" s="57"/>
      <c r="BX92" s="57"/>
      <c r="BY92" s="57"/>
      <c r="BZ92" s="57"/>
      <c r="CA92" s="57"/>
      <c r="CB92" s="57"/>
      <c r="CC92" s="57"/>
      <c r="CD92" s="57"/>
      <c r="CE92" s="57"/>
      <c r="CF92" s="57"/>
      <c r="CG92" s="57"/>
      <c r="CH92" s="57"/>
      <c r="CI92" s="57"/>
      <c r="CJ92" s="57"/>
      <c r="CK92" s="57"/>
      <c r="CL92" s="57"/>
      <c r="CM92" s="57"/>
      <c r="CN92" s="57"/>
      <c r="CO92" s="57"/>
      <c r="CP92" s="57"/>
      <c r="CQ92" s="57"/>
      <c r="CR92" s="57"/>
      <c r="CS92" s="57"/>
      <c r="CT92" s="57"/>
      <c r="CU92" s="57"/>
      <c r="CV92" s="57"/>
      <c r="CW92" s="57"/>
      <c r="CX92" s="57"/>
      <c r="CY92" s="57"/>
      <c r="CZ92" s="57"/>
      <c r="DA92" s="57"/>
      <c r="DB92" s="57"/>
      <c r="DC92" s="57"/>
      <c r="DD92" s="57"/>
      <c r="DE92" s="57"/>
      <c r="DF92" s="57"/>
      <c r="DG92" s="57"/>
      <c r="DH92" s="57"/>
      <c r="DI92" s="57"/>
      <c r="DJ92" s="57"/>
      <c r="DK92" s="57"/>
      <c r="DL92" s="57"/>
      <c r="DM92" s="57"/>
      <c r="DN92" s="57"/>
      <c r="DO92" s="57"/>
      <c r="DP92" s="57"/>
      <c r="DQ92" s="57"/>
      <c r="DR92" s="57"/>
      <c r="DS92" s="57"/>
      <c r="DT92" s="57"/>
      <c r="DU92" s="57"/>
      <c r="DV92" s="57"/>
      <c r="DW92" s="57"/>
      <c r="DX92" s="57"/>
      <c r="DY92" s="57"/>
      <c r="DZ92" s="57"/>
      <c r="EA92" s="57"/>
      <c r="EB92" s="57"/>
      <c r="EC92" s="57"/>
      <c r="ED92" s="57"/>
      <c r="EE92" s="57"/>
      <c r="EF92" s="57"/>
      <c r="EG92" s="57"/>
      <c r="EH92" s="57"/>
      <c r="EI92" s="57"/>
      <c r="EJ92" s="57"/>
      <c r="EK92" s="57"/>
      <c r="EL92" s="57"/>
      <c r="EM92" s="57"/>
      <c r="EN92" s="57"/>
      <c r="EO92" s="57"/>
      <c r="EP92" s="57"/>
      <c r="EQ92" s="57"/>
      <c r="ER92" s="57"/>
      <c r="ES92" s="57"/>
      <c r="ET92" s="57"/>
      <c r="EU92" s="57"/>
      <c r="EV92" s="57"/>
      <c r="EW92" s="57"/>
      <c r="EX92" s="57"/>
      <c r="EY92" s="57"/>
      <c r="EZ92" s="57"/>
      <c r="FA92" s="57"/>
      <c r="FB92" s="57"/>
      <c r="FC92" s="57"/>
      <c r="FD92" s="57"/>
      <c r="FE92" s="57"/>
      <c r="FF92" s="57"/>
      <c r="FG92" s="57"/>
      <c r="FH92" s="57"/>
      <c r="FI92" s="57"/>
      <c r="FJ92" s="57"/>
      <c r="FK92" s="57"/>
      <c r="FL92" s="57"/>
      <c r="FM92" s="57"/>
      <c r="FN92" s="57"/>
      <c r="FO92" s="57"/>
      <c r="FP92" s="57"/>
      <c r="FQ92" s="57"/>
      <c r="FR92" s="57"/>
      <c r="FS92" s="57"/>
      <c r="FT92" s="57"/>
      <c r="FU92" s="57"/>
      <c r="FV92" s="57"/>
      <c r="FW92" s="57"/>
      <c r="FX92" s="57"/>
      <c r="FY92" s="57"/>
      <c r="FZ92" s="57"/>
      <c r="GA92" s="57"/>
      <c r="GB92" s="57"/>
      <c r="GC92" s="57"/>
    </row>
    <row r="93" spans="1:185" s="78" customFormat="1" ht="54" customHeight="1" x14ac:dyDescent="0.25">
      <c r="A93" s="11" t="s">
        <v>121</v>
      </c>
      <c r="B93" s="90">
        <f>'2 уровень'!B187</f>
        <v>100</v>
      </c>
      <c r="C93" s="90">
        <f>'2 уровень'!C187</f>
        <v>8</v>
      </c>
      <c r="D93" s="90">
        <f>'2 уровень'!D187</f>
        <v>0</v>
      </c>
      <c r="E93" s="91">
        <f>'2 уровень'!E187</f>
        <v>0</v>
      </c>
      <c r="F93" s="92">
        <f>'2 уровень'!F187</f>
        <v>175.387</v>
      </c>
      <c r="G93" s="92">
        <f>'2 уровень'!G187</f>
        <v>15</v>
      </c>
      <c r="H93" s="92">
        <f>'2 уровень'!H187</f>
        <v>0</v>
      </c>
      <c r="I93" s="92">
        <f>'2 уровень'!I187</f>
        <v>0</v>
      </c>
      <c r="J93" s="79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/>
      <c r="BH93" s="57"/>
      <c r="BI93" s="57"/>
      <c r="BJ93" s="57"/>
      <c r="BK93" s="57"/>
      <c r="BL93" s="57"/>
      <c r="BM93" s="57"/>
      <c r="BN93" s="57"/>
      <c r="BO93" s="57"/>
      <c r="BP93" s="57"/>
      <c r="BQ93" s="57"/>
      <c r="BR93" s="57"/>
      <c r="BS93" s="57"/>
      <c r="BT93" s="57"/>
      <c r="BU93" s="57"/>
      <c r="BV93" s="57"/>
      <c r="BW93" s="57"/>
      <c r="BX93" s="57"/>
      <c r="BY93" s="57"/>
      <c r="BZ93" s="57"/>
      <c r="CA93" s="57"/>
      <c r="CB93" s="57"/>
      <c r="CC93" s="57"/>
      <c r="CD93" s="57"/>
      <c r="CE93" s="57"/>
      <c r="CF93" s="57"/>
      <c r="CG93" s="57"/>
      <c r="CH93" s="57"/>
      <c r="CI93" s="57"/>
      <c r="CJ93" s="57"/>
      <c r="CK93" s="57"/>
      <c r="CL93" s="57"/>
      <c r="CM93" s="57"/>
      <c r="CN93" s="57"/>
      <c r="CO93" s="57"/>
      <c r="CP93" s="57"/>
      <c r="CQ93" s="57"/>
      <c r="CR93" s="57"/>
      <c r="CS93" s="57"/>
      <c r="CT93" s="57"/>
      <c r="CU93" s="57"/>
      <c r="CV93" s="57"/>
      <c r="CW93" s="57"/>
      <c r="CX93" s="57"/>
      <c r="CY93" s="57"/>
      <c r="CZ93" s="57"/>
      <c r="DA93" s="57"/>
      <c r="DB93" s="57"/>
      <c r="DC93" s="57"/>
      <c r="DD93" s="57"/>
      <c r="DE93" s="57"/>
      <c r="DF93" s="57"/>
      <c r="DG93" s="57"/>
      <c r="DH93" s="57"/>
      <c r="DI93" s="57"/>
      <c r="DJ93" s="57"/>
      <c r="DK93" s="57"/>
      <c r="DL93" s="57"/>
      <c r="DM93" s="57"/>
      <c r="DN93" s="57"/>
      <c r="DO93" s="57"/>
      <c r="DP93" s="57"/>
      <c r="DQ93" s="57"/>
      <c r="DR93" s="57"/>
      <c r="DS93" s="57"/>
      <c r="DT93" s="57"/>
      <c r="DU93" s="57"/>
      <c r="DV93" s="57"/>
      <c r="DW93" s="57"/>
      <c r="DX93" s="57"/>
      <c r="DY93" s="57"/>
      <c r="DZ93" s="57"/>
      <c r="EA93" s="57"/>
      <c r="EB93" s="57"/>
      <c r="EC93" s="57"/>
      <c r="ED93" s="57"/>
      <c r="EE93" s="57"/>
      <c r="EF93" s="57"/>
      <c r="EG93" s="57"/>
      <c r="EH93" s="57"/>
      <c r="EI93" s="57"/>
      <c r="EJ93" s="57"/>
      <c r="EK93" s="57"/>
      <c r="EL93" s="57"/>
      <c r="EM93" s="57"/>
      <c r="EN93" s="57"/>
      <c r="EO93" s="57"/>
      <c r="EP93" s="57"/>
      <c r="EQ93" s="57"/>
      <c r="ER93" s="57"/>
      <c r="ES93" s="57"/>
      <c r="ET93" s="57"/>
      <c r="EU93" s="57"/>
      <c r="EV93" s="57"/>
      <c r="EW93" s="57"/>
      <c r="EX93" s="57"/>
      <c r="EY93" s="57"/>
      <c r="EZ93" s="57"/>
      <c r="FA93" s="57"/>
      <c r="FB93" s="57"/>
      <c r="FC93" s="57"/>
      <c r="FD93" s="57"/>
      <c r="FE93" s="57"/>
      <c r="FF93" s="57"/>
      <c r="FG93" s="57"/>
      <c r="FH93" s="57"/>
      <c r="FI93" s="57"/>
      <c r="FJ93" s="57"/>
      <c r="FK93" s="57"/>
      <c r="FL93" s="57"/>
      <c r="FM93" s="57"/>
      <c r="FN93" s="57"/>
      <c r="FO93" s="57"/>
      <c r="FP93" s="57"/>
      <c r="FQ93" s="57"/>
      <c r="FR93" s="57"/>
      <c r="FS93" s="57"/>
      <c r="FT93" s="57"/>
      <c r="FU93" s="57"/>
      <c r="FV93" s="57"/>
      <c r="FW93" s="57"/>
      <c r="FX93" s="57"/>
      <c r="FY93" s="57"/>
      <c r="FZ93" s="57"/>
      <c r="GA93" s="57"/>
      <c r="GB93" s="57"/>
      <c r="GC93" s="57"/>
    </row>
    <row r="94" spans="1:185" s="78" customFormat="1" ht="60" x14ac:dyDescent="0.25">
      <c r="A94" s="11" t="s">
        <v>86</v>
      </c>
      <c r="B94" s="90">
        <f>'2 уровень'!B188</f>
        <v>4350</v>
      </c>
      <c r="C94" s="90">
        <f>'2 уровень'!C188</f>
        <v>363</v>
      </c>
      <c r="D94" s="90">
        <f>'2 уровень'!D188</f>
        <v>0</v>
      </c>
      <c r="E94" s="91">
        <f>'2 уровень'!E188</f>
        <v>0</v>
      </c>
      <c r="F94" s="92">
        <f>'2 уровень'!F188</f>
        <v>8532.5249999999996</v>
      </c>
      <c r="G94" s="92">
        <f>'2 уровень'!G188</f>
        <v>711</v>
      </c>
      <c r="H94" s="92">
        <f>'2 уровень'!H188</f>
        <v>0</v>
      </c>
      <c r="I94" s="92">
        <f>'2 уровень'!I188</f>
        <v>0</v>
      </c>
      <c r="J94" s="79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  <c r="BK94" s="57"/>
      <c r="BL94" s="57"/>
      <c r="BM94" s="57"/>
      <c r="BN94" s="57"/>
      <c r="BO94" s="57"/>
      <c r="BP94" s="57"/>
      <c r="BQ94" s="57"/>
      <c r="BR94" s="57"/>
      <c r="BS94" s="57"/>
      <c r="BT94" s="57"/>
      <c r="BU94" s="57"/>
      <c r="BV94" s="57"/>
      <c r="BW94" s="57"/>
      <c r="BX94" s="57"/>
      <c r="BY94" s="57"/>
      <c r="BZ94" s="57"/>
      <c r="CA94" s="57"/>
      <c r="CB94" s="57"/>
      <c r="CC94" s="57"/>
      <c r="CD94" s="57"/>
      <c r="CE94" s="57"/>
      <c r="CF94" s="57"/>
      <c r="CG94" s="57"/>
      <c r="CH94" s="57"/>
      <c r="CI94" s="57"/>
      <c r="CJ94" s="57"/>
      <c r="CK94" s="57"/>
      <c r="CL94" s="57"/>
      <c r="CM94" s="57"/>
      <c r="CN94" s="57"/>
      <c r="CO94" s="57"/>
      <c r="CP94" s="57"/>
      <c r="CQ94" s="57"/>
      <c r="CR94" s="57"/>
      <c r="CS94" s="57"/>
      <c r="CT94" s="57"/>
      <c r="CU94" s="57"/>
      <c r="CV94" s="57"/>
      <c r="CW94" s="57"/>
      <c r="CX94" s="57"/>
      <c r="CY94" s="57"/>
      <c r="CZ94" s="57"/>
      <c r="DA94" s="57"/>
      <c r="DB94" s="57"/>
      <c r="DC94" s="57"/>
      <c r="DD94" s="57"/>
      <c r="DE94" s="57"/>
      <c r="DF94" s="57"/>
      <c r="DG94" s="57"/>
      <c r="DH94" s="57"/>
      <c r="DI94" s="57"/>
      <c r="DJ94" s="57"/>
      <c r="DK94" s="57"/>
      <c r="DL94" s="57"/>
      <c r="DM94" s="57"/>
      <c r="DN94" s="57"/>
      <c r="DO94" s="57"/>
      <c r="DP94" s="57"/>
      <c r="DQ94" s="57"/>
      <c r="DR94" s="57"/>
      <c r="DS94" s="57"/>
      <c r="DT94" s="57"/>
      <c r="DU94" s="57"/>
      <c r="DV94" s="57"/>
      <c r="DW94" s="57"/>
      <c r="DX94" s="57"/>
      <c r="DY94" s="57"/>
      <c r="DZ94" s="57"/>
      <c r="EA94" s="57"/>
      <c r="EB94" s="57"/>
      <c r="EC94" s="57"/>
      <c r="ED94" s="57"/>
      <c r="EE94" s="57"/>
      <c r="EF94" s="57"/>
      <c r="EG94" s="57"/>
      <c r="EH94" s="57"/>
      <c r="EI94" s="57"/>
      <c r="EJ94" s="57"/>
      <c r="EK94" s="57"/>
      <c r="EL94" s="57"/>
      <c r="EM94" s="57"/>
      <c r="EN94" s="57"/>
      <c r="EO94" s="57"/>
      <c r="EP94" s="57"/>
      <c r="EQ94" s="57"/>
      <c r="ER94" s="57"/>
      <c r="ES94" s="57"/>
      <c r="ET94" s="57"/>
      <c r="EU94" s="57"/>
      <c r="EV94" s="57"/>
      <c r="EW94" s="57"/>
      <c r="EX94" s="57"/>
      <c r="EY94" s="57"/>
      <c r="EZ94" s="57"/>
      <c r="FA94" s="57"/>
      <c r="FB94" s="57"/>
      <c r="FC94" s="57"/>
      <c r="FD94" s="57"/>
      <c r="FE94" s="57"/>
      <c r="FF94" s="57"/>
      <c r="FG94" s="57"/>
      <c r="FH94" s="57"/>
      <c r="FI94" s="57"/>
      <c r="FJ94" s="57"/>
      <c r="FK94" s="57"/>
      <c r="FL94" s="57"/>
      <c r="FM94" s="57"/>
      <c r="FN94" s="57"/>
      <c r="FO94" s="57"/>
      <c r="FP94" s="57"/>
      <c r="FQ94" s="57"/>
      <c r="FR94" s="57"/>
      <c r="FS94" s="57"/>
      <c r="FT94" s="57"/>
      <c r="FU94" s="57"/>
      <c r="FV94" s="57"/>
      <c r="FW94" s="57"/>
      <c r="FX94" s="57"/>
      <c r="FY94" s="57"/>
      <c r="FZ94" s="57"/>
      <c r="GA94" s="57"/>
      <c r="GB94" s="57"/>
      <c r="GC94" s="57"/>
    </row>
    <row r="95" spans="1:185" s="78" customFormat="1" ht="45" x14ac:dyDescent="0.25">
      <c r="A95" s="11" t="s">
        <v>122</v>
      </c>
      <c r="B95" s="90">
        <f>'2 уровень'!B189</f>
        <v>315</v>
      </c>
      <c r="C95" s="90">
        <f>'2 уровень'!C189</f>
        <v>26</v>
      </c>
      <c r="D95" s="90">
        <f>'2 уровень'!D189</f>
        <v>4</v>
      </c>
      <c r="E95" s="91">
        <f>'2 уровень'!E189</f>
        <v>15.384615384615385</v>
      </c>
      <c r="F95" s="92">
        <f>'2 уровень'!F189</f>
        <v>617.87249999999995</v>
      </c>
      <c r="G95" s="92">
        <f>'2 уровень'!G189</f>
        <v>51</v>
      </c>
      <c r="H95" s="92">
        <f>'2 уровень'!H189</f>
        <v>3.0427600000000004</v>
      </c>
      <c r="I95" s="92">
        <f>'2 уровень'!I189</f>
        <v>5.9661960784313735</v>
      </c>
      <c r="J95" s="79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  <c r="BK95" s="57"/>
      <c r="BL95" s="57"/>
      <c r="BM95" s="57"/>
      <c r="BN95" s="57"/>
      <c r="BO95" s="57"/>
      <c r="BP95" s="57"/>
      <c r="BQ95" s="57"/>
      <c r="BR95" s="57"/>
      <c r="BS95" s="57"/>
      <c r="BT95" s="57"/>
      <c r="BU95" s="57"/>
      <c r="BV95" s="57"/>
      <c r="BW95" s="57"/>
      <c r="BX95" s="57"/>
      <c r="BY95" s="57"/>
      <c r="BZ95" s="57"/>
      <c r="CA95" s="57"/>
      <c r="CB95" s="57"/>
      <c r="CC95" s="57"/>
      <c r="CD95" s="57"/>
      <c r="CE95" s="57"/>
      <c r="CF95" s="57"/>
      <c r="CG95" s="57"/>
      <c r="CH95" s="57"/>
      <c r="CI95" s="57"/>
      <c r="CJ95" s="57"/>
      <c r="CK95" s="57"/>
      <c r="CL95" s="57"/>
      <c r="CM95" s="57"/>
      <c r="CN95" s="57"/>
      <c r="CO95" s="57"/>
      <c r="CP95" s="57"/>
      <c r="CQ95" s="57"/>
      <c r="CR95" s="57"/>
      <c r="CS95" s="57"/>
      <c r="CT95" s="57"/>
      <c r="CU95" s="57"/>
      <c r="CV95" s="57"/>
      <c r="CW95" s="57"/>
      <c r="CX95" s="57"/>
      <c r="CY95" s="57"/>
      <c r="CZ95" s="57"/>
      <c r="DA95" s="57"/>
      <c r="DB95" s="57"/>
      <c r="DC95" s="57"/>
      <c r="DD95" s="57"/>
      <c r="DE95" s="57"/>
      <c r="DF95" s="57"/>
      <c r="DG95" s="57"/>
      <c r="DH95" s="57"/>
      <c r="DI95" s="57"/>
      <c r="DJ95" s="57"/>
      <c r="DK95" s="57"/>
      <c r="DL95" s="57"/>
      <c r="DM95" s="57"/>
      <c r="DN95" s="57"/>
      <c r="DO95" s="57"/>
      <c r="DP95" s="57"/>
      <c r="DQ95" s="57"/>
      <c r="DR95" s="57"/>
      <c r="DS95" s="57"/>
      <c r="DT95" s="57"/>
      <c r="DU95" s="57"/>
      <c r="DV95" s="57"/>
      <c r="DW95" s="57"/>
      <c r="DX95" s="57"/>
      <c r="DY95" s="57"/>
      <c r="DZ95" s="57"/>
      <c r="EA95" s="57"/>
      <c r="EB95" s="57"/>
      <c r="EC95" s="57"/>
      <c r="ED95" s="57"/>
      <c r="EE95" s="57"/>
      <c r="EF95" s="57"/>
      <c r="EG95" s="57"/>
      <c r="EH95" s="57"/>
      <c r="EI95" s="57"/>
      <c r="EJ95" s="57"/>
      <c r="EK95" s="57"/>
      <c r="EL95" s="57"/>
      <c r="EM95" s="57"/>
      <c r="EN95" s="57"/>
      <c r="EO95" s="57"/>
      <c r="EP95" s="57"/>
      <c r="EQ95" s="57"/>
      <c r="ER95" s="57"/>
      <c r="ES95" s="57"/>
      <c r="ET95" s="57"/>
      <c r="EU95" s="57"/>
      <c r="EV95" s="57"/>
      <c r="EW95" s="57"/>
      <c r="EX95" s="57"/>
      <c r="EY95" s="57"/>
      <c r="EZ95" s="57"/>
      <c r="FA95" s="57"/>
      <c r="FB95" s="57"/>
      <c r="FC95" s="57"/>
      <c r="FD95" s="57"/>
      <c r="FE95" s="57"/>
      <c r="FF95" s="57"/>
      <c r="FG95" s="57"/>
      <c r="FH95" s="57"/>
      <c r="FI95" s="57"/>
      <c r="FJ95" s="57"/>
      <c r="FK95" s="57"/>
      <c r="FL95" s="57"/>
      <c r="FM95" s="57"/>
      <c r="FN95" s="57"/>
      <c r="FO95" s="57"/>
      <c r="FP95" s="57"/>
      <c r="FQ95" s="57"/>
      <c r="FR95" s="57"/>
      <c r="FS95" s="57"/>
      <c r="FT95" s="57"/>
      <c r="FU95" s="57"/>
      <c r="FV95" s="57"/>
      <c r="FW95" s="57"/>
      <c r="FX95" s="57"/>
      <c r="FY95" s="57"/>
      <c r="FZ95" s="57"/>
      <c r="GA95" s="57"/>
      <c r="GB95" s="57"/>
      <c r="GC95" s="57"/>
    </row>
    <row r="96" spans="1:185" s="78" customFormat="1" ht="38.1" customHeight="1" x14ac:dyDescent="0.25">
      <c r="A96" s="11" t="s">
        <v>87</v>
      </c>
      <c r="B96" s="90">
        <f>'2 уровень'!B190</f>
        <v>70</v>
      </c>
      <c r="C96" s="90">
        <f>'2 уровень'!C190</f>
        <v>6</v>
      </c>
      <c r="D96" s="90">
        <f>'2 уровень'!D190</f>
        <v>0</v>
      </c>
      <c r="E96" s="91">
        <f>'2 уровень'!E190</f>
        <v>0</v>
      </c>
      <c r="F96" s="92">
        <f>'2 уровень'!F190</f>
        <v>280.05950000000001</v>
      </c>
      <c r="G96" s="92">
        <f>'2 уровень'!G190</f>
        <v>23</v>
      </c>
      <c r="H96" s="92">
        <f>'2 уровень'!H190</f>
        <v>0</v>
      </c>
      <c r="I96" s="92">
        <f>'2 уровень'!I190</f>
        <v>0</v>
      </c>
      <c r="J96" s="79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  <c r="BH96" s="57"/>
      <c r="BI96" s="57"/>
      <c r="BJ96" s="57"/>
      <c r="BK96" s="57"/>
      <c r="BL96" s="57"/>
      <c r="BM96" s="57"/>
      <c r="BN96" s="57"/>
      <c r="BO96" s="57"/>
      <c r="BP96" s="57"/>
      <c r="BQ96" s="57"/>
      <c r="BR96" s="57"/>
      <c r="BS96" s="57"/>
      <c r="BT96" s="57"/>
      <c r="BU96" s="57"/>
      <c r="BV96" s="57"/>
      <c r="BW96" s="57"/>
      <c r="BX96" s="57"/>
      <c r="BY96" s="57"/>
      <c r="BZ96" s="57"/>
      <c r="CA96" s="57"/>
      <c r="CB96" s="57"/>
      <c r="CC96" s="57"/>
      <c r="CD96" s="57"/>
      <c r="CE96" s="57"/>
      <c r="CF96" s="57"/>
      <c r="CG96" s="57"/>
      <c r="CH96" s="57"/>
      <c r="CI96" s="57"/>
      <c r="CJ96" s="57"/>
      <c r="CK96" s="57"/>
      <c r="CL96" s="57"/>
      <c r="CM96" s="57"/>
      <c r="CN96" s="57"/>
      <c r="CO96" s="57"/>
      <c r="CP96" s="57"/>
      <c r="CQ96" s="57"/>
      <c r="CR96" s="57"/>
      <c r="CS96" s="57"/>
      <c r="CT96" s="57"/>
      <c r="CU96" s="57"/>
      <c r="CV96" s="57"/>
      <c r="CW96" s="57"/>
      <c r="CX96" s="57"/>
      <c r="CY96" s="57"/>
      <c r="CZ96" s="57"/>
      <c r="DA96" s="57"/>
      <c r="DB96" s="57"/>
      <c r="DC96" s="57"/>
      <c r="DD96" s="57"/>
      <c r="DE96" s="57"/>
      <c r="DF96" s="57"/>
      <c r="DG96" s="57"/>
      <c r="DH96" s="57"/>
      <c r="DI96" s="57"/>
      <c r="DJ96" s="57"/>
      <c r="DK96" s="57"/>
      <c r="DL96" s="57"/>
      <c r="DM96" s="57"/>
      <c r="DN96" s="57"/>
      <c r="DO96" s="57"/>
      <c r="DP96" s="57"/>
      <c r="DQ96" s="57"/>
      <c r="DR96" s="57"/>
      <c r="DS96" s="57"/>
      <c r="DT96" s="57"/>
      <c r="DU96" s="57"/>
      <c r="DV96" s="57"/>
      <c r="DW96" s="57"/>
      <c r="DX96" s="57"/>
      <c r="DY96" s="57"/>
      <c r="DZ96" s="57"/>
      <c r="EA96" s="57"/>
      <c r="EB96" s="57"/>
      <c r="EC96" s="57"/>
      <c r="ED96" s="57"/>
      <c r="EE96" s="57"/>
      <c r="EF96" s="57"/>
      <c r="EG96" s="57"/>
      <c r="EH96" s="57"/>
      <c r="EI96" s="57"/>
      <c r="EJ96" s="57"/>
      <c r="EK96" s="57"/>
      <c r="EL96" s="57"/>
      <c r="EM96" s="57"/>
      <c r="EN96" s="57"/>
      <c r="EO96" s="57"/>
      <c r="EP96" s="57"/>
      <c r="EQ96" s="57"/>
      <c r="ER96" s="57"/>
      <c r="ES96" s="57"/>
      <c r="ET96" s="57"/>
      <c r="EU96" s="57"/>
      <c r="EV96" s="57"/>
      <c r="EW96" s="57"/>
      <c r="EX96" s="57"/>
      <c r="EY96" s="57"/>
      <c r="EZ96" s="57"/>
      <c r="FA96" s="57"/>
      <c r="FB96" s="57"/>
      <c r="FC96" s="57"/>
      <c r="FD96" s="57"/>
      <c r="FE96" s="57"/>
      <c r="FF96" s="57"/>
      <c r="FG96" s="57"/>
      <c r="FH96" s="57"/>
      <c r="FI96" s="57"/>
      <c r="FJ96" s="57"/>
      <c r="FK96" s="57"/>
      <c r="FL96" s="57"/>
      <c r="FM96" s="57"/>
      <c r="FN96" s="57"/>
      <c r="FO96" s="57"/>
      <c r="FP96" s="57"/>
      <c r="FQ96" s="57"/>
      <c r="FR96" s="57"/>
      <c r="FS96" s="57"/>
      <c r="FT96" s="57"/>
      <c r="FU96" s="57"/>
      <c r="FV96" s="57"/>
      <c r="FW96" s="57"/>
      <c r="FX96" s="57"/>
      <c r="FY96" s="57"/>
      <c r="FZ96" s="57"/>
      <c r="GA96" s="57"/>
      <c r="GB96" s="57"/>
      <c r="GC96" s="57"/>
    </row>
    <row r="97" spans="1:185" s="78" customFormat="1" ht="38.1" customHeight="1" thickBot="1" x14ac:dyDescent="0.3">
      <c r="A97" s="95" t="s">
        <v>88</v>
      </c>
      <c r="B97" s="177">
        <f>'2 уровень'!B191</f>
        <v>120</v>
      </c>
      <c r="C97" s="177">
        <f>'2 уровень'!C191</f>
        <v>10</v>
      </c>
      <c r="D97" s="177">
        <f>'2 уровень'!D191</f>
        <v>0</v>
      </c>
      <c r="E97" s="178">
        <f>'2 уровень'!E191</f>
        <v>0</v>
      </c>
      <c r="F97" s="179">
        <f>'2 уровень'!F191</f>
        <v>91.282800000000009</v>
      </c>
      <c r="G97" s="179">
        <f>'2 уровень'!G191</f>
        <v>8</v>
      </c>
      <c r="H97" s="179">
        <f>'2 уровень'!H191</f>
        <v>0</v>
      </c>
      <c r="I97" s="179">
        <f>'2 уровень'!I191</f>
        <v>0</v>
      </c>
      <c r="J97" s="79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7"/>
      <c r="BK97" s="57"/>
      <c r="BL97" s="57"/>
      <c r="BM97" s="57"/>
      <c r="BN97" s="57"/>
      <c r="BO97" s="57"/>
      <c r="BP97" s="57"/>
      <c r="BQ97" s="57"/>
      <c r="BR97" s="57"/>
      <c r="BS97" s="57"/>
      <c r="BT97" s="57"/>
      <c r="BU97" s="57"/>
      <c r="BV97" s="57"/>
      <c r="BW97" s="57"/>
      <c r="BX97" s="57"/>
      <c r="BY97" s="57"/>
      <c r="BZ97" s="57"/>
      <c r="CA97" s="57"/>
      <c r="CB97" s="57"/>
      <c r="CC97" s="57"/>
      <c r="CD97" s="57"/>
      <c r="CE97" s="57"/>
      <c r="CF97" s="57"/>
      <c r="CG97" s="57"/>
      <c r="CH97" s="57"/>
      <c r="CI97" s="57"/>
      <c r="CJ97" s="57"/>
      <c r="CK97" s="57"/>
      <c r="CL97" s="57"/>
      <c r="CM97" s="57"/>
      <c r="CN97" s="57"/>
      <c r="CO97" s="57"/>
      <c r="CP97" s="57"/>
      <c r="CQ97" s="57"/>
      <c r="CR97" s="57"/>
      <c r="CS97" s="57"/>
      <c r="CT97" s="57"/>
      <c r="CU97" s="57"/>
      <c r="CV97" s="57"/>
      <c r="CW97" s="57"/>
      <c r="CX97" s="57"/>
      <c r="CY97" s="57"/>
      <c r="CZ97" s="57"/>
      <c r="DA97" s="57"/>
      <c r="DB97" s="57"/>
      <c r="DC97" s="57"/>
      <c r="DD97" s="57"/>
      <c r="DE97" s="57"/>
      <c r="DF97" s="57"/>
      <c r="DG97" s="57"/>
      <c r="DH97" s="57"/>
      <c r="DI97" s="57"/>
      <c r="DJ97" s="57"/>
      <c r="DK97" s="57"/>
      <c r="DL97" s="57"/>
      <c r="DM97" s="57"/>
      <c r="DN97" s="57"/>
      <c r="DO97" s="57"/>
      <c r="DP97" s="57"/>
      <c r="DQ97" s="57"/>
      <c r="DR97" s="57"/>
      <c r="DS97" s="57"/>
      <c r="DT97" s="57"/>
      <c r="DU97" s="57"/>
      <c r="DV97" s="57"/>
      <c r="DW97" s="57"/>
      <c r="DX97" s="57"/>
      <c r="DY97" s="57"/>
      <c r="DZ97" s="57"/>
      <c r="EA97" s="57"/>
      <c r="EB97" s="57"/>
      <c r="EC97" s="57"/>
      <c r="ED97" s="57"/>
      <c r="EE97" s="57"/>
      <c r="EF97" s="57"/>
      <c r="EG97" s="57"/>
      <c r="EH97" s="57"/>
      <c r="EI97" s="57"/>
      <c r="EJ97" s="57"/>
      <c r="EK97" s="57"/>
      <c r="EL97" s="57"/>
      <c r="EM97" s="57"/>
      <c r="EN97" s="57"/>
      <c r="EO97" s="57"/>
      <c r="EP97" s="57"/>
      <c r="EQ97" s="57"/>
      <c r="ER97" s="57"/>
      <c r="ES97" s="57"/>
      <c r="ET97" s="57"/>
      <c r="EU97" s="57"/>
      <c r="EV97" s="57"/>
      <c r="EW97" s="57"/>
      <c r="EX97" s="57"/>
      <c r="EY97" s="57"/>
      <c r="EZ97" s="57"/>
      <c r="FA97" s="57"/>
      <c r="FB97" s="57"/>
      <c r="FC97" s="57"/>
      <c r="FD97" s="57"/>
      <c r="FE97" s="57"/>
      <c r="FF97" s="57"/>
      <c r="FG97" s="57"/>
      <c r="FH97" s="57"/>
      <c r="FI97" s="57"/>
      <c r="FJ97" s="57"/>
      <c r="FK97" s="57"/>
      <c r="FL97" s="57"/>
      <c r="FM97" s="57"/>
      <c r="FN97" s="57"/>
      <c r="FO97" s="57"/>
      <c r="FP97" s="57"/>
      <c r="FQ97" s="57"/>
      <c r="FR97" s="57"/>
      <c r="FS97" s="57"/>
      <c r="FT97" s="57"/>
      <c r="FU97" s="57"/>
      <c r="FV97" s="57"/>
      <c r="FW97" s="57"/>
      <c r="FX97" s="57"/>
      <c r="FY97" s="57"/>
      <c r="FZ97" s="57"/>
      <c r="GA97" s="57"/>
      <c r="GB97" s="57"/>
      <c r="GC97" s="57"/>
    </row>
    <row r="98" spans="1:185" s="78" customFormat="1" ht="15" customHeight="1" thickBot="1" x14ac:dyDescent="0.25">
      <c r="A98" s="170" t="s">
        <v>120</v>
      </c>
      <c r="B98" s="180">
        <f>'2 уровень'!B192</f>
        <v>0</v>
      </c>
      <c r="C98" s="180">
        <f>'2 уровень'!C192</f>
        <v>0</v>
      </c>
      <c r="D98" s="180">
        <f>'2 уровень'!D192</f>
        <v>0</v>
      </c>
      <c r="E98" s="181">
        <f>'2 уровень'!E192</f>
        <v>0</v>
      </c>
      <c r="F98" s="182">
        <f>'2 уровень'!F192</f>
        <v>19231.307651555555</v>
      </c>
      <c r="G98" s="182">
        <f>'2 уровень'!G192</f>
        <v>1603</v>
      </c>
      <c r="H98" s="182">
        <f>'2 уровень'!H192</f>
        <v>-0.72767999999999988</v>
      </c>
      <c r="I98" s="182">
        <f>'2 уровень'!I192</f>
        <v>-4.5394884591391134E-2</v>
      </c>
      <c r="J98" s="79"/>
    </row>
    <row r="99" spans="1:185" ht="15" customHeight="1" x14ac:dyDescent="0.25">
      <c r="A99" s="75" t="s">
        <v>24</v>
      </c>
      <c r="B99" s="88"/>
      <c r="C99" s="88"/>
      <c r="D99" s="88"/>
      <c r="E99" s="89"/>
      <c r="F99" s="66"/>
      <c r="G99" s="66"/>
      <c r="H99" s="66"/>
      <c r="I99" s="66"/>
      <c r="J99" s="79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  <c r="BH99" s="78"/>
      <c r="BI99" s="78"/>
      <c r="BJ99" s="78"/>
      <c r="BK99" s="78"/>
      <c r="BL99" s="78"/>
      <c r="BM99" s="78"/>
      <c r="BN99" s="78"/>
      <c r="BO99" s="78"/>
      <c r="BP99" s="78"/>
      <c r="BQ99" s="78"/>
      <c r="BR99" s="78"/>
      <c r="BS99" s="78"/>
      <c r="BT99" s="78"/>
      <c r="BU99" s="78"/>
      <c r="BV99" s="78"/>
      <c r="BW99" s="78"/>
      <c r="BX99" s="78"/>
      <c r="BY99" s="78"/>
      <c r="BZ99" s="78"/>
      <c r="CA99" s="78"/>
      <c r="CB99" s="78"/>
      <c r="CC99" s="78"/>
      <c r="CD99" s="78"/>
      <c r="CE99" s="78"/>
      <c r="CF99" s="78"/>
      <c r="CG99" s="78"/>
      <c r="CH99" s="78"/>
      <c r="CI99" s="78"/>
      <c r="CJ99" s="78"/>
      <c r="CK99" s="78"/>
      <c r="CL99" s="78"/>
      <c r="CM99" s="78"/>
      <c r="CN99" s="78"/>
      <c r="CO99" s="78"/>
      <c r="CP99" s="78"/>
      <c r="CQ99" s="78"/>
      <c r="CR99" s="78"/>
      <c r="CS99" s="78"/>
      <c r="CT99" s="78"/>
      <c r="CU99" s="78"/>
      <c r="CV99" s="78"/>
      <c r="CW99" s="78"/>
      <c r="CX99" s="78"/>
      <c r="CY99" s="78"/>
      <c r="CZ99" s="78"/>
      <c r="DA99" s="78"/>
      <c r="DB99" s="78"/>
      <c r="DC99" s="78"/>
      <c r="DD99" s="78"/>
      <c r="DE99" s="78"/>
      <c r="DF99" s="78"/>
      <c r="DG99" s="78"/>
      <c r="DH99" s="78"/>
      <c r="DI99" s="78"/>
      <c r="DJ99" s="78"/>
      <c r="DK99" s="78"/>
      <c r="DL99" s="78"/>
      <c r="DM99" s="78"/>
      <c r="DN99" s="78"/>
      <c r="DO99" s="78"/>
      <c r="DP99" s="78"/>
      <c r="DQ99" s="78"/>
      <c r="DR99" s="78"/>
      <c r="DS99" s="78"/>
      <c r="DT99" s="78"/>
      <c r="DU99" s="78"/>
      <c r="DV99" s="78"/>
      <c r="DW99" s="78"/>
      <c r="DX99" s="78"/>
      <c r="DY99" s="78"/>
      <c r="DZ99" s="78"/>
      <c r="EA99" s="78"/>
      <c r="EB99" s="78"/>
      <c r="EC99" s="78"/>
      <c r="ED99" s="78"/>
      <c r="EE99" s="78"/>
      <c r="EF99" s="78"/>
      <c r="EG99" s="78"/>
      <c r="EH99" s="78"/>
      <c r="EI99" s="78"/>
      <c r="EJ99" s="78"/>
      <c r="EK99" s="78"/>
      <c r="EL99" s="78"/>
      <c r="EM99" s="78"/>
      <c r="EN99" s="78"/>
      <c r="EO99" s="78"/>
      <c r="EP99" s="78"/>
      <c r="EQ99" s="78"/>
      <c r="ER99" s="78"/>
      <c r="ES99" s="78"/>
      <c r="ET99" s="78"/>
      <c r="EU99" s="78"/>
      <c r="EV99" s="78"/>
      <c r="EW99" s="78"/>
      <c r="EX99" s="78"/>
      <c r="EY99" s="78"/>
      <c r="EZ99" s="78"/>
      <c r="FA99" s="78"/>
      <c r="FB99" s="78"/>
      <c r="FC99" s="78"/>
      <c r="FD99" s="78"/>
      <c r="FE99" s="78"/>
      <c r="FF99" s="78"/>
      <c r="FG99" s="78"/>
      <c r="FH99" s="78"/>
      <c r="FI99" s="78"/>
      <c r="FJ99" s="78"/>
      <c r="FK99" s="78"/>
      <c r="FL99" s="78"/>
      <c r="FM99" s="78"/>
      <c r="FN99" s="78"/>
      <c r="FO99" s="78"/>
      <c r="FP99" s="78"/>
      <c r="FQ99" s="78"/>
      <c r="FR99" s="78"/>
      <c r="FS99" s="78"/>
      <c r="FT99" s="78"/>
      <c r="FU99" s="78"/>
      <c r="FV99" s="78"/>
      <c r="FW99" s="78"/>
      <c r="FX99" s="78"/>
      <c r="FY99" s="78"/>
      <c r="FZ99" s="78"/>
      <c r="GA99" s="78"/>
      <c r="GB99" s="78"/>
      <c r="GC99" s="78"/>
    </row>
    <row r="100" spans="1:185" ht="30" x14ac:dyDescent="0.25">
      <c r="A100" s="72" t="s">
        <v>134</v>
      </c>
      <c r="B100" s="83">
        <f>'1 уровень'!B281</f>
        <v>4927</v>
      </c>
      <c r="C100" s="83">
        <f>'1 уровень'!C281</f>
        <v>410</v>
      </c>
      <c r="D100" s="83">
        <f>'1 уровень'!D281</f>
        <v>0</v>
      </c>
      <c r="E100" s="84">
        <f>'1 уровень'!E281</f>
        <v>0</v>
      </c>
      <c r="F100" s="64">
        <f>'1 уровень'!F281</f>
        <v>10816.080474074073</v>
      </c>
      <c r="G100" s="64">
        <f>'1 уровень'!G281</f>
        <v>901</v>
      </c>
      <c r="H100" s="64">
        <f>'1 уровень'!H281</f>
        <v>0</v>
      </c>
      <c r="I100" s="64">
        <f>'1 уровень'!I281</f>
        <v>0</v>
      </c>
      <c r="J100" s="79"/>
    </row>
    <row r="101" spans="1:185" ht="30" x14ac:dyDescent="0.25">
      <c r="A101" s="11" t="s">
        <v>84</v>
      </c>
      <c r="B101" s="83">
        <f>'1 уровень'!B282</f>
        <v>3532</v>
      </c>
      <c r="C101" s="83">
        <f>'1 уровень'!C282</f>
        <v>294</v>
      </c>
      <c r="D101" s="83">
        <f>'1 уровень'!D282</f>
        <v>0</v>
      </c>
      <c r="E101" s="84">
        <f>'1 уровень'!E282</f>
        <v>0</v>
      </c>
      <c r="F101" s="64">
        <f>'1 уровень'!F282</f>
        <v>7222.393194074074</v>
      </c>
      <c r="G101" s="64">
        <f>'1 уровень'!G282</f>
        <v>602</v>
      </c>
      <c r="H101" s="64">
        <f>'1 уровень'!H282</f>
        <v>0</v>
      </c>
      <c r="I101" s="64">
        <f>'1 уровень'!I282</f>
        <v>0</v>
      </c>
      <c r="J101" s="79"/>
    </row>
    <row r="102" spans="1:185" ht="30" x14ac:dyDescent="0.25">
      <c r="A102" s="11" t="s">
        <v>85</v>
      </c>
      <c r="B102" s="83">
        <f>'1 уровень'!B283</f>
        <v>1077</v>
      </c>
      <c r="C102" s="83">
        <f>'1 уровень'!C283</f>
        <v>90</v>
      </c>
      <c r="D102" s="83">
        <f>'1 уровень'!D283</f>
        <v>0</v>
      </c>
      <c r="E102" s="84">
        <f>'1 уровень'!E283</f>
        <v>0</v>
      </c>
      <c r="F102" s="64">
        <f>'1 уровень'!F283</f>
        <v>1935.5844</v>
      </c>
      <c r="G102" s="64">
        <f>'1 уровень'!G283</f>
        <v>161</v>
      </c>
      <c r="H102" s="64">
        <f>'1 уровень'!H283</f>
        <v>0</v>
      </c>
      <c r="I102" s="64">
        <f>'1 уровень'!I283</f>
        <v>0</v>
      </c>
      <c r="J102" s="79"/>
    </row>
    <row r="103" spans="1:185" s="78" customFormat="1" ht="45" x14ac:dyDescent="0.25">
      <c r="A103" s="11" t="s">
        <v>108</v>
      </c>
      <c r="B103" s="90">
        <f>'1 уровень'!B284</f>
        <v>147</v>
      </c>
      <c r="C103" s="90">
        <f>'1 уровень'!C284</f>
        <v>12</v>
      </c>
      <c r="D103" s="60">
        <f>'1 уровень'!D284</f>
        <v>0</v>
      </c>
      <c r="E103" s="82">
        <f>'1 уровень'!E284</f>
        <v>0</v>
      </c>
      <c r="F103" s="63">
        <f>'1 уровень'!F284</f>
        <v>766.48152000000005</v>
      </c>
      <c r="G103" s="63">
        <f>'1 уровень'!G284</f>
        <v>64</v>
      </c>
      <c r="H103" s="63">
        <f>'1 уровень'!H284</f>
        <v>0</v>
      </c>
      <c r="I103" s="63">
        <f>'1 уровень'!I284</f>
        <v>0</v>
      </c>
      <c r="J103" s="79"/>
    </row>
    <row r="104" spans="1:185" ht="30" x14ac:dyDescent="0.25">
      <c r="A104" s="11" t="s">
        <v>109</v>
      </c>
      <c r="B104" s="83">
        <f>'1 уровень'!B285</f>
        <v>171</v>
      </c>
      <c r="C104" s="83">
        <f>'1 уровень'!C285</f>
        <v>14</v>
      </c>
      <c r="D104" s="83">
        <f>'1 уровень'!D285</f>
        <v>0</v>
      </c>
      <c r="E104" s="84">
        <f>'1 уровень'!E285</f>
        <v>0</v>
      </c>
      <c r="F104" s="64">
        <f>'1 уровень'!F285</f>
        <v>891.62135999999998</v>
      </c>
      <c r="G104" s="64">
        <f>'1 уровень'!G285</f>
        <v>74</v>
      </c>
      <c r="H104" s="64">
        <f>'1 уровень'!H285</f>
        <v>0</v>
      </c>
      <c r="I104" s="64">
        <f>'1 уровень'!I285</f>
        <v>0</v>
      </c>
      <c r="J104" s="79"/>
    </row>
    <row r="105" spans="1:185" ht="30" x14ac:dyDescent="0.25">
      <c r="A105" s="72" t="s">
        <v>125</v>
      </c>
      <c r="B105" s="83">
        <f>'1 уровень'!B286</f>
        <v>7528</v>
      </c>
      <c r="C105" s="83">
        <f>'1 уровень'!C286</f>
        <v>628</v>
      </c>
      <c r="D105" s="83">
        <f>'1 уровень'!D286</f>
        <v>4</v>
      </c>
      <c r="E105" s="84">
        <f>'1 уровень'!E286</f>
        <v>0.63694267515923575</v>
      </c>
      <c r="F105" s="64">
        <f>'1 уровень'!F286</f>
        <v>11230.92001</v>
      </c>
      <c r="G105" s="64">
        <f>'1 уровень'!G286</f>
        <v>936</v>
      </c>
      <c r="H105" s="64">
        <f>'1 уровень'!H286</f>
        <v>3.4462299999999999</v>
      </c>
      <c r="I105" s="64">
        <f>'1 уровень'!I286</f>
        <v>0.36818696581196581</v>
      </c>
      <c r="J105" s="79"/>
    </row>
    <row r="106" spans="1:185" ht="30" x14ac:dyDescent="0.25">
      <c r="A106" s="11" t="s">
        <v>121</v>
      </c>
      <c r="B106" s="83">
        <f>'1 уровень'!B287</f>
        <v>1200</v>
      </c>
      <c r="C106" s="83">
        <f>'1 уровень'!C287</f>
        <v>100</v>
      </c>
      <c r="D106" s="83">
        <f>'1 уровень'!D287</f>
        <v>1</v>
      </c>
      <c r="E106" s="84">
        <f>'1 уровень'!E287</f>
        <v>1</v>
      </c>
      <c r="F106" s="64">
        <f>'1 уровень'!F287</f>
        <v>1761.84</v>
      </c>
      <c r="G106" s="64">
        <f>'1 уровень'!G287</f>
        <v>147</v>
      </c>
      <c r="H106" s="64">
        <f>'1 уровень'!H287</f>
        <v>1.5445</v>
      </c>
      <c r="I106" s="64">
        <f>'1 уровень'!I287</f>
        <v>1.0506802721088435</v>
      </c>
      <c r="J106" s="79"/>
    </row>
    <row r="107" spans="1:185" ht="60" x14ac:dyDescent="0.25">
      <c r="A107" s="11" t="s">
        <v>86</v>
      </c>
      <c r="B107" s="83">
        <f>'1 уровень'!B288</f>
        <v>4650</v>
      </c>
      <c r="C107" s="83">
        <f>'1 уровень'!C288</f>
        <v>388</v>
      </c>
      <c r="D107" s="83">
        <f>'1 уровень'!D288</f>
        <v>0</v>
      </c>
      <c r="E107" s="84">
        <f>'1 уровень'!E288</f>
        <v>0</v>
      </c>
      <c r="F107" s="64">
        <f>'1 уровень'!F288</f>
        <v>7838.8770000000004</v>
      </c>
      <c r="G107" s="64">
        <f>'1 уровень'!G288</f>
        <v>653</v>
      </c>
      <c r="H107" s="64">
        <f>'1 уровень'!H288</f>
        <v>0</v>
      </c>
      <c r="I107" s="64">
        <f>'1 уровень'!I288</f>
        <v>0</v>
      </c>
      <c r="J107" s="79"/>
    </row>
    <row r="108" spans="1:185" ht="45" x14ac:dyDescent="0.25">
      <c r="A108" s="11" t="s">
        <v>122</v>
      </c>
      <c r="B108" s="83">
        <f>'1 уровень'!B289</f>
        <v>459</v>
      </c>
      <c r="C108" s="83">
        <f>'1 уровень'!C289</f>
        <v>38</v>
      </c>
      <c r="D108" s="83">
        <f>'1 уровень'!D289</f>
        <v>3</v>
      </c>
      <c r="E108" s="84">
        <f>'1 уровень'!E289</f>
        <v>7.8947368421052628</v>
      </c>
      <c r="F108" s="64">
        <f>'1 уровень'!F289</f>
        <v>773.77301999999997</v>
      </c>
      <c r="G108" s="64">
        <f>'1 уровень'!G289</f>
        <v>64</v>
      </c>
      <c r="H108" s="64">
        <f>'1 уровень'!H289</f>
        <v>1.9017299999999999</v>
      </c>
      <c r="I108" s="64">
        <f>'1 уровень'!I289</f>
        <v>2.971453125</v>
      </c>
      <c r="J108" s="79"/>
    </row>
    <row r="109" spans="1:185" ht="30" x14ac:dyDescent="0.25">
      <c r="A109" s="11" t="s">
        <v>87</v>
      </c>
      <c r="B109" s="83">
        <f>'1 уровень'!B290</f>
        <v>30</v>
      </c>
      <c r="C109" s="83">
        <f>'1 уровень'!C290</f>
        <v>3</v>
      </c>
      <c r="D109" s="83">
        <f>'1 уровень'!D290</f>
        <v>0</v>
      </c>
      <c r="E109" s="84">
        <f>'1 уровень'!E290</f>
        <v>0</v>
      </c>
      <c r="F109" s="64">
        <f>'1 уровень'!F290</f>
        <v>102.711</v>
      </c>
      <c r="G109" s="64">
        <f>'1 уровень'!G290</f>
        <v>9</v>
      </c>
      <c r="H109" s="64">
        <f>'1 уровень'!H290</f>
        <v>0</v>
      </c>
      <c r="I109" s="64">
        <f>'1 уровень'!I290</f>
        <v>0</v>
      </c>
      <c r="J109" s="79"/>
    </row>
    <row r="110" spans="1:185" ht="30.75" thickBot="1" x14ac:dyDescent="0.3">
      <c r="A110" s="95" t="s">
        <v>88</v>
      </c>
      <c r="B110" s="173">
        <f>'1 уровень'!B291</f>
        <v>1189</v>
      </c>
      <c r="C110" s="173">
        <f>'1 уровень'!C291</f>
        <v>99</v>
      </c>
      <c r="D110" s="173">
        <f>'1 уровень'!D291</f>
        <v>0</v>
      </c>
      <c r="E110" s="174">
        <f>'1 уровень'!E291</f>
        <v>0</v>
      </c>
      <c r="F110" s="169">
        <f>'1 уровень'!F291</f>
        <v>753.71898999999996</v>
      </c>
      <c r="G110" s="169">
        <f>'1 уровень'!G291</f>
        <v>63</v>
      </c>
      <c r="H110" s="169">
        <f>'1 уровень'!H291</f>
        <v>0</v>
      </c>
      <c r="I110" s="169">
        <f>'1 уровень'!I291</f>
        <v>0</v>
      </c>
      <c r="J110" s="79"/>
    </row>
    <row r="111" spans="1:185" ht="15.75" thickBot="1" x14ac:dyDescent="0.3">
      <c r="A111" s="172" t="s">
        <v>114</v>
      </c>
      <c r="B111" s="175">
        <f>'1 уровень'!B292</f>
        <v>0</v>
      </c>
      <c r="C111" s="175">
        <f>'1 уровень'!C292</f>
        <v>0</v>
      </c>
      <c r="D111" s="175">
        <f>'1 уровень'!D292</f>
        <v>0</v>
      </c>
      <c r="E111" s="176">
        <f>'1 уровень'!E292</f>
        <v>0</v>
      </c>
      <c r="F111" s="171">
        <f>'1 уровень'!F292</f>
        <v>22047.000484074073</v>
      </c>
      <c r="G111" s="171">
        <f>'1 уровень'!G292</f>
        <v>1837</v>
      </c>
      <c r="H111" s="171">
        <f>'1 уровень'!H292</f>
        <v>3.4462299999999999</v>
      </c>
      <c r="I111" s="171">
        <f>'1 уровень'!I292</f>
        <v>0.18760097985846488</v>
      </c>
      <c r="J111" s="79"/>
    </row>
    <row r="112" spans="1:185" ht="15" customHeight="1" x14ac:dyDescent="0.25">
      <c r="A112" s="75" t="s">
        <v>25</v>
      </c>
      <c r="B112" s="88"/>
      <c r="C112" s="88"/>
      <c r="D112" s="88"/>
      <c r="E112" s="89"/>
      <c r="F112" s="66"/>
      <c r="G112" s="66"/>
      <c r="H112" s="66"/>
      <c r="I112" s="66"/>
      <c r="J112" s="79"/>
    </row>
    <row r="113" spans="1:185" ht="30" x14ac:dyDescent="0.25">
      <c r="A113" s="72" t="s">
        <v>134</v>
      </c>
      <c r="B113" s="83">
        <f>'2 уровень'!B208</f>
        <v>4368</v>
      </c>
      <c r="C113" s="83">
        <f>'2 уровень'!C208</f>
        <v>364</v>
      </c>
      <c r="D113" s="83">
        <f>'2 уровень'!D208</f>
        <v>255</v>
      </c>
      <c r="E113" s="84">
        <f>'2 уровень'!E208</f>
        <v>70.054945054945051</v>
      </c>
      <c r="F113" s="64">
        <f>'2 уровень'!F208</f>
        <v>11301.820760888888</v>
      </c>
      <c r="G113" s="64">
        <f>'2 уровень'!G208</f>
        <v>943</v>
      </c>
      <c r="H113" s="64">
        <f>'2 уровень'!H208</f>
        <v>416.85180999999994</v>
      </c>
      <c r="I113" s="64">
        <f>'2 уровень'!I208</f>
        <v>44.204857900318132</v>
      </c>
      <c r="J113" s="79"/>
    </row>
    <row r="114" spans="1:185" ht="30" x14ac:dyDescent="0.25">
      <c r="A114" s="11" t="s">
        <v>84</v>
      </c>
      <c r="B114" s="83">
        <f>'2 уровень'!B209</f>
        <v>3172</v>
      </c>
      <c r="C114" s="83">
        <f>'2 уровень'!C209</f>
        <v>264</v>
      </c>
      <c r="D114" s="83">
        <f>'2 уровень'!D209</f>
        <v>216</v>
      </c>
      <c r="E114" s="84">
        <f>'2 уровень'!E209</f>
        <v>81.818181818181827</v>
      </c>
      <c r="F114" s="64">
        <f>'2 уровень'!F209</f>
        <v>7783.4987128888888</v>
      </c>
      <c r="G114" s="64">
        <f>'2 уровень'!G209</f>
        <v>649</v>
      </c>
      <c r="H114" s="64">
        <f>'2 уровень'!H209</f>
        <v>327.64707999999996</v>
      </c>
      <c r="I114" s="64">
        <f>'2 уровень'!I209</f>
        <v>50.484912172573182</v>
      </c>
      <c r="J114" s="79"/>
    </row>
    <row r="115" spans="1:185" ht="30" x14ac:dyDescent="0.25">
      <c r="A115" s="11" t="s">
        <v>85</v>
      </c>
      <c r="B115" s="83">
        <f>'2 уровень'!B210</f>
        <v>967</v>
      </c>
      <c r="C115" s="83">
        <f>'2 уровень'!C210</f>
        <v>81</v>
      </c>
      <c r="D115" s="83">
        <f>'2 уровень'!D210</f>
        <v>39</v>
      </c>
      <c r="E115" s="84">
        <f>'2 уровень'!E210</f>
        <v>48.148148148148145</v>
      </c>
      <c r="F115" s="64">
        <f>'2 уровень'!F210</f>
        <v>2085.4708800000003</v>
      </c>
      <c r="G115" s="64">
        <f>'2 уровень'!G210</f>
        <v>174</v>
      </c>
      <c r="H115" s="64">
        <f>'2 уровень'!H210</f>
        <v>89.204729999999998</v>
      </c>
      <c r="I115" s="64">
        <f>'2 уровень'!I210</f>
        <v>51.26708620689655</v>
      </c>
      <c r="J115" s="79"/>
    </row>
    <row r="116" spans="1:185" ht="45" x14ac:dyDescent="0.25">
      <c r="A116" s="11" t="s">
        <v>108</v>
      </c>
      <c r="B116" s="83">
        <f>'2 уровень'!B211</f>
        <v>118</v>
      </c>
      <c r="C116" s="83">
        <f>'2 уровень'!C211</f>
        <v>10</v>
      </c>
      <c r="D116" s="83">
        <f>'2 уровень'!D211</f>
        <v>0</v>
      </c>
      <c r="E116" s="84">
        <f>'2 уровень'!E211</f>
        <v>0</v>
      </c>
      <c r="F116" s="64">
        <f>'2 уровень'!F211</f>
        <v>738.32505600000002</v>
      </c>
      <c r="G116" s="64">
        <f>'2 уровень'!G211</f>
        <v>62</v>
      </c>
      <c r="H116" s="64">
        <f>'2 уровень'!H211</f>
        <v>0</v>
      </c>
      <c r="I116" s="64">
        <f>'2 уровень'!I211</f>
        <v>0</v>
      </c>
      <c r="J116" s="79"/>
    </row>
    <row r="117" spans="1:185" ht="30" x14ac:dyDescent="0.25">
      <c r="A117" s="11" t="s">
        <v>109</v>
      </c>
      <c r="B117" s="83">
        <f>'2 уровень'!B212</f>
        <v>111</v>
      </c>
      <c r="C117" s="83">
        <f>'2 уровень'!C212</f>
        <v>9</v>
      </c>
      <c r="D117" s="83">
        <f>'2 уровень'!D212</f>
        <v>0</v>
      </c>
      <c r="E117" s="84">
        <f>'2 уровень'!E212</f>
        <v>0</v>
      </c>
      <c r="F117" s="64">
        <f>'2 уровень'!F212</f>
        <v>694.52611200000001</v>
      </c>
      <c r="G117" s="64">
        <f>'2 уровень'!G212</f>
        <v>58</v>
      </c>
      <c r="H117" s="64">
        <f>'2 уровень'!H212</f>
        <v>0</v>
      </c>
      <c r="I117" s="64">
        <f>'2 уровень'!I212</f>
        <v>0</v>
      </c>
      <c r="J117" s="79"/>
    </row>
    <row r="118" spans="1:185" ht="30" x14ac:dyDescent="0.25">
      <c r="A118" s="72" t="s">
        <v>125</v>
      </c>
      <c r="B118" s="83">
        <f>'2 уровень'!B213</f>
        <v>8257</v>
      </c>
      <c r="C118" s="83">
        <f>'2 уровень'!C213</f>
        <v>688</v>
      </c>
      <c r="D118" s="83">
        <f>'2 уровень'!D213</f>
        <v>143</v>
      </c>
      <c r="E118" s="84">
        <f>'2 уровень'!E213</f>
        <v>20.784883720930232</v>
      </c>
      <c r="F118" s="64">
        <f>'2 уровень'!F213</f>
        <v>16774.30098</v>
      </c>
      <c r="G118" s="64">
        <f>'2 уровень'!G213</f>
        <v>1398</v>
      </c>
      <c r="H118" s="64">
        <f>'2 уровень'!H213</f>
        <v>255.25197</v>
      </c>
      <c r="I118" s="64">
        <f>'2 уровень'!I213</f>
        <v>18.2583669527897</v>
      </c>
      <c r="J118" s="79"/>
    </row>
    <row r="119" spans="1:185" ht="30" x14ac:dyDescent="0.25">
      <c r="A119" s="11" t="s">
        <v>121</v>
      </c>
      <c r="B119" s="83">
        <f>'2 уровень'!B214</f>
        <v>2200</v>
      </c>
      <c r="C119" s="83">
        <f>'2 уровень'!C214</f>
        <v>183</v>
      </c>
      <c r="D119" s="83">
        <f>'2 уровень'!D214</f>
        <v>143</v>
      </c>
      <c r="E119" s="84">
        <f>'2 уровень'!E214</f>
        <v>78.142076502732237</v>
      </c>
      <c r="F119" s="64">
        <f>'2 уровень'!F214</f>
        <v>3858.5139999999997</v>
      </c>
      <c r="G119" s="64">
        <f>'2 уровень'!G214</f>
        <v>322</v>
      </c>
      <c r="H119" s="64">
        <f>'2 уровень'!H214</f>
        <v>255.25197</v>
      </c>
      <c r="I119" s="64">
        <f>'2 уровень'!I214</f>
        <v>79.270798136645965</v>
      </c>
      <c r="J119" s="79"/>
    </row>
    <row r="120" spans="1:185" ht="60" x14ac:dyDescent="0.25">
      <c r="A120" s="11" t="s">
        <v>86</v>
      </c>
      <c r="B120" s="83">
        <f>'2 уровень'!B215</f>
        <v>4450</v>
      </c>
      <c r="C120" s="83">
        <f>'2 уровень'!C215</f>
        <v>371</v>
      </c>
      <c r="D120" s="83">
        <f>'2 уровень'!D215</f>
        <v>0</v>
      </c>
      <c r="E120" s="84">
        <f>'2 уровень'!E215</f>
        <v>0</v>
      </c>
      <c r="F120" s="64">
        <f>'2 уровень'!F215</f>
        <v>8728.6749999999993</v>
      </c>
      <c r="G120" s="64">
        <f>'2 уровень'!G215</f>
        <v>727</v>
      </c>
      <c r="H120" s="64">
        <f>'2 уровень'!H215</f>
        <v>0</v>
      </c>
      <c r="I120" s="64">
        <f>'2 уровень'!I215</f>
        <v>0</v>
      </c>
      <c r="J120" s="79"/>
    </row>
    <row r="121" spans="1:185" ht="45" x14ac:dyDescent="0.25">
      <c r="A121" s="11" t="s">
        <v>122</v>
      </c>
      <c r="B121" s="83">
        <f>'2 уровень'!B216</f>
        <v>715</v>
      </c>
      <c r="C121" s="83">
        <f>'2 уровень'!C216</f>
        <v>60</v>
      </c>
      <c r="D121" s="83">
        <f>'2 уровень'!D216</f>
        <v>0</v>
      </c>
      <c r="E121" s="84">
        <f>'2 уровень'!E216</f>
        <v>0</v>
      </c>
      <c r="F121" s="64">
        <f>'2 уровень'!F216</f>
        <v>1402.4725000000001</v>
      </c>
      <c r="G121" s="64">
        <f>'2 уровень'!G216</f>
        <v>117</v>
      </c>
      <c r="H121" s="64">
        <f>'2 уровень'!H216</f>
        <v>0</v>
      </c>
      <c r="I121" s="64">
        <f>'2 уровень'!I216</f>
        <v>0</v>
      </c>
      <c r="J121" s="79"/>
    </row>
    <row r="122" spans="1:185" ht="30" x14ac:dyDescent="0.25">
      <c r="A122" s="11" t="s">
        <v>87</v>
      </c>
      <c r="B122" s="83">
        <f>'2 уровень'!B217</f>
        <v>650</v>
      </c>
      <c r="C122" s="83">
        <f>'2 уровень'!C217</f>
        <v>54</v>
      </c>
      <c r="D122" s="83">
        <f>'2 уровень'!D217</f>
        <v>0</v>
      </c>
      <c r="E122" s="84">
        <f>'2 уровень'!E217</f>
        <v>0</v>
      </c>
      <c r="F122" s="64">
        <f>'2 уровень'!F217</f>
        <v>2600.5524999999998</v>
      </c>
      <c r="G122" s="64">
        <f>'2 уровень'!G217</f>
        <v>217</v>
      </c>
      <c r="H122" s="64">
        <f>'2 уровень'!H217</f>
        <v>0</v>
      </c>
      <c r="I122" s="64">
        <f>'2 уровень'!I217</f>
        <v>0</v>
      </c>
      <c r="J122" s="79"/>
    </row>
    <row r="123" spans="1:185" ht="30" x14ac:dyDescent="0.25">
      <c r="A123" s="11" t="s">
        <v>88</v>
      </c>
      <c r="B123" s="83">
        <f>'2 уровень'!B218</f>
        <v>242</v>
      </c>
      <c r="C123" s="83">
        <f>'2 уровень'!C218</f>
        <v>20</v>
      </c>
      <c r="D123" s="83">
        <f>'2 уровень'!D218</f>
        <v>0</v>
      </c>
      <c r="E123" s="84">
        <f>'2 уровень'!E218</f>
        <v>0</v>
      </c>
      <c r="F123" s="64">
        <f>'2 уровень'!F218</f>
        <v>184.08698000000001</v>
      </c>
      <c r="G123" s="64">
        <f>'2 уровень'!G218</f>
        <v>15</v>
      </c>
      <c r="H123" s="64">
        <f>'2 уровень'!H218</f>
        <v>0</v>
      </c>
      <c r="I123" s="64">
        <f>'2 уровень'!I218</f>
        <v>0</v>
      </c>
      <c r="J123" s="79"/>
    </row>
    <row r="124" spans="1:185" ht="15.75" thickBot="1" x14ac:dyDescent="0.3">
      <c r="A124" s="7" t="s">
        <v>120</v>
      </c>
      <c r="B124" s="83">
        <f>'2 уровень'!B219</f>
        <v>0</v>
      </c>
      <c r="C124" s="83">
        <f>'2 уровень'!C219</f>
        <v>0</v>
      </c>
      <c r="D124" s="83">
        <f>'2 уровень'!D219</f>
        <v>0</v>
      </c>
      <c r="E124" s="84">
        <f>'2 уровень'!E219</f>
        <v>0</v>
      </c>
      <c r="F124" s="64">
        <f>'2 уровень'!F219</f>
        <v>28076.121740888888</v>
      </c>
      <c r="G124" s="64">
        <f>'2 уровень'!G219</f>
        <v>2341</v>
      </c>
      <c r="H124" s="64">
        <f>'2 уровень'!H219</f>
        <v>672.10377999999992</v>
      </c>
      <c r="I124" s="64">
        <f>'2 уровень'!I219</f>
        <v>28.710114480991027</v>
      </c>
      <c r="J124" s="79"/>
    </row>
    <row r="125" spans="1:185" ht="15" customHeight="1" x14ac:dyDescent="0.25">
      <c r="A125" s="75" t="s">
        <v>26</v>
      </c>
      <c r="B125" s="88"/>
      <c r="C125" s="88"/>
      <c r="D125" s="88"/>
      <c r="E125" s="89"/>
      <c r="F125" s="66"/>
      <c r="G125" s="66"/>
      <c r="H125" s="66"/>
      <c r="I125" s="66"/>
      <c r="J125" s="79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8"/>
      <c r="AU125" s="78"/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  <c r="BH125" s="78"/>
      <c r="BI125" s="78"/>
      <c r="BJ125" s="78"/>
      <c r="BK125" s="78"/>
      <c r="BL125" s="78"/>
      <c r="BM125" s="78"/>
      <c r="BN125" s="78"/>
      <c r="BO125" s="78"/>
      <c r="BP125" s="78"/>
      <c r="BQ125" s="78"/>
      <c r="BR125" s="78"/>
      <c r="BS125" s="78"/>
      <c r="BT125" s="78"/>
      <c r="BU125" s="78"/>
      <c r="BV125" s="78"/>
      <c r="BW125" s="78"/>
      <c r="BX125" s="78"/>
      <c r="BY125" s="78"/>
      <c r="BZ125" s="78"/>
      <c r="CA125" s="78"/>
      <c r="CB125" s="78"/>
      <c r="CC125" s="78"/>
      <c r="CD125" s="78"/>
      <c r="CE125" s="78"/>
      <c r="CF125" s="78"/>
      <c r="CG125" s="78"/>
      <c r="CH125" s="78"/>
      <c r="CI125" s="78"/>
      <c r="CJ125" s="78"/>
      <c r="CK125" s="78"/>
      <c r="CL125" s="78"/>
      <c r="CM125" s="78"/>
      <c r="CN125" s="78"/>
      <c r="CO125" s="78"/>
      <c r="CP125" s="78"/>
      <c r="CQ125" s="78"/>
      <c r="CR125" s="78"/>
      <c r="CS125" s="78"/>
      <c r="CT125" s="78"/>
      <c r="CU125" s="78"/>
      <c r="CV125" s="78"/>
      <c r="CW125" s="78"/>
      <c r="CX125" s="78"/>
      <c r="CY125" s="78"/>
      <c r="CZ125" s="78"/>
      <c r="DA125" s="78"/>
      <c r="DB125" s="78"/>
      <c r="DC125" s="78"/>
      <c r="DD125" s="78"/>
      <c r="DE125" s="78"/>
      <c r="DF125" s="78"/>
      <c r="DG125" s="78"/>
      <c r="DH125" s="78"/>
      <c r="DI125" s="78"/>
      <c r="DJ125" s="78"/>
      <c r="DK125" s="78"/>
      <c r="DL125" s="78"/>
      <c r="DM125" s="78"/>
      <c r="DN125" s="78"/>
      <c r="DO125" s="78"/>
      <c r="DP125" s="78"/>
      <c r="DQ125" s="78"/>
      <c r="DR125" s="78"/>
      <c r="DS125" s="78"/>
      <c r="DT125" s="78"/>
      <c r="DU125" s="78"/>
      <c r="DV125" s="78"/>
      <c r="DW125" s="78"/>
      <c r="DX125" s="78"/>
      <c r="DY125" s="78"/>
      <c r="DZ125" s="78"/>
      <c r="EA125" s="78"/>
      <c r="EB125" s="78"/>
      <c r="EC125" s="78"/>
      <c r="ED125" s="78"/>
      <c r="EE125" s="78"/>
      <c r="EF125" s="78"/>
      <c r="EG125" s="78"/>
      <c r="EH125" s="78"/>
      <c r="EI125" s="78"/>
      <c r="EJ125" s="78"/>
      <c r="EK125" s="78"/>
      <c r="EL125" s="78"/>
      <c r="EM125" s="78"/>
      <c r="EN125" s="78"/>
      <c r="EO125" s="78"/>
      <c r="EP125" s="78"/>
      <c r="EQ125" s="78"/>
      <c r="ER125" s="78"/>
      <c r="ES125" s="78"/>
      <c r="ET125" s="78"/>
      <c r="EU125" s="78"/>
      <c r="EV125" s="78"/>
      <c r="EW125" s="78"/>
      <c r="EX125" s="78"/>
      <c r="EY125" s="78"/>
      <c r="EZ125" s="78"/>
      <c r="FA125" s="78"/>
      <c r="FB125" s="78"/>
      <c r="FC125" s="78"/>
      <c r="FD125" s="78"/>
      <c r="FE125" s="78"/>
      <c r="FF125" s="78"/>
      <c r="FG125" s="78"/>
      <c r="FH125" s="78"/>
      <c r="FI125" s="78"/>
      <c r="FJ125" s="78"/>
      <c r="FK125" s="78"/>
      <c r="FL125" s="78"/>
      <c r="FM125" s="78"/>
      <c r="FN125" s="78"/>
      <c r="FO125" s="78"/>
      <c r="FP125" s="78"/>
      <c r="FQ125" s="78"/>
      <c r="FR125" s="78"/>
      <c r="FS125" s="78"/>
      <c r="FT125" s="78"/>
      <c r="FU125" s="78"/>
      <c r="FV125" s="78"/>
      <c r="FW125" s="78"/>
      <c r="FX125" s="78"/>
      <c r="FY125" s="78"/>
      <c r="FZ125" s="78"/>
      <c r="GA125" s="78"/>
      <c r="GB125" s="78"/>
      <c r="GC125" s="78"/>
    </row>
    <row r="126" spans="1:185" ht="30" x14ac:dyDescent="0.25">
      <c r="A126" s="72" t="s">
        <v>134</v>
      </c>
      <c r="B126" s="83">
        <f>'1 уровень'!B308</f>
        <v>9884</v>
      </c>
      <c r="C126" s="83">
        <f>'1 уровень'!C308</f>
        <v>823</v>
      </c>
      <c r="D126" s="83">
        <f>'1 уровень'!D308</f>
        <v>418</v>
      </c>
      <c r="E126" s="84">
        <f>'1 уровень'!E308</f>
        <v>50.78979343863913</v>
      </c>
      <c r="F126" s="64">
        <f>'1 уровень'!F308</f>
        <v>20288.456469629626</v>
      </c>
      <c r="G126" s="64">
        <f>'1 уровень'!G308</f>
        <v>1691</v>
      </c>
      <c r="H126" s="64">
        <f>'1 уровень'!H308</f>
        <v>701.94650999999999</v>
      </c>
      <c r="I126" s="64">
        <f>'1 уровень'!I308</f>
        <v>41.510733885274988</v>
      </c>
      <c r="J126" s="79"/>
    </row>
    <row r="127" spans="1:185" ht="30" x14ac:dyDescent="0.25">
      <c r="A127" s="11" t="s">
        <v>84</v>
      </c>
      <c r="B127" s="83">
        <f>'1 уровень'!B309</f>
        <v>7450</v>
      </c>
      <c r="C127" s="83">
        <f>'1 уровень'!C309</f>
        <v>621</v>
      </c>
      <c r="D127" s="83">
        <f>'1 уровень'!D309</f>
        <v>293</v>
      </c>
      <c r="E127" s="84">
        <f>'1 уровень'!E309</f>
        <v>47.181964573268921</v>
      </c>
      <c r="F127" s="64">
        <f>'1 уровень'!F309</f>
        <v>15234.096629629628</v>
      </c>
      <c r="G127" s="64">
        <f>'1 уровень'!G309</f>
        <v>1270</v>
      </c>
      <c r="H127" s="64">
        <f>'1 уровень'!H309</f>
        <v>462.58595000000003</v>
      </c>
      <c r="I127" s="64">
        <f>'1 уровень'!I309</f>
        <v>36.424090551181102</v>
      </c>
      <c r="J127" s="79"/>
    </row>
    <row r="128" spans="1:185" ht="30" x14ac:dyDescent="0.25">
      <c r="A128" s="11" t="s">
        <v>85</v>
      </c>
      <c r="B128" s="83">
        <f>'1 уровень'!B310</f>
        <v>2235</v>
      </c>
      <c r="C128" s="83">
        <f>'1 уровень'!C310</f>
        <v>186</v>
      </c>
      <c r="D128" s="83">
        <f>'1 уровень'!D310</f>
        <v>125</v>
      </c>
      <c r="E128" s="84">
        <f>'1 уровень'!E310</f>
        <v>67.204301075268816</v>
      </c>
      <c r="F128" s="64">
        <f>'1 уровень'!F310</f>
        <v>4016.7419999999997</v>
      </c>
      <c r="G128" s="64">
        <f>'1 уровень'!G310</f>
        <v>335</v>
      </c>
      <c r="H128" s="64">
        <f>'1 уровень'!H310</f>
        <v>239.36055999999999</v>
      </c>
      <c r="I128" s="64">
        <f>'1 уровень'!I310</f>
        <v>71.450913432835819</v>
      </c>
      <c r="J128" s="79"/>
    </row>
    <row r="129" spans="1:185" ht="45" x14ac:dyDescent="0.25">
      <c r="A129" s="11" t="s">
        <v>108</v>
      </c>
      <c r="B129" s="83">
        <f>'1 уровень'!B311</f>
        <v>159</v>
      </c>
      <c r="C129" s="83">
        <f>'1 уровень'!C311</f>
        <v>13</v>
      </c>
      <c r="D129" s="83">
        <f>'1 уровень'!D311</f>
        <v>0</v>
      </c>
      <c r="E129" s="84">
        <f>'1 уровень'!E311</f>
        <v>0</v>
      </c>
      <c r="F129" s="64">
        <f>'1 уровень'!F311</f>
        <v>829.05143999999996</v>
      </c>
      <c r="G129" s="64">
        <f>'1 уровень'!G311</f>
        <v>69</v>
      </c>
      <c r="H129" s="64">
        <f>'1 уровень'!H311</f>
        <v>0</v>
      </c>
      <c r="I129" s="64">
        <f>'1 уровень'!I311</f>
        <v>0</v>
      </c>
      <c r="J129" s="79"/>
    </row>
    <row r="130" spans="1:185" ht="30" x14ac:dyDescent="0.25">
      <c r="A130" s="11" t="s">
        <v>109</v>
      </c>
      <c r="B130" s="83">
        <f>'1 уровень'!B312</f>
        <v>40</v>
      </c>
      <c r="C130" s="83">
        <f>'1 уровень'!C312</f>
        <v>3</v>
      </c>
      <c r="D130" s="83">
        <f>'1 уровень'!D312</f>
        <v>0</v>
      </c>
      <c r="E130" s="84">
        <f>'1 уровень'!E312</f>
        <v>0</v>
      </c>
      <c r="F130" s="64">
        <f>'1 уровень'!F312</f>
        <v>208.56639999999999</v>
      </c>
      <c r="G130" s="64">
        <f>'1 уровень'!G312</f>
        <v>17</v>
      </c>
      <c r="H130" s="64">
        <f>'1 уровень'!H312</f>
        <v>0</v>
      </c>
      <c r="I130" s="64">
        <f>'1 уровень'!I312</f>
        <v>0</v>
      </c>
      <c r="J130" s="79"/>
    </row>
    <row r="131" spans="1:185" ht="30" x14ac:dyDescent="0.25">
      <c r="A131" s="72" t="s">
        <v>125</v>
      </c>
      <c r="B131" s="83">
        <f>'1 уровень'!B313</f>
        <v>18810</v>
      </c>
      <c r="C131" s="83">
        <f>'1 уровень'!C313</f>
        <v>1568</v>
      </c>
      <c r="D131" s="83">
        <f>'1 уровень'!D313</f>
        <v>685</v>
      </c>
      <c r="E131" s="84">
        <f>'1 уровень'!E313</f>
        <v>43.686224489795919</v>
      </c>
      <c r="F131" s="64">
        <f>'1 уровень'!F313</f>
        <v>31741.378159999997</v>
      </c>
      <c r="G131" s="64">
        <f>'1 уровень'!G313</f>
        <v>2645</v>
      </c>
      <c r="H131" s="64">
        <f>'1 уровень'!H313</f>
        <v>672.94141999999999</v>
      </c>
      <c r="I131" s="64">
        <f>'1 уровень'!I313</f>
        <v>25.442019659735347</v>
      </c>
      <c r="J131" s="79"/>
    </row>
    <row r="132" spans="1:185" ht="30" x14ac:dyDescent="0.25">
      <c r="A132" s="11" t="s">
        <v>121</v>
      </c>
      <c r="B132" s="83">
        <f>'1 уровень'!B314</f>
        <v>4500</v>
      </c>
      <c r="C132" s="83">
        <f>'1 уровень'!C314</f>
        <v>375</v>
      </c>
      <c r="D132" s="83">
        <f>'1 уровень'!D314</f>
        <v>108</v>
      </c>
      <c r="E132" s="84">
        <f>'1 уровень'!E314</f>
        <v>28.799999999999997</v>
      </c>
      <c r="F132" s="64">
        <f>'1 уровень'!F314</f>
        <v>6606.9</v>
      </c>
      <c r="G132" s="64">
        <f>'1 уровень'!G314</f>
        <v>551</v>
      </c>
      <c r="H132" s="64">
        <f>'1 уровень'!H314</f>
        <v>160.89521999999999</v>
      </c>
      <c r="I132" s="64">
        <f>'1 уровень'!I314</f>
        <v>0</v>
      </c>
      <c r="J132" s="79"/>
    </row>
    <row r="133" spans="1:185" ht="60" x14ac:dyDescent="0.25">
      <c r="A133" s="11" t="s">
        <v>86</v>
      </c>
      <c r="B133" s="83">
        <f>'1 уровень'!B315</f>
        <v>9000</v>
      </c>
      <c r="C133" s="83">
        <f>'1 уровень'!C315</f>
        <v>750</v>
      </c>
      <c r="D133" s="83">
        <f>'1 уровень'!D315</f>
        <v>126</v>
      </c>
      <c r="E133" s="84">
        <f>'1 уровень'!E315</f>
        <v>16.8</v>
      </c>
      <c r="F133" s="64">
        <f>'1 уровень'!F315</f>
        <v>15172.02</v>
      </c>
      <c r="G133" s="64">
        <f>'1 уровень'!G315</f>
        <v>1264</v>
      </c>
      <c r="H133" s="64">
        <f>'1 уровень'!H315</f>
        <v>167.85304000000002</v>
      </c>
      <c r="I133" s="64">
        <f>'1 уровень'!I315</f>
        <v>13.27951265822785</v>
      </c>
      <c r="J133" s="79"/>
    </row>
    <row r="134" spans="1:185" ht="45" x14ac:dyDescent="0.25">
      <c r="A134" s="11" t="s">
        <v>122</v>
      </c>
      <c r="B134" s="83">
        <f>'1 уровень'!B316</f>
        <v>2192</v>
      </c>
      <c r="C134" s="83">
        <f>'1 уровень'!C316</f>
        <v>183</v>
      </c>
      <c r="D134" s="83">
        <f>'1 уровень'!D316</f>
        <v>255</v>
      </c>
      <c r="E134" s="84">
        <f>'1 уровень'!E316</f>
        <v>139.34426229508196</v>
      </c>
      <c r="F134" s="64">
        <f>'1 уровень'!F316</f>
        <v>3695.2297599999997</v>
      </c>
      <c r="G134" s="64">
        <f>'1 уровень'!G316</f>
        <v>308</v>
      </c>
      <c r="H134" s="64">
        <f>'1 уровень'!H316</f>
        <v>196.81897000000001</v>
      </c>
      <c r="I134" s="64">
        <f>'1 уровень'!I316</f>
        <v>63.902262987012989</v>
      </c>
      <c r="J134" s="79"/>
    </row>
    <row r="135" spans="1:185" ht="30" x14ac:dyDescent="0.25">
      <c r="A135" s="11" t="s">
        <v>87</v>
      </c>
      <c r="B135" s="83">
        <f>'1 уровень'!B317</f>
        <v>1538</v>
      </c>
      <c r="C135" s="83">
        <f>'1 уровень'!C317</f>
        <v>128</v>
      </c>
      <c r="D135" s="83">
        <f>'1 уровень'!D317</f>
        <v>9</v>
      </c>
      <c r="E135" s="84">
        <f>'1 уровень'!E317</f>
        <v>7.03125</v>
      </c>
      <c r="F135" s="64">
        <f>'1 уровень'!F317</f>
        <v>5265.6505999999999</v>
      </c>
      <c r="G135" s="64">
        <f>'1 уровень'!G317</f>
        <v>439</v>
      </c>
      <c r="H135" s="64">
        <f>'1 уровень'!H317</f>
        <v>28.833020000000001</v>
      </c>
      <c r="I135" s="64">
        <f>'1 уровень'!I317</f>
        <v>6.5678861047835992</v>
      </c>
      <c r="J135" s="79"/>
    </row>
    <row r="136" spans="1:185" ht="30" x14ac:dyDescent="0.25">
      <c r="A136" s="11" t="s">
        <v>88</v>
      </c>
      <c r="B136" s="83">
        <f>'1 уровень'!B318</f>
        <v>1580</v>
      </c>
      <c r="C136" s="83">
        <f>'1 уровень'!C318</f>
        <v>132</v>
      </c>
      <c r="D136" s="83">
        <f>'1 уровень'!D318</f>
        <v>187</v>
      </c>
      <c r="E136" s="84">
        <f>'1 уровень'!E318</f>
        <v>141.66666666666669</v>
      </c>
      <c r="F136" s="64">
        <f>'1 уровень'!F318</f>
        <v>1001.5777999999999</v>
      </c>
      <c r="G136" s="64">
        <f>'1 уровень'!G318</f>
        <v>83</v>
      </c>
      <c r="H136" s="64">
        <f>'1 уровень'!H318</f>
        <v>118.54116999999999</v>
      </c>
      <c r="I136" s="64">
        <f>'1 уровень'!I318</f>
        <v>142.82068674698795</v>
      </c>
      <c r="J136" s="79"/>
    </row>
    <row r="137" spans="1:185" ht="15.75" thickBot="1" x14ac:dyDescent="0.3">
      <c r="A137" s="5" t="s">
        <v>114</v>
      </c>
      <c r="B137" s="83">
        <f>'1 уровень'!B319</f>
        <v>0</v>
      </c>
      <c r="C137" s="83">
        <f>'1 уровень'!C319</f>
        <v>0</v>
      </c>
      <c r="D137" s="83">
        <f>'1 уровень'!D319</f>
        <v>0</v>
      </c>
      <c r="E137" s="84">
        <f>'1 уровень'!E319</f>
        <v>0</v>
      </c>
      <c r="F137" s="64">
        <f>'1 уровень'!F319</f>
        <v>52029.834629629622</v>
      </c>
      <c r="G137" s="64">
        <f>'1 уровень'!G319</f>
        <v>4336</v>
      </c>
      <c r="H137" s="64">
        <f>'1 уровень'!H319</f>
        <v>1374.8879299999999</v>
      </c>
      <c r="I137" s="64">
        <f>'1 уровень'!I319</f>
        <v>31.708669972324721</v>
      </c>
      <c r="J137" s="79"/>
    </row>
    <row r="138" spans="1:185" ht="15" customHeight="1" x14ac:dyDescent="0.25">
      <c r="A138" s="75" t="s">
        <v>27</v>
      </c>
      <c r="B138" s="88"/>
      <c r="C138" s="88"/>
      <c r="D138" s="88"/>
      <c r="E138" s="89"/>
      <c r="F138" s="66"/>
      <c r="G138" s="66"/>
      <c r="H138" s="66"/>
      <c r="I138" s="66"/>
      <c r="J138" s="79"/>
    </row>
    <row r="139" spans="1:185" ht="30" x14ac:dyDescent="0.25">
      <c r="A139" s="72" t="s">
        <v>134</v>
      </c>
      <c r="B139" s="83">
        <f>'1 уровень'!B334</f>
        <v>3353</v>
      </c>
      <c r="C139" s="83">
        <f>'1 уровень'!C334</f>
        <v>280</v>
      </c>
      <c r="D139" s="83">
        <f>'1 уровень'!D334</f>
        <v>213</v>
      </c>
      <c r="E139" s="84">
        <f>'1 уровень'!E334</f>
        <v>76.071428571428569</v>
      </c>
      <c r="F139" s="64">
        <f>'1 уровень'!F334</f>
        <v>7288.4508333333324</v>
      </c>
      <c r="G139" s="64">
        <f>'1 уровень'!G334</f>
        <v>609</v>
      </c>
      <c r="H139" s="64">
        <f>'1 уровень'!H334</f>
        <v>452.67264</v>
      </c>
      <c r="I139" s="64">
        <f>'1 уровень'!I334</f>
        <v>74.33048275862069</v>
      </c>
      <c r="J139" s="79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  <c r="CV139" s="78"/>
      <c r="CW139" s="78"/>
      <c r="CX139" s="78"/>
      <c r="CY139" s="78"/>
      <c r="CZ139" s="78"/>
      <c r="DA139" s="78"/>
      <c r="DB139" s="78"/>
      <c r="DC139" s="78"/>
      <c r="DD139" s="78"/>
      <c r="DE139" s="78"/>
      <c r="DF139" s="78"/>
      <c r="DG139" s="78"/>
      <c r="DH139" s="78"/>
      <c r="DI139" s="78"/>
      <c r="DJ139" s="78"/>
      <c r="DK139" s="78"/>
      <c r="DL139" s="78"/>
      <c r="DM139" s="78"/>
      <c r="DN139" s="78"/>
      <c r="DO139" s="78"/>
      <c r="DP139" s="78"/>
      <c r="DQ139" s="78"/>
      <c r="DR139" s="78"/>
      <c r="DS139" s="78"/>
      <c r="DT139" s="78"/>
      <c r="DU139" s="78"/>
      <c r="DV139" s="78"/>
      <c r="DW139" s="78"/>
      <c r="DX139" s="78"/>
      <c r="DY139" s="78"/>
      <c r="DZ139" s="78"/>
      <c r="EA139" s="78"/>
      <c r="EB139" s="78"/>
      <c r="EC139" s="78"/>
      <c r="ED139" s="78"/>
      <c r="EE139" s="78"/>
      <c r="EF139" s="78"/>
      <c r="EG139" s="78"/>
      <c r="EH139" s="78"/>
      <c r="EI139" s="78"/>
      <c r="EJ139" s="78"/>
      <c r="EK139" s="78"/>
      <c r="EL139" s="78"/>
      <c r="EM139" s="78"/>
      <c r="EN139" s="78"/>
      <c r="EO139" s="78"/>
      <c r="EP139" s="78"/>
      <c r="EQ139" s="78"/>
      <c r="ER139" s="78"/>
      <c r="ES139" s="78"/>
      <c r="ET139" s="78"/>
      <c r="EU139" s="78"/>
      <c r="EV139" s="78"/>
      <c r="EW139" s="78"/>
      <c r="EX139" s="78"/>
      <c r="EY139" s="78"/>
      <c r="EZ139" s="78"/>
      <c r="FA139" s="78"/>
      <c r="FB139" s="78"/>
      <c r="FC139" s="78"/>
      <c r="FD139" s="78"/>
      <c r="FE139" s="78"/>
      <c r="FF139" s="78"/>
      <c r="FG139" s="78"/>
      <c r="FH139" s="78"/>
      <c r="FI139" s="78"/>
      <c r="FJ139" s="78"/>
      <c r="FK139" s="78"/>
      <c r="FL139" s="78"/>
      <c r="FM139" s="78"/>
      <c r="FN139" s="78"/>
      <c r="FO139" s="78"/>
      <c r="FP139" s="78"/>
      <c r="FQ139" s="78"/>
      <c r="FR139" s="78"/>
      <c r="FS139" s="78"/>
      <c r="FT139" s="78"/>
      <c r="FU139" s="78"/>
      <c r="FV139" s="78"/>
      <c r="FW139" s="78"/>
      <c r="FX139" s="78"/>
      <c r="FY139" s="78"/>
      <c r="FZ139" s="78"/>
      <c r="GA139" s="78"/>
      <c r="GB139" s="78"/>
      <c r="GC139" s="78"/>
    </row>
    <row r="140" spans="1:185" ht="30" x14ac:dyDescent="0.25">
      <c r="A140" s="11" t="s">
        <v>84</v>
      </c>
      <c r="B140" s="83">
        <f>'1 уровень'!B335</f>
        <v>2421</v>
      </c>
      <c r="C140" s="83">
        <f>'1 уровень'!C335</f>
        <v>202</v>
      </c>
      <c r="D140" s="83">
        <f>'1 уровень'!D335</f>
        <v>213</v>
      </c>
      <c r="E140" s="84">
        <f>'1 уровень'!E335</f>
        <v>105.44554455445545</v>
      </c>
      <c r="F140" s="64">
        <f>'1 уровень'!F335</f>
        <v>4950.570193333333</v>
      </c>
      <c r="G140" s="64">
        <f>'1 уровень'!G335</f>
        <v>413</v>
      </c>
      <c r="H140" s="64">
        <f>'1 уровень'!H335</f>
        <v>452.67264</v>
      </c>
      <c r="I140" s="64">
        <f>'1 уровень'!I335</f>
        <v>109.6059661016949</v>
      </c>
      <c r="J140" s="79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  <c r="DI140" s="78"/>
      <c r="DJ140" s="78"/>
      <c r="DK140" s="78"/>
      <c r="DL140" s="78"/>
      <c r="DM140" s="78"/>
      <c r="DN140" s="78"/>
      <c r="DO140" s="78"/>
      <c r="DP140" s="78"/>
      <c r="DQ140" s="78"/>
      <c r="DR140" s="78"/>
      <c r="DS140" s="78"/>
      <c r="DT140" s="78"/>
      <c r="DU140" s="78"/>
      <c r="DV140" s="78"/>
      <c r="DW140" s="78"/>
      <c r="DX140" s="78"/>
      <c r="DY140" s="78"/>
      <c r="DZ140" s="78"/>
      <c r="EA140" s="78"/>
      <c r="EB140" s="78"/>
      <c r="EC140" s="78"/>
      <c r="ED140" s="78"/>
      <c r="EE140" s="78"/>
      <c r="EF140" s="78"/>
      <c r="EG140" s="78"/>
      <c r="EH140" s="78"/>
      <c r="EI140" s="78"/>
      <c r="EJ140" s="78"/>
      <c r="EK140" s="78"/>
      <c r="EL140" s="78"/>
      <c r="EM140" s="78"/>
      <c r="EN140" s="78"/>
      <c r="EO140" s="78"/>
      <c r="EP140" s="78"/>
      <c r="EQ140" s="78"/>
      <c r="ER140" s="78"/>
      <c r="ES140" s="78"/>
      <c r="ET140" s="78"/>
      <c r="EU140" s="78"/>
      <c r="EV140" s="78"/>
      <c r="EW140" s="78"/>
      <c r="EX140" s="78"/>
      <c r="EY140" s="78"/>
      <c r="EZ140" s="78"/>
      <c r="FA140" s="78"/>
      <c r="FB140" s="78"/>
      <c r="FC140" s="78"/>
      <c r="FD140" s="78"/>
      <c r="FE140" s="78"/>
      <c r="FF140" s="78"/>
      <c r="FG140" s="78"/>
      <c r="FH140" s="78"/>
      <c r="FI140" s="78"/>
      <c r="FJ140" s="78"/>
      <c r="FK140" s="78"/>
      <c r="FL140" s="78"/>
      <c r="FM140" s="78"/>
      <c r="FN140" s="78"/>
      <c r="FO140" s="78"/>
      <c r="FP140" s="78"/>
      <c r="FQ140" s="78"/>
      <c r="FR140" s="78"/>
      <c r="FS140" s="78"/>
      <c r="FT140" s="78"/>
      <c r="FU140" s="78"/>
      <c r="FV140" s="78"/>
      <c r="FW140" s="78"/>
      <c r="FX140" s="78"/>
      <c r="FY140" s="78"/>
      <c r="FZ140" s="78"/>
      <c r="GA140" s="78"/>
      <c r="GB140" s="78"/>
      <c r="GC140" s="78"/>
    </row>
    <row r="141" spans="1:185" ht="30" x14ac:dyDescent="0.25">
      <c r="A141" s="11" t="s">
        <v>85</v>
      </c>
      <c r="B141" s="83">
        <f>'1 уровень'!B336</f>
        <v>738</v>
      </c>
      <c r="C141" s="83">
        <f>'1 уровень'!C336</f>
        <v>62</v>
      </c>
      <c r="D141" s="83">
        <f>'1 уровень'!D336</f>
        <v>0</v>
      </c>
      <c r="E141" s="84">
        <f>'1 уровень'!E336</f>
        <v>0</v>
      </c>
      <c r="F141" s="64">
        <f>'1 уровень'!F336</f>
        <v>1326.3335999999999</v>
      </c>
      <c r="G141" s="64">
        <f>'1 уровень'!G336</f>
        <v>111</v>
      </c>
      <c r="H141" s="64">
        <f>'1 уровень'!H336</f>
        <v>0</v>
      </c>
      <c r="I141" s="64">
        <f>'1 уровень'!I336</f>
        <v>0</v>
      </c>
      <c r="J141" s="79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  <c r="CV141" s="78"/>
      <c r="CW141" s="78"/>
      <c r="CX141" s="78"/>
      <c r="CY141" s="78"/>
      <c r="CZ141" s="78"/>
      <c r="DA141" s="78"/>
      <c r="DB141" s="78"/>
      <c r="DC141" s="78"/>
      <c r="DD141" s="78"/>
      <c r="DE141" s="78"/>
      <c r="DF141" s="78"/>
      <c r="DG141" s="78"/>
      <c r="DH141" s="78"/>
      <c r="DI141" s="78"/>
      <c r="DJ141" s="78"/>
      <c r="DK141" s="78"/>
      <c r="DL141" s="78"/>
      <c r="DM141" s="78"/>
      <c r="DN141" s="78"/>
      <c r="DO141" s="78"/>
      <c r="DP141" s="78"/>
      <c r="DQ141" s="78"/>
      <c r="DR141" s="78"/>
      <c r="DS141" s="78"/>
      <c r="DT141" s="78"/>
      <c r="DU141" s="78"/>
      <c r="DV141" s="78"/>
      <c r="DW141" s="78"/>
      <c r="DX141" s="78"/>
      <c r="DY141" s="78"/>
      <c r="DZ141" s="78"/>
      <c r="EA141" s="78"/>
      <c r="EB141" s="78"/>
      <c r="EC141" s="78"/>
      <c r="ED141" s="78"/>
      <c r="EE141" s="78"/>
      <c r="EF141" s="78"/>
      <c r="EG141" s="78"/>
      <c r="EH141" s="78"/>
      <c r="EI141" s="78"/>
      <c r="EJ141" s="78"/>
      <c r="EK141" s="78"/>
      <c r="EL141" s="78"/>
      <c r="EM141" s="78"/>
      <c r="EN141" s="78"/>
      <c r="EO141" s="78"/>
      <c r="EP141" s="78"/>
      <c r="EQ141" s="78"/>
      <c r="ER141" s="78"/>
      <c r="ES141" s="78"/>
      <c r="ET141" s="78"/>
      <c r="EU141" s="78"/>
      <c r="EV141" s="78"/>
      <c r="EW141" s="78"/>
      <c r="EX141" s="78"/>
      <c r="EY141" s="78"/>
      <c r="EZ141" s="78"/>
      <c r="FA141" s="78"/>
      <c r="FB141" s="78"/>
      <c r="FC141" s="78"/>
      <c r="FD141" s="78"/>
      <c r="FE141" s="78"/>
      <c r="FF141" s="78"/>
      <c r="FG141" s="78"/>
      <c r="FH141" s="78"/>
      <c r="FI141" s="78"/>
      <c r="FJ141" s="78"/>
      <c r="FK141" s="78"/>
      <c r="FL141" s="78"/>
      <c r="FM141" s="78"/>
      <c r="FN141" s="78"/>
      <c r="FO141" s="78"/>
      <c r="FP141" s="78"/>
      <c r="FQ141" s="78"/>
      <c r="FR141" s="78"/>
      <c r="FS141" s="78"/>
      <c r="FT141" s="78"/>
      <c r="FU141" s="78"/>
      <c r="FV141" s="78"/>
      <c r="FW141" s="78"/>
      <c r="FX141" s="78"/>
      <c r="FY141" s="78"/>
      <c r="FZ141" s="78"/>
      <c r="GA141" s="78"/>
      <c r="GB141" s="78"/>
      <c r="GC141" s="78"/>
    </row>
    <row r="142" spans="1:185" ht="45" x14ac:dyDescent="0.25">
      <c r="A142" s="11" t="s">
        <v>108</v>
      </c>
      <c r="B142" s="83">
        <f>'1 уровень'!B337</f>
        <v>36</v>
      </c>
      <c r="C142" s="83">
        <f>'1 уровень'!C337</f>
        <v>3</v>
      </c>
      <c r="D142" s="83">
        <f>'1 уровень'!D337</f>
        <v>0</v>
      </c>
      <c r="E142" s="84">
        <f>'1 уровень'!E337</f>
        <v>0</v>
      </c>
      <c r="F142" s="64">
        <f>'1 уровень'!F337</f>
        <v>187.70976000000002</v>
      </c>
      <c r="G142" s="64">
        <f>'1 уровень'!G337</f>
        <v>16</v>
      </c>
      <c r="H142" s="64">
        <f>'1 уровень'!H337</f>
        <v>0</v>
      </c>
      <c r="I142" s="64">
        <f>'1 уровень'!I337</f>
        <v>0</v>
      </c>
      <c r="J142" s="79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  <c r="CV142" s="78"/>
      <c r="CW142" s="78"/>
      <c r="CX142" s="78"/>
      <c r="CY142" s="78"/>
      <c r="CZ142" s="78"/>
      <c r="DA142" s="78"/>
      <c r="DB142" s="78"/>
      <c r="DC142" s="78"/>
      <c r="DD142" s="78"/>
      <c r="DE142" s="78"/>
      <c r="DF142" s="78"/>
      <c r="DG142" s="78"/>
      <c r="DH142" s="78"/>
      <c r="DI142" s="78"/>
      <c r="DJ142" s="78"/>
      <c r="DK142" s="78"/>
      <c r="DL142" s="78"/>
      <c r="DM142" s="78"/>
      <c r="DN142" s="78"/>
      <c r="DO142" s="78"/>
      <c r="DP142" s="78"/>
      <c r="DQ142" s="78"/>
      <c r="DR142" s="78"/>
      <c r="DS142" s="78"/>
      <c r="DT142" s="78"/>
      <c r="DU142" s="78"/>
      <c r="DV142" s="78"/>
      <c r="DW142" s="78"/>
      <c r="DX142" s="78"/>
      <c r="DY142" s="78"/>
      <c r="DZ142" s="78"/>
      <c r="EA142" s="78"/>
      <c r="EB142" s="78"/>
      <c r="EC142" s="78"/>
      <c r="ED142" s="78"/>
      <c r="EE142" s="78"/>
      <c r="EF142" s="78"/>
      <c r="EG142" s="78"/>
      <c r="EH142" s="78"/>
      <c r="EI142" s="78"/>
      <c r="EJ142" s="78"/>
      <c r="EK142" s="78"/>
      <c r="EL142" s="78"/>
      <c r="EM142" s="78"/>
      <c r="EN142" s="78"/>
      <c r="EO142" s="78"/>
      <c r="EP142" s="78"/>
      <c r="EQ142" s="78"/>
      <c r="ER142" s="78"/>
      <c r="ES142" s="78"/>
      <c r="ET142" s="78"/>
      <c r="EU142" s="78"/>
      <c r="EV142" s="78"/>
      <c r="EW142" s="78"/>
      <c r="EX142" s="78"/>
      <c r="EY142" s="78"/>
      <c r="EZ142" s="78"/>
      <c r="FA142" s="78"/>
      <c r="FB142" s="78"/>
      <c r="FC142" s="78"/>
      <c r="FD142" s="78"/>
      <c r="FE142" s="78"/>
      <c r="FF142" s="78"/>
      <c r="FG142" s="78"/>
      <c r="FH142" s="78"/>
      <c r="FI142" s="78"/>
      <c r="FJ142" s="78"/>
      <c r="FK142" s="78"/>
      <c r="FL142" s="78"/>
      <c r="FM142" s="78"/>
      <c r="FN142" s="78"/>
      <c r="FO142" s="78"/>
      <c r="FP142" s="78"/>
      <c r="FQ142" s="78"/>
      <c r="FR142" s="78"/>
      <c r="FS142" s="78"/>
      <c r="FT142" s="78"/>
      <c r="FU142" s="78"/>
      <c r="FV142" s="78"/>
      <c r="FW142" s="78"/>
      <c r="FX142" s="78"/>
      <c r="FY142" s="78"/>
      <c r="FZ142" s="78"/>
      <c r="GA142" s="78"/>
      <c r="GB142" s="78"/>
      <c r="GC142" s="78"/>
    </row>
    <row r="143" spans="1:185" ht="30" x14ac:dyDescent="0.25">
      <c r="A143" s="11" t="s">
        <v>109</v>
      </c>
      <c r="B143" s="83">
        <f>'1 уровень'!B338</f>
        <v>158</v>
      </c>
      <c r="C143" s="83">
        <f>'1 уровень'!C338</f>
        <v>13</v>
      </c>
      <c r="D143" s="83">
        <f>'1 уровень'!D338</f>
        <v>0</v>
      </c>
      <c r="E143" s="84">
        <f>'1 уровень'!E338</f>
        <v>0</v>
      </c>
      <c r="F143" s="64">
        <f>'1 уровень'!F338</f>
        <v>823.83728000000008</v>
      </c>
      <c r="G143" s="64">
        <f>'1 уровень'!G338</f>
        <v>69</v>
      </c>
      <c r="H143" s="64">
        <f>'1 уровень'!H338</f>
        <v>0</v>
      </c>
      <c r="I143" s="64">
        <f>'1 уровень'!I338</f>
        <v>0</v>
      </c>
      <c r="J143" s="79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  <c r="CV143" s="78"/>
      <c r="CW143" s="78"/>
      <c r="CX143" s="78"/>
      <c r="CY143" s="78"/>
      <c r="CZ143" s="78"/>
      <c r="DA143" s="78"/>
      <c r="DB143" s="78"/>
      <c r="DC143" s="78"/>
      <c r="DD143" s="78"/>
      <c r="DE143" s="78"/>
      <c r="DF143" s="78"/>
      <c r="DG143" s="78"/>
      <c r="DH143" s="78"/>
      <c r="DI143" s="78"/>
      <c r="DJ143" s="78"/>
      <c r="DK143" s="78"/>
      <c r="DL143" s="78"/>
      <c r="DM143" s="78"/>
      <c r="DN143" s="78"/>
      <c r="DO143" s="78"/>
      <c r="DP143" s="78"/>
      <c r="DQ143" s="78"/>
      <c r="DR143" s="78"/>
      <c r="DS143" s="78"/>
      <c r="DT143" s="78"/>
      <c r="DU143" s="78"/>
      <c r="DV143" s="78"/>
      <c r="DW143" s="78"/>
      <c r="DX143" s="78"/>
      <c r="DY143" s="78"/>
      <c r="DZ143" s="78"/>
      <c r="EA143" s="78"/>
      <c r="EB143" s="78"/>
      <c r="EC143" s="78"/>
      <c r="ED143" s="78"/>
      <c r="EE143" s="78"/>
      <c r="EF143" s="78"/>
      <c r="EG143" s="78"/>
      <c r="EH143" s="78"/>
      <c r="EI143" s="78"/>
      <c r="EJ143" s="78"/>
      <c r="EK143" s="78"/>
      <c r="EL143" s="78"/>
      <c r="EM143" s="78"/>
      <c r="EN143" s="78"/>
      <c r="EO143" s="78"/>
      <c r="EP143" s="78"/>
      <c r="EQ143" s="78"/>
      <c r="ER143" s="78"/>
      <c r="ES143" s="78"/>
      <c r="ET143" s="78"/>
      <c r="EU143" s="78"/>
      <c r="EV143" s="78"/>
      <c r="EW143" s="78"/>
      <c r="EX143" s="78"/>
      <c r="EY143" s="78"/>
      <c r="EZ143" s="78"/>
      <c r="FA143" s="78"/>
      <c r="FB143" s="78"/>
      <c r="FC143" s="78"/>
      <c r="FD143" s="78"/>
      <c r="FE143" s="78"/>
      <c r="FF143" s="78"/>
      <c r="FG143" s="78"/>
      <c r="FH143" s="78"/>
      <c r="FI143" s="78"/>
      <c r="FJ143" s="78"/>
      <c r="FK143" s="78"/>
      <c r="FL143" s="78"/>
      <c r="FM143" s="78"/>
      <c r="FN143" s="78"/>
      <c r="FO143" s="78"/>
      <c r="FP143" s="78"/>
      <c r="FQ143" s="78"/>
      <c r="FR143" s="78"/>
      <c r="FS143" s="78"/>
      <c r="FT143" s="78"/>
      <c r="FU143" s="78"/>
      <c r="FV143" s="78"/>
      <c r="FW143" s="78"/>
      <c r="FX143" s="78"/>
      <c r="FY143" s="78"/>
      <c r="FZ143" s="78"/>
      <c r="GA143" s="78"/>
      <c r="GB143" s="78"/>
      <c r="GC143" s="78"/>
    </row>
    <row r="144" spans="1:185" ht="30" x14ac:dyDescent="0.25">
      <c r="A144" s="72" t="s">
        <v>125</v>
      </c>
      <c r="B144" s="83">
        <f>'1 уровень'!B339</f>
        <v>7697</v>
      </c>
      <c r="C144" s="83">
        <f>'1 уровень'!C339</f>
        <v>642</v>
      </c>
      <c r="D144" s="83">
        <f>'1 уровень'!D339</f>
        <v>468</v>
      </c>
      <c r="E144" s="84">
        <f>'1 уровень'!E339</f>
        <v>72.89719626168224</v>
      </c>
      <c r="F144" s="64">
        <f>'1 уровень'!F339</f>
        <v>12749.083509999999</v>
      </c>
      <c r="G144" s="64">
        <f>'1 уровень'!G339</f>
        <v>1063</v>
      </c>
      <c r="H144" s="64">
        <f>'1 уровень'!H339</f>
        <v>465.16981000000004</v>
      </c>
      <c r="I144" s="64">
        <f>'1 уровень'!I339</f>
        <v>43.760095014111009</v>
      </c>
      <c r="J144" s="79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  <c r="CU144" s="78"/>
      <c r="CV144" s="78"/>
      <c r="CW144" s="78"/>
      <c r="CX144" s="78"/>
      <c r="CY144" s="78"/>
      <c r="CZ144" s="78"/>
      <c r="DA144" s="78"/>
      <c r="DB144" s="78"/>
      <c r="DC144" s="78"/>
      <c r="DD144" s="78"/>
      <c r="DE144" s="78"/>
      <c r="DF144" s="78"/>
      <c r="DG144" s="78"/>
      <c r="DH144" s="78"/>
      <c r="DI144" s="78"/>
      <c r="DJ144" s="78"/>
      <c r="DK144" s="78"/>
      <c r="DL144" s="78"/>
      <c r="DM144" s="78"/>
      <c r="DN144" s="78"/>
      <c r="DO144" s="78"/>
      <c r="DP144" s="78"/>
      <c r="DQ144" s="78"/>
      <c r="DR144" s="78"/>
      <c r="DS144" s="78"/>
      <c r="DT144" s="78"/>
      <c r="DU144" s="78"/>
      <c r="DV144" s="78"/>
      <c r="DW144" s="78"/>
      <c r="DX144" s="78"/>
      <c r="DY144" s="78"/>
      <c r="DZ144" s="78"/>
      <c r="EA144" s="78"/>
      <c r="EB144" s="78"/>
      <c r="EC144" s="78"/>
      <c r="ED144" s="78"/>
      <c r="EE144" s="78"/>
      <c r="EF144" s="78"/>
      <c r="EG144" s="78"/>
      <c r="EH144" s="78"/>
      <c r="EI144" s="78"/>
      <c r="EJ144" s="78"/>
      <c r="EK144" s="78"/>
      <c r="EL144" s="78"/>
      <c r="EM144" s="78"/>
      <c r="EN144" s="78"/>
      <c r="EO144" s="78"/>
      <c r="EP144" s="78"/>
      <c r="EQ144" s="78"/>
      <c r="ER144" s="78"/>
      <c r="ES144" s="78"/>
      <c r="ET144" s="78"/>
      <c r="EU144" s="78"/>
      <c r="EV144" s="78"/>
      <c r="EW144" s="78"/>
      <c r="EX144" s="78"/>
      <c r="EY144" s="78"/>
      <c r="EZ144" s="78"/>
      <c r="FA144" s="78"/>
      <c r="FB144" s="78"/>
      <c r="FC144" s="78"/>
      <c r="FD144" s="78"/>
      <c r="FE144" s="78"/>
      <c r="FF144" s="78"/>
      <c r="FG144" s="78"/>
      <c r="FH144" s="78"/>
      <c r="FI144" s="78"/>
      <c r="FJ144" s="78"/>
      <c r="FK144" s="78"/>
      <c r="FL144" s="78"/>
      <c r="FM144" s="78"/>
      <c r="FN144" s="78"/>
      <c r="FO144" s="78"/>
      <c r="FP144" s="78"/>
      <c r="FQ144" s="78"/>
      <c r="FR144" s="78"/>
      <c r="FS144" s="78"/>
      <c r="FT144" s="78"/>
      <c r="FU144" s="78"/>
      <c r="FV144" s="78"/>
      <c r="FW144" s="78"/>
      <c r="FX144" s="78"/>
      <c r="FY144" s="78"/>
      <c r="FZ144" s="78"/>
      <c r="GA144" s="78"/>
      <c r="GB144" s="78"/>
      <c r="GC144" s="78"/>
    </row>
    <row r="145" spans="1:185" ht="30" x14ac:dyDescent="0.25">
      <c r="A145" s="11" t="s">
        <v>121</v>
      </c>
      <c r="B145" s="83">
        <f>'1 уровень'!B340</f>
        <v>2000</v>
      </c>
      <c r="C145" s="83">
        <f>'1 уровень'!C340</f>
        <v>167</v>
      </c>
      <c r="D145" s="83">
        <f>'1 уровень'!D340</f>
        <v>102</v>
      </c>
      <c r="E145" s="84">
        <f>'1 уровень'!E340</f>
        <v>61.077844311377248</v>
      </c>
      <c r="F145" s="64">
        <f>'1 уровень'!F340</f>
        <v>2936.4</v>
      </c>
      <c r="G145" s="64">
        <f>'1 уровень'!G340</f>
        <v>245</v>
      </c>
      <c r="H145" s="64">
        <f>'1 уровень'!H340</f>
        <v>148.65698</v>
      </c>
      <c r="I145" s="64">
        <f>'1 уровень'!I340</f>
        <v>60.676318367346937</v>
      </c>
      <c r="J145" s="79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/>
      <c r="AY145" s="78"/>
      <c r="AZ145" s="78"/>
      <c r="BA145" s="78"/>
      <c r="BB145" s="78"/>
      <c r="BC145" s="78"/>
      <c r="BD145" s="78"/>
      <c r="BE145" s="78"/>
      <c r="BF145" s="78"/>
      <c r="BG145" s="78"/>
      <c r="BH145" s="78"/>
      <c r="BI145" s="78"/>
      <c r="BJ145" s="78"/>
      <c r="BK145" s="78"/>
      <c r="BL145" s="78"/>
      <c r="BM145" s="78"/>
      <c r="BN145" s="78"/>
      <c r="BO145" s="78"/>
      <c r="BP145" s="78"/>
      <c r="BQ145" s="78"/>
      <c r="BR145" s="78"/>
      <c r="BS145" s="78"/>
      <c r="BT145" s="78"/>
      <c r="BU145" s="78"/>
      <c r="BV145" s="78"/>
      <c r="BW145" s="78"/>
      <c r="BX145" s="78"/>
      <c r="BY145" s="78"/>
      <c r="BZ145" s="78"/>
      <c r="CA145" s="78"/>
      <c r="CB145" s="78"/>
      <c r="CC145" s="78"/>
      <c r="CD145" s="78"/>
      <c r="CE145" s="78"/>
      <c r="CF145" s="78"/>
      <c r="CG145" s="78"/>
      <c r="CH145" s="78"/>
      <c r="CI145" s="78"/>
      <c r="CJ145" s="78"/>
      <c r="CK145" s="78"/>
      <c r="CL145" s="78"/>
      <c r="CM145" s="78"/>
      <c r="CN145" s="78"/>
      <c r="CO145" s="78"/>
      <c r="CP145" s="78"/>
      <c r="CQ145" s="78"/>
      <c r="CR145" s="78"/>
      <c r="CS145" s="78"/>
      <c r="CT145" s="78"/>
      <c r="CU145" s="78"/>
      <c r="CV145" s="78"/>
      <c r="CW145" s="78"/>
      <c r="CX145" s="78"/>
      <c r="CY145" s="78"/>
      <c r="CZ145" s="78"/>
      <c r="DA145" s="78"/>
      <c r="DB145" s="78"/>
      <c r="DC145" s="78"/>
      <c r="DD145" s="78"/>
      <c r="DE145" s="78"/>
      <c r="DF145" s="78"/>
      <c r="DG145" s="78"/>
      <c r="DH145" s="78"/>
      <c r="DI145" s="78"/>
      <c r="DJ145" s="78"/>
      <c r="DK145" s="78"/>
      <c r="DL145" s="78"/>
      <c r="DM145" s="78"/>
      <c r="DN145" s="78"/>
      <c r="DO145" s="78"/>
      <c r="DP145" s="78"/>
      <c r="DQ145" s="78"/>
      <c r="DR145" s="78"/>
      <c r="DS145" s="78"/>
      <c r="DT145" s="78"/>
      <c r="DU145" s="78"/>
      <c r="DV145" s="78"/>
      <c r="DW145" s="78"/>
      <c r="DX145" s="78"/>
      <c r="DY145" s="78"/>
      <c r="DZ145" s="78"/>
      <c r="EA145" s="78"/>
      <c r="EB145" s="78"/>
      <c r="EC145" s="78"/>
      <c r="ED145" s="78"/>
      <c r="EE145" s="78"/>
      <c r="EF145" s="78"/>
      <c r="EG145" s="78"/>
      <c r="EH145" s="78"/>
      <c r="EI145" s="78"/>
      <c r="EJ145" s="78"/>
      <c r="EK145" s="78"/>
      <c r="EL145" s="78"/>
      <c r="EM145" s="78"/>
      <c r="EN145" s="78"/>
      <c r="EO145" s="78"/>
      <c r="EP145" s="78"/>
      <c r="EQ145" s="78"/>
      <c r="ER145" s="78"/>
      <c r="ES145" s="78"/>
      <c r="ET145" s="78"/>
      <c r="EU145" s="78"/>
      <c r="EV145" s="78"/>
      <c r="EW145" s="78"/>
      <c r="EX145" s="78"/>
      <c r="EY145" s="78"/>
      <c r="EZ145" s="78"/>
      <c r="FA145" s="78"/>
      <c r="FB145" s="78"/>
      <c r="FC145" s="78"/>
      <c r="FD145" s="78"/>
      <c r="FE145" s="78"/>
      <c r="FF145" s="78"/>
      <c r="FG145" s="78"/>
      <c r="FH145" s="78"/>
      <c r="FI145" s="78"/>
      <c r="FJ145" s="78"/>
      <c r="FK145" s="78"/>
      <c r="FL145" s="78"/>
      <c r="FM145" s="78"/>
      <c r="FN145" s="78"/>
      <c r="FO145" s="78"/>
      <c r="FP145" s="78"/>
      <c r="FQ145" s="78"/>
      <c r="FR145" s="78"/>
      <c r="FS145" s="78"/>
      <c r="FT145" s="78"/>
      <c r="FU145" s="78"/>
      <c r="FV145" s="78"/>
      <c r="FW145" s="78"/>
      <c r="FX145" s="78"/>
      <c r="FY145" s="78"/>
      <c r="FZ145" s="78"/>
      <c r="GA145" s="78"/>
      <c r="GB145" s="78"/>
      <c r="GC145" s="78"/>
    </row>
    <row r="146" spans="1:185" ht="60" x14ac:dyDescent="0.25">
      <c r="A146" s="11" t="s">
        <v>86</v>
      </c>
      <c r="B146" s="83">
        <f>'1 уровень'!B341</f>
        <v>3650</v>
      </c>
      <c r="C146" s="83">
        <f>'1 уровень'!C341</f>
        <v>304</v>
      </c>
      <c r="D146" s="83">
        <f>'1 уровень'!D341</f>
        <v>224</v>
      </c>
      <c r="E146" s="84">
        <f>'1 уровень'!E341</f>
        <v>73.68421052631578</v>
      </c>
      <c r="F146" s="64">
        <f>'1 уровень'!F341</f>
        <v>6153.0969999999998</v>
      </c>
      <c r="G146" s="64">
        <f>'1 уровень'!G341</f>
        <v>513</v>
      </c>
      <c r="H146" s="64">
        <f>'1 уровень'!H341</f>
        <v>210.07597000000001</v>
      </c>
      <c r="I146" s="64">
        <f>'1 уровень'!I341</f>
        <v>40.950481481481482</v>
      </c>
      <c r="J146" s="79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/>
      <c r="AY146" s="78"/>
      <c r="AZ146" s="78"/>
      <c r="BA146" s="78"/>
      <c r="BB146" s="78"/>
      <c r="BC146" s="78"/>
      <c r="BD146" s="78"/>
      <c r="BE146" s="78"/>
      <c r="BF146" s="78"/>
      <c r="BG146" s="78"/>
      <c r="BH146" s="78"/>
      <c r="BI146" s="78"/>
      <c r="BJ146" s="78"/>
      <c r="BK146" s="78"/>
      <c r="BL146" s="78"/>
      <c r="BM146" s="78"/>
      <c r="BN146" s="78"/>
      <c r="BO146" s="78"/>
      <c r="BP146" s="78"/>
      <c r="BQ146" s="78"/>
      <c r="BR146" s="78"/>
      <c r="BS146" s="78"/>
      <c r="BT146" s="78"/>
      <c r="BU146" s="78"/>
      <c r="BV146" s="78"/>
      <c r="BW146" s="78"/>
      <c r="BX146" s="78"/>
      <c r="BY146" s="78"/>
      <c r="BZ146" s="78"/>
      <c r="CA146" s="78"/>
      <c r="CB146" s="78"/>
      <c r="CC146" s="78"/>
      <c r="CD146" s="78"/>
      <c r="CE146" s="78"/>
      <c r="CF146" s="78"/>
      <c r="CG146" s="78"/>
      <c r="CH146" s="78"/>
      <c r="CI146" s="78"/>
      <c r="CJ146" s="78"/>
      <c r="CK146" s="78"/>
      <c r="CL146" s="78"/>
      <c r="CM146" s="78"/>
      <c r="CN146" s="78"/>
      <c r="CO146" s="78"/>
      <c r="CP146" s="78"/>
      <c r="CQ146" s="78"/>
      <c r="CR146" s="78"/>
      <c r="CS146" s="78"/>
      <c r="CT146" s="78"/>
      <c r="CU146" s="78"/>
      <c r="CV146" s="78"/>
      <c r="CW146" s="78"/>
      <c r="CX146" s="78"/>
      <c r="CY146" s="78"/>
      <c r="CZ146" s="78"/>
      <c r="DA146" s="78"/>
      <c r="DB146" s="78"/>
      <c r="DC146" s="78"/>
      <c r="DD146" s="78"/>
      <c r="DE146" s="78"/>
      <c r="DF146" s="78"/>
      <c r="DG146" s="78"/>
      <c r="DH146" s="78"/>
      <c r="DI146" s="78"/>
      <c r="DJ146" s="78"/>
      <c r="DK146" s="78"/>
      <c r="DL146" s="78"/>
      <c r="DM146" s="78"/>
      <c r="DN146" s="78"/>
      <c r="DO146" s="78"/>
      <c r="DP146" s="78"/>
      <c r="DQ146" s="78"/>
      <c r="DR146" s="78"/>
      <c r="DS146" s="78"/>
      <c r="DT146" s="78"/>
      <c r="DU146" s="78"/>
      <c r="DV146" s="78"/>
      <c r="DW146" s="78"/>
      <c r="DX146" s="78"/>
      <c r="DY146" s="78"/>
      <c r="DZ146" s="78"/>
      <c r="EA146" s="78"/>
      <c r="EB146" s="78"/>
      <c r="EC146" s="78"/>
      <c r="ED146" s="78"/>
      <c r="EE146" s="78"/>
      <c r="EF146" s="78"/>
      <c r="EG146" s="78"/>
      <c r="EH146" s="78"/>
      <c r="EI146" s="78"/>
      <c r="EJ146" s="78"/>
      <c r="EK146" s="78"/>
      <c r="EL146" s="78"/>
      <c r="EM146" s="78"/>
      <c r="EN146" s="78"/>
      <c r="EO146" s="78"/>
      <c r="EP146" s="78"/>
      <c r="EQ146" s="78"/>
      <c r="ER146" s="78"/>
      <c r="ES146" s="78"/>
      <c r="ET146" s="78"/>
      <c r="EU146" s="78"/>
      <c r="EV146" s="78"/>
      <c r="EW146" s="78"/>
      <c r="EX146" s="78"/>
      <c r="EY146" s="78"/>
      <c r="EZ146" s="78"/>
      <c r="FA146" s="78"/>
      <c r="FB146" s="78"/>
      <c r="FC146" s="78"/>
      <c r="FD146" s="78"/>
      <c r="FE146" s="78"/>
      <c r="FF146" s="78"/>
      <c r="FG146" s="78"/>
      <c r="FH146" s="78"/>
      <c r="FI146" s="78"/>
      <c r="FJ146" s="78"/>
      <c r="FK146" s="78"/>
      <c r="FL146" s="78"/>
      <c r="FM146" s="78"/>
      <c r="FN146" s="78"/>
      <c r="FO146" s="78"/>
      <c r="FP146" s="78"/>
      <c r="FQ146" s="78"/>
      <c r="FR146" s="78"/>
      <c r="FS146" s="78"/>
      <c r="FT146" s="78"/>
      <c r="FU146" s="78"/>
      <c r="FV146" s="78"/>
      <c r="FW146" s="78"/>
      <c r="FX146" s="78"/>
      <c r="FY146" s="78"/>
      <c r="FZ146" s="78"/>
      <c r="GA146" s="78"/>
      <c r="GB146" s="78"/>
      <c r="GC146" s="78"/>
    </row>
    <row r="147" spans="1:185" ht="45" x14ac:dyDescent="0.25">
      <c r="A147" s="11" t="s">
        <v>122</v>
      </c>
      <c r="B147" s="83">
        <f>'1 уровень'!B342</f>
        <v>1052</v>
      </c>
      <c r="C147" s="83">
        <f>'1 уровень'!C342</f>
        <v>88</v>
      </c>
      <c r="D147" s="83">
        <f>'1 уровень'!D342</f>
        <v>85</v>
      </c>
      <c r="E147" s="84">
        <f>'1 уровень'!E342</f>
        <v>96.590909090909093</v>
      </c>
      <c r="F147" s="64">
        <f>'1 уровень'!F342</f>
        <v>1773.44056</v>
      </c>
      <c r="G147" s="64">
        <f>'1 уровень'!G342</f>
        <v>148</v>
      </c>
      <c r="H147" s="64">
        <f>'1 уровень'!H342</f>
        <v>60.458709999999996</v>
      </c>
      <c r="I147" s="64">
        <f>'1 уровень'!I342</f>
        <v>40.850479729729727</v>
      </c>
      <c r="J147" s="79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78"/>
      <c r="AW147" s="78"/>
      <c r="AX147" s="78"/>
      <c r="AY147" s="78"/>
      <c r="AZ147" s="78"/>
      <c r="BA147" s="78"/>
      <c r="BB147" s="78"/>
      <c r="BC147" s="78"/>
      <c r="BD147" s="78"/>
      <c r="BE147" s="78"/>
      <c r="BF147" s="78"/>
      <c r="BG147" s="78"/>
      <c r="BH147" s="78"/>
      <c r="BI147" s="78"/>
      <c r="BJ147" s="78"/>
      <c r="BK147" s="78"/>
      <c r="BL147" s="78"/>
      <c r="BM147" s="78"/>
      <c r="BN147" s="78"/>
      <c r="BO147" s="78"/>
      <c r="BP147" s="78"/>
      <c r="BQ147" s="78"/>
      <c r="BR147" s="78"/>
      <c r="BS147" s="78"/>
      <c r="BT147" s="78"/>
      <c r="BU147" s="78"/>
      <c r="BV147" s="78"/>
      <c r="BW147" s="78"/>
      <c r="BX147" s="78"/>
      <c r="BY147" s="78"/>
      <c r="BZ147" s="78"/>
      <c r="CA147" s="78"/>
      <c r="CB147" s="78"/>
      <c r="CC147" s="78"/>
      <c r="CD147" s="78"/>
      <c r="CE147" s="78"/>
      <c r="CF147" s="78"/>
      <c r="CG147" s="78"/>
      <c r="CH147" s="78"/>
      <c r="CI147" s="78"/>
      <c r="CJ147" s="78"/>
      <c r="CK147" s="78"/>
      <c r="CL147" s="78"/>
      <c r="CM147" s="78"/>
      <c r="CN147" s="78"/>
      <c r="CO147" s="78"/>
      <c r="CP147" s="78"/>
      <c r="CQ147" s="78"/>
      <c r="CR147" s="78"/>
      <c r="CS147" s="78"/>
      <c r="CT147" s="78"/>
      <c r="CU147" s="78"/>
      <c r="CV147" s="78"/>
      <c r="CW147" s="78"/>
      <c r="CX147" s="78"/>
      <c r="CY147" s="78"/>
      <c r="CZ147" s="78"/>
      <c r="DA147" s="78"/>
      <c r="DB147" s="78"/>
      <c r="DC147" s="78"/>
      <c r="DD147" s="78"/>
      <c r="DE147" s="78"/>
      <c r="DF147" s="78"/>
      <c r="DG147" s="78"/>
      <c r="DH147" s="78"/>
      <c r="DI147" s="78"/>
      <c r="DJ147" s="78"/>
      <c r="DK147" s="78"/>
      <c r="DL147" s="78"/>
      <c r="DM147" s="78"/>
      <c r="DN147" s="78"/>
      <c r="DO147" s="78"/>
      <c r="DP147" s="78"/>
      <c r="DQ147" s="78"/>
      <c r="DR147" s="78"/>
      <c r="DS147" s="78"/>
      <c r="DT147" s="78"/>
      <c r="DU147" s="78"/>
      <c r="DV147" s="78"/>
      <c r="DW147" s="78"/>
      <c r="DX147" s="78"/>
      <c r="DY147" s="78"/>
      <c r="DZ147" s="78"/>
      <c r="EA147" s="78"/>
      <c r="EB147" s="78"/>
      <c r="EC147" s="78"/>
      <c r="ED147" s="78"/>
      <c r="EE147" s="78"/>
      <c r="EF147" s="78"/>
      <c r="EG147" s="78"/>
      <c r="EH147" s="78"/>
      <c r="EI147" s="78"/>
      <c r="EJ147" s="78"/>
      <c r="EK147" s="78"/>
      <c r="EL147" s="78"/>
      <c r="EM147" s="78"/>
      <c r="EN147" s="78"/>
      <c r="EO147" s="78"/>
      <c r="EP147" s="78"/>
      <c r="EQ147" s="78"/>
      <c r="ER147" s="78"/>
      <c r="ES147" s="78"/>
      <c r="ET147" s="78"/>
      <c r="EU147" s="78"/>
      <c r="EV147" s="78"/>
      <c r="EW147" s="78"/>
      <c r="EX147" s="78"/>
      <c r="EY147" s="78"/>
      <c r="EZ147" s="78"/>
      <c r="FA147" s="78"/>
      <c r="FB147" s="78"/>
      <c r="FC147" s="78"/>
      <c r="FD147" s="78"/>
      <c r="FE147" s="78"/>
      <c r="FF147" s="78"/>
      <c r="FG147" s="78"/>
      <c r="FH147" s="78"/>
      <c r="FI147" s="78"/>
      <c r="FJ147" s="78"/>
      <c r="FK147" s="78"/>
      <c r="FL147" s="78"/>
      <c r="FM147" s="78"/>
      <c r="FN147" s="78"/>
      <c r="FO147" s="78"/>
      <c r="FP147" s="78"/>
      <c r="FQ147" s="78"/>
      <c r="FR147" s="78"/>
      <c r="FS147" s="78"/>
      <c r="FT147" s="78"/>
      <c r="FU147" s="78"/>
      <c r="FV147" s="78"/>
      <c r="FW147" s="78"/>
      <c r="FX147" s="78"/>
      <c r="FY147" s="78"/>
      <c r="FZ147" s="78"/>
      <c r="GA147" s="78"/>
      <c r="GB147" s="78"/>
      <c r="GC147" s="78"/>
    </row>
    <row r="148" spans="1:185" ht="30" x14ac:dyDescent="0.25">
      <c r="A148" s="11" t="s">
        <v>87</v>
      </c>
      <c r="B148" s="83">
        <f>'1 уровень'!B343</f>
        <v>450</v>
      </c>
      <c r="C148" s="83">
        <f>'1 уровень'!C343</f>
        <v>38</v>
      </c>
      <c r="D148" s="83">
        <f>'1 уровень'!D343</f>
        <v>4</v>
      </c>
      <c r="E148" s="84">
        <f>'1 уровень'!E343</f>
        <v>10.526315789473683</v>
      </c>
      <c r="F148" s="64">
        <f>'1 уровень'!F343</f>
        <v>1540.665</v>
      </c>
      <c r="G148" s="64">
        <f>'1 уровень'!G343</f>
        <v>128</v>
      </c>
      <c r="H148" s="64">
        <f>'1 уровень'!H343</f>
        <v>12.38092</v>
      </c>
      <c r="I148" s="64">
        <f>'1 уровень'!I343</f>
        <v>9.672593749999999</v>
      </c>
      <c r="J148" s="79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/>
      <c r="AY148" s="78"/>
      <c r="AZ148" s="78"/>
      <c r="BA148" s="78"/>
      <c r="BB148" s="78"/>
      <c r="BC148" s="78"/>
      <c r="BD148" s="78"/>
      <c r="BE148" s="78"/>
      <c r="BF148" s="78"/>
      <c r="BG148" s="78"/>
      <c r="BH148" s="78"/>
      <c r="BI148" s="78"/>
      <c r="BJ148" s="78"/>
      <c r="BK148" s="78"/>
      <c r="BL148" s="78"/>
      <c r="BM148" s="78"/>
      <c r="BN148" s="78"/>
      <c r="BO148" s="78"/>
      <c r="BP148" s="78"/>
      <c r="BQ148" s="78"/>
      <c r="BR148" s="78"/>
      <c r="BS148" s="78"/>
      <c r="BT148" s="78"/>
      <c r="BU148" s="78"/>
      <c r="BV148" s="78"/>
      <c r="BW148" s="78"/>
      <c r="BX148" s="78"/>
      <c r="BY148" s="78"/>
      <c r="BZ148" s="78"/>
      <c r="CA148" s="78"/>
      <c r="CB148" s="78"/>
      <c r="CC148" s="78"/>
      <c r="CD148" s="78"/>
      <c r="CE148" s="78"/>
      <c r="CF148" s="78"/>
      <c r="CG148" s="78"/>
      <c r="CH148" s="78"/>
      <c r="CI148" s="78"/>
      <c r="CJ148" s="78"/>
      <c r="CK148" s="78"/>
      <c r="CL148" s="78"/>
      <c r="CM148" s="78"/>
      <c r="CN148" s="78"/>
      <c r="CO148" s="78"/>
      <c r="CP148" s="78"/>
      <c r="CQ148" s="78"/>
      <c r="CR148" s="78"/>
      <c r="CS148" s="78"/>
      <c r="CT148" s="78"/>
      <c r="CU148" s="78"/>
      <c r="CV148" s="78"/>
      <c r="CW148" s="78"/>
      <c r="CX148" s="78"/>
      <c r="CY148" s="78"/>
      <c r="CZ148" s="78"/>
      <c r="DA148" s="78"/>
      <c r="DB148" s="78"/>
      <c r="DC148" s="78"/>
      <c r="DD148" s="78"/>
      <c r="DE148" s="78"/>
      <c r="DF148" s="78"/>
      <c r="DG148" s="78"/>
      <c r="DH148" s="78"/>
      <c r="DI148" s="78"/>
      <c r="DJ148" s="78"/>
      <c r="DK148" s="78"/>
      <c r="DL148" s="78"/>
      <c r="DM148" s="78"/>
      <c r="DN148" s="78"/>
      <c r="DO148" s="78"/>
      <c r="DP148" s="78"/>
      <c r="DQ148" s="78"/>
      <c r="DR148" s="78"/>
      <c r="DS148" s="78"/>
      <c r="DT148" s="78"/>
      <c r="DU148" s="78"/>
      <c r="DV148" s="78"/>
      <c r="DW148" s="78"/>
      <c r="DX148" s="78"/>
      <c r="DY148" s="78"/>
      <c r="DZ148" s="78"/>
      <c r="EA148" s="78"/>
      <c r="EB148" s="78"/>
      <c r="EC148" s="78"/>
      <c r="ED148" s="78"/>
      <c r="EE148" s="78"/>
      <c r="EF148" s="78"/>
      <c r="EG148" s="78"/>
      <c r="EH148" s="78"/>
      <c r="EI148" s="78"/>
      <c r="EJ148" s="78"/>
      <c r="EK148" s="78"/>
      <c r="EL148" s="78"/>
      <c r="EM148" s="78"/>
      <c r="EN148" s="78"/>
      <c r="EO148" s="78"/>
      <c r="EP148" s="78"/>
      <c r="EQ148" s="78"/>
      <c r="ER148" s="78"/>
      <c r="ES148" s="78"/>
      <c r="ET148" s="78"/>
      <c r="EU148" s="78"/>
      <c r="EV148" s="78"/>
      <c r="EW148" s="78"/>
      <c r="EX148" s="78"/>
      <c r="EY148" s="78"/>
      <c r="EZ148" s="78"/>
      <c r="FA148" s="78"/>
      <c r="FB148" s="78"/>
      <c r="FC148" s="78"/>
      <c r="FD148" s="78"/>
      <c r="FE148" s="78"/>
      <c r="FF148" s="78"/>
      <c r="FG148" s="78"/>
      <c r="FH148" s="78"/>
      <c r="FI148" s="78"/>
      <c r="FJ148" s="78"/>
      <c r="FK148" s="78"/>
      <c r="FL148" s="78"/>
      <c r="FM148" s="78"/>
      <c r="FN148" s="78"/>
      <c r="FO148" s="78"/>
      <c r="FP148" s="78"/>
      <c r="FQ148" s="78"/>
      <c r="FR148" s="78"/>
      <c r="FS148" s="78"/>
      <c r="FT148" s="78"/>
      <c r="FU148" s="78"/>
      <c r="FV148" s="78"/>
      <c r="FW148" s="78"/>
      <c r="FX148" s="78"/>
      <c r="FY148" s="78"/>
      <c r="FZ148" s="78"/>
      <c r="GA148" s="78"/>
      <c r="GB148" s="78"/>
      <c r="GC148" s="78"/>
    </row>
    <row r="149" spans="1:185" ht="30" x14ac:dyDescent="0.25">
      <c r="A149" s="11" t="s">
        <v>88</v>
      </c>
      <c r="B149" s="83">
        <f>'1 уровень'!B344</f>
        <v>545</v>
      </c>
      <c r="C149" s="83">
        <f>'1 уровень'!C344</f>
        <v>45</v>
      </c>
      <c r="D149" s="83">
        <f>'1 уровень'!D344</f>
        <v>53</v>
      </c>
      <c r="E149" s="84">
        <f>'1 уровень'!E344</f>
        <v>117.77777777777779</v>
      </c>
      <c r="F149" s="64">
        <f>'1 уровень'!F344</f>
        <v>345.48095000000001</v>
      </c>
      <c r="G149" s="64">
        <f>'1 уровень'!G344</f>
        <v>29</v>
      </c>
      <c r="H149" s="64">
        <f>'1 уровень'!H344</f>
        <v>33.597230000000003</v>
      </c>
      <c r="I149" s="64">
        <f>'1 уровень'!I344</f>
        <v>115.85251724137933</v>
      </c>
      <c r="J149" s="79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/>
      <c r="AY149" s="78"/>
      <c r="AZ149" s="78"/>
      <c r="BA149" s="78"/>
      <c r="BB149" s="78"/>
      <c r="BC149" s="78"/>
      <c r="BD149" s="78"/>
      <c r="BE149" s="78"/>
      <c r="BF149" s="78"/>
      <c r="BG149" s="78"/>
      <c r="BH149" s="78"/>
      <c r="BI149" s="78"/>
      <c r="BJ149" s="78"/>
      <c r="BK149" s="78"/>
      <c r="BL149" s="78"/>
      <c r="BM149" s="78"/>
      <c r="BN149" s="78"/>
      <c r="BO149" s="78"/>
      <c r="BP149" s="78"/>
      <c r="BQ149" s="78"/>
      <c r="BR149" s="78"/>
      <c r="BS149" s="78"/>
      <c r="BT149" s="78"/>
      <c r="BU149" s="78"/>
      <c r="BV149" s="78"/>
      <c r="BW149" s="78"/>
      <c r="BX149" s="78"/>
      <c r="BY149" s="78"/>
      <c r="BZ149" s="78"/>
      <c r="CA149" s="78"/>
      <c r="CB149" s="78"/>
      <c r="CC149" s="78"/>
      <c r="CD149" s="78"/>
      <c r="CE149" s="78"/>
      <c r="CF149" s="78"/>
      <c r="CG149" s="78"/>
      <c r="CH149" s="78"/>
      <c r="CI149" s="78"/>
      <c r="CJ149" s="78"/>
      <c r="CK149" s="78"/>
      <c r="CL149" s="78"/>
      <c r="CM149" s="78"/>
      <c r="CN149" s="78"/>
      <c r="CO149" s="78"/>
      <c r="CP149" s="78"/>
      <c r="CQ149" s="78"/>
      <c r="CR149" s="78"/>
      <c r="CS149" s="78"/>
      <c r="CT149" s="78"/>
      <c r="CU149" s="78"/>
      <c r="CV149" s="78"/>
      <c r="CW149" s="78"/>
      <c r="CX149" s="78"/>
      <c r="CY149" s="78"/>
      <c r="CZ149" s="78"/>
      <c r="DA149" s="78"/>
      <c r="DB149" s="78"/>
      <c r="DC149" s="78"/>
      <c r="DD149" s="78"/>
      <c r="DE149" s="78"/>
      <c r="DF149" s="78"/>
      <c r="DG149" s="78"/>
      <c r="DH149" s="78"/>
      <c r="DI149" s="78"/>
      <c r="DJ149" s="78"/>
      <c r="DK149" s="78"/>
      <c r="DL149" s="78"/>
      <c r="DM149" s="78"/>
      <c r="DN149" s="78"/>
      <c r="DO149" s="78"/>
      <c r="DP149" s="78"/>
      <c r="DQ149" s="78"/>
      <c r="DR149" s="78"/>
      <c r="DS149" s="78"/>
      <c r="DT149" s="78"/>
      <c r="DU149" s="78"/>
      <c r="DV149" s="78"/>
      <c r="DW149" s="78"/>
      <c r="DX149" s="78"/>
      <c r="DY149" s="78"/>
      <c r="DZ149" s="78"/>
      <c r="EA149" s="78"/>
      <c r="EB149" s="78"/>
      <c r="EC149" s="78"/>
      <c r="ED149" s="78"/>
      <c r="EE149" s="78"/>
      <c r="EF149" s="78"/>
      <c r="EG149" s="78"/>
      <c r="EH149" s="78"/>
      <c r="EI149" s="78"/>
      <c r="EJ149" s="78"/>
      <c r="EK149" s="78"/>
      <c r="EL149" s="78"/>
      <c r="EM149" s="78"/>
      <c r="EN149" s="78"/>
      <c r="EO149" s="78"/>
      <c r="EP149" s="78"/>
      <c r="EQ149" s="78"/>
      <c r="ER149" s="78"/>
      <c r="ES149" s="78"/>
      <c r="ET149" s="78"/>
      <c r="EU149" s="78"/>
      <c r="EV149" s="78"/>
      <c r="EW149" s="78"/>
      <c r="EX149" s="78"/>
      <c r="EY149" s="78"/>
      <c r="EZ149" s="78"/>
      <c r="FA149" s="78"/>
      <c r="FB149" s="78"/>
      <c r="FC149" s="78"/>
      <c r="FD149" s="78"/>
      <c r="FE149" s="78"/>
      <c r="FF149" s="78"/>
      <c r="FG149" s="78"/>
      <c r="FH149" s="78"/>
      <c r="FI149" s="78"/>
      <c r="FJ149" s="78"/>
      <c r="FK149" s="78"/>
      <c r="FL149" s="78"/>
      <c r="FM149" s="78"/>
      <c r="FN149" s="78"/>
      <c r="FO149" s="78"/>
      <c r="FP149" s="78"/>
      <c r="FQ149" s="78"/>
      <c r="FR149" s="78"/>
      <c r="FS149" s="78"/>
      <c r="FT149" s="78"/>
      <c r="FU149" s="78"/>
      <c r="FV149" s="78"/>
      <c r="FW149" s="78"/>
      <c r="FX149" s="78"/>
      <c r="FY149" s="78"/>
      <c r="FZ149" s="78"/>
      <c r="GA149" s="78"/>
      <c r="GB149" s="78"/>
      <c r="GC149" s="78"/>
    </row>
    <row r="150" spans="1:185" ht="15.75" thickBot="1" x14ac:dyDescent="0.3">
      <c r="A150" s="5" t="s">
        <v>119</v>
      </c>
      <c r="B150" s="83">
        <f>'1 уровень'!B345</f>
        <v>0</v>
      </c>
      <c r="C150" s="83">
        <f>'1 уровень'!C345</f>
        <v>0</v>
      </c>
      <c r="D150" s="83">
        <f>'1 уровень'!D345</f>
        <v>0</v>
      </c>
      <c r="E150" s="84">
        <f>'1 уровень'!E345</f>
        <v>0</v>
      </c>
      <c r="F150" s="64">
        <f>'1 уровень'!F345</f>
        <v>20037.534343333333</v>
      </c>
      <c r="G150" s="64">
        <f>'1 уровень'!G345</f>
        <v>1672</v>
      </c>
      <c r="H150" s="64">
        <f>'1 уровень'!H345</f>
        <v>917.8424500000001</v>
      </c>
      <c r="I150" s="64">
        <f>'1 уровень'!I345</f>
        <v>54.894883373205751</v>
      </c>
      <c r="J150" s="79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78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78"/>
      <c r="BS150" s="78"/>
      <c r="BT150" s="78"/>
      <c r="BU150" s="78"/>
      <c r="BV150" s="78"/>
      <c r="BW150" s="78"/>
      <c r="BX150" s="78"/>
      <c r="BY150" s="78"/>
      <c r="BZ150" s="78"/>
      <c r="CA150" s="78"/>
      <c r="CB150" s="78"/>
      <c r="CC150" s="78"/>
      <c r="CD150" s="78"/>
      <c r="CE150" s="78"/>
      <c r="CF150" s="78"/>
      <c r="CG150" s="78"/>
      <c r="CH150" s="78"/>
      <c r="CI150" s="78"/>
      <c r="CJ150" s="78"/>
      <c r="CK150" s="78"/>
      <c r="CL150" s="78"/>
      <c r="CM150" s="78"/>
      <c r="CN150" s="78"/>
      <c r="CO150" s="78"/>
      <c r="CP150" s="78"/>
      <c r="CQ150" s="78"/>
      <c r="CR150" s="78"/>
      <c r="CS150" s="78"/>
      <c r="CT150" s="78"/>
      <c r="CU150" s="78"/>
      <c r="CV150" s="78"/>
      <c r="CW150" s="78"/>
      <c r="CX150" s="78"/>
      <c r="CY150" s="78"/>
      <c r="CZ150" s="78"/>
      <c r="DA150" s="78"/>
      <c r="DB150" s="78"/>
      <c r="DC150" s="78"/>
      <c r="DD150" s="78"/>
      <c r="DE150" s="78"/>
      <c r="DF150" s="78"/>
      <c r="DG150" s="78"/>
      <c r="DH150" s="78"/>
      <c r="DI150" s="78"/>
      <c r="DJ150" s="78"/>
      <c r="DK150" s="78"/>
      <c r="DL150" s="78"/>
      <c r="DM150" s="78"/>
      <c r="DN150" s="78"/>
      <c r="DO150" s="78"/>
      <c r="DP150" s="78"/>
      <c r="DQ150" s="78"/>
      <c r="DR150" s="78"/>
      <c r="DS150" s="78"/>
      <c r="DT150" s="78"/>
      <c r="DU150" s="78"/>
      <c r="DV150" s="78"/>
      <c r="DW150" s="78"/>
      <c r="DX150" s="78"/>
      <c r="DY150" s="78"/>
      <c r="DZ150" s="78"/>
      <c r="EA150" s="78"/>
      <c r="EB150" s="78"/>
      <c r="EC150" s="78"/>
      <c r="ED150" s="78"/>
      <c r="EE150" s="78"/>
      <c r="EF150" s="78"/>
      <c r="EG150" s="78"/>
      <c r="EH150" s="78"/>
      <c r="EI150" s="78"/>
      <c r="EJ150" s="78"/>
      <c r="EK150" s="78"/>
      <c r="EL150" s="78"/>
      <c r="EM150" s="78"/>
      <c r="EN150" s="78"/>
      <c r="EO150" s="78"/>
      <c r="EP150" s="78"/>
      <c r="EQ150" s="78"/>
      <c r="ER150" s="78"/>
      <c r="ES150" s="78"/>
      <c r="ET150" s="78"/>
      <c r="EU150" s="78"/>
      <c r="EV150" s="78"/>
      <c r="EW150" s="78"/>
      <c r="EX150" s="78"/>
      <c r="EY150" s="78"/>
      <c r="EZ150" s="78"/>
      <c r="FA150" s="78"/>
      <c r="FB150" s="78"/>
      <c r="FC150" s="78"/>
      <c r="FD150" s="78"/>
      <c r="FE150" s="78"/>
      <c r="FF150" s="78"/>
      <c r="FG150" s="78"/>
      <c r="FH150" s="78"/>
      <c r="FI150" s="78"/>
      <c r="FJ150" s="78"/>
      <c r="FK150" s="78"/>
      <c r="FL150" s="78"/>
      <c r="FM150" s="78"/>
      <c r="FN150" s="78"/>
      <c r="FO150" s="78"/>
      <c r="FP150" s="78"/>
      <c r="FQ150" s="78"/>
      <c r="FR150" s="78"/>
      <c r="FS150" s="78"/>
      <c r="FT150" s="78"/>
      <c r="FU150" s="78"/>
      <c r="FV150" s="78"/>
      <c r="FW150" s="78"/>
      <c r="FX150" s="78"/>
      <c r="FY150" s="78"/>
      <c r="FZ150" s="78"/>
      <c r="GA150" s="78"/>
      <c r="GB150" s="78"/>
      <c r="GC150" s="78"/>
    </row>
    <row r="151" spans="1:185" x14ac:dyDescent="0.25">
      <c r="A151" s="75" t="s">
        <v>28</v>
      </c>
      <c r="B151" s="88"/>
      <c r="C151" s="88"/>
      <c r="D151" s="88"/>
      <c r="E151" s="89"/>
      <c r="F151" s="68"/>
      <c r="G151" s="68"/>
      <c r="H151" s="68"/>
      <c r="I151" s="68"/>
      <c r="J151" s="79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  <c r="BM151" s="78"/>
      <c r="BN151" s="78"/>
      <c r="BO151" s="78"/>
      <c r="BP151" s="78"/>
      <c r="BQ151" s="78"/>
      <c r="BR151" s="78"/>
      <c r="BS151" s="78"/>
      <c r="BT151" s="78"/>
      <c r="BU151" s="78"/>
      <c r="BV151" s="78"/>
      <c r="BW151" s="78"/>
      <c r="BX151" s="78"/>
      <c r="BY151" s="78"/>
      <c r="BZ151" s="78"/>
      <c r="CA151" s="78"/>
      <c r="CB151" s="78"/>
      <c r="CC151" s="78"/>
      <c r="CD151" s="78"/>
      <c r="CE151" s="78"/>
      <c r="CF151" s="78"/>
      <c r="CG151" s="78"/>
      <c r="CH151" s="78"/>
      <c r="CI151" s="78"/>
      <c r="CJ151" s="78"/>
      <c r="CK151" s="78"/>
      <c r="CL151" s="78"/>
      <c r="CM151" s="78"/>
      <c r="CN151" s="78"/>
      <c r="CO151" s="78"/>
      <c r="CP151" s="78"/>
      <c r="CQ151" s="78"/>
      <c r="CR151" s="78"/>
      <c r="CS151" s="78"/>
      <c r="CT151" s="78"/>
      <c r="CU151" s="78"/>
      <c r="CV151" s="78"/>
      <c r="CW151" s="78"/>
      <c r="CX151" s="78"/>
      <c r="CY151" s="78"/>
      <c r="CZ151" s="78"/>
      <c r="DA151" s="78"/>
      <c r="DB151" s="78"/>
      <c r="DC151" s="78"/>
      <c r="DD151" s="78"/>
      <c r="DE151" s="78"/>
      <c r="DF151" s="78"/>
      <c r="DG151" s="78"/>
      <c r="DH151" s="78"/>
      <c r="DI151" s="78"/>
      <c r="DJ151" s="78"/>
      <c r="DK151" s="78"/>
      <c r="DL151" s="78"/>
      <c r="DM151" s="78"/>
      <c r="DN151" s="78"/>
      <c r="DO151" s="78"/>
      <c r="DP151" s="78"/>
      <c r="DQ151" s="78"/>
      <c r="DR151" s="78"/>
      <c r="DS151" s="78"/>
      <c r="DT151" s="78"/>
      <c r="DU151" s="78"/>
      <c r="DV151" s="78"/>
      <c r="DW151" s="78"/>
      <c r="DX151" s="78"/>
      <c r="DY151" s="78"/>
      <c r="DZ151" s="78"/>
      <c r="EA151" s="78"/>
      <c r="EB151" s="78"/>
      <c r="EC151" s="78"/>
      <c r="ED151" s="78"/>
      <c r="EE151" s="78"/>
      <c r="EF151" s="78"/>
      <c r="EG151" s="78"/>
      <c r="EH151" s="78"/>
      <c r="EI151" s="78"/>
      <c r="EJ151" s="78"/>
      <c r="EK151" s="78"/>
      <c r="EL151" s="78"/>
      <c r="EM151" s="78"/>
      <c r="EN151" s="78"/>
      <c r="EO151" s="78"/>
      <c r="EP151" s="78"/>
      <c r="EQ151" s="78"/>
      <c r="ER151" s="78"/>
      <c r="ES151" s="78"/>
      <c r="ET151" s="78"/>
      <c r="EU151" s="78"/>
      <c r="EV151" s="78"/>
      <c r="EW151" s="78"/>
      <c r="EX151" s="78"/>
      <c r="EY151" s="78"/>
      <c r="EZ151" s="78"/>
      <c r="FA151" s="78"/>
      <c r="FB151" s="78"/>
      <c r="FC151" s="78"/>
      <c r="FD151" s="78"/>
      <c r="FE151" s="78"/>
      <c r="FF151" s="78"/>
      <c r="FG151" s="78"/>
      <c r="FH151" s="78"/>
      <c r="FI151" s="78"/>
      <c r="FJ151" s="78"/>
      <c r="FK151" s="78"/>
      <c r="FL151" s="78"/>
      <c r="FM151" s="78"/>
      <c r="FN151" s="78"/>
      <c r="FO151" s="78"/>
      <c r="FP151" s="78"/>
      <c r="FQ151" s="78"/>
      <c r="FR151" s="78"/>
      <c r="FS151" s="78"/>
      <c r="FT151" s="78"/>
      <c r="FU151" s="78"/>
      <c r="FV151" s="78"/>
      <c r="FW151" s="78"/>
      <c r="FX151" s="78"/>
      <c r="FY151" s="78"/>
      <c r="FZ151" s="78"/>
      <c r="GA151" s="78"/>
      <c r="GB151" s="78"/>
      <c r="GC151" s="78"/>
    </row>
    <row r="152" spans="1:185" ht="30" x14ac:dyDescent="0.25">
      <c r="A152" s="72" t="s">
        <v>134</v>
      </c>
      <c r="B152" s="83">
        <f>'2 уровень'!B235</f>
        <v>6596</v>
      </c>
      <c r="C152" s="83">
        <f>'2 уровень'!C235</f>
        <v>549</v>
      </c>
      <c r="D152" s="83">
        <f>'2 уровень'!D235</f>
        <v>285</v>
      </c>
      <c r="E152" s="84">
        <f>'2 уровень'!E235</f>
        <v>51.912568306010932</v>
      </c>
      <c r="F152" s="64">
        <f>'2 уровень'!F235</f>
        <v>16847.988142222221</v>
      </c>
      <c r="G152" s="64">
        <f>'2 уровень'!G235</f>
        <v>1405</v>
      </c>
      <c r="H152" s="64">
        <f>'2 уровень'!H235</f>
        <v>694.89609999999993</v>
      </c>
      <c r="I152" s="64">
        <f>'2 уровень'!I235</f>
        <v>49.458797153024911</v>
      </c>
      <c r="J152" s="79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78"/>
      <c r="BS152" s="78"/>
      <c r="BT152" s="78"/>
      <c r="BU152" s="78"/>
      <c r="BV152" s="78"/>
      <c r="BW152" s="78"/>
      <c r="BX152" s="78"/>
      <c r="BY152" s="78"/>
      <c r="BZ152" s="78"/>
      <c r="CA152" s="78"/>
      <c r="CB152" s="78"/>
      <c r="CC152" s="78"/>
      <c r="CD152" s="78"/>
      <c r="CE152" s="78"/>
      <c r="CF152" s="78"/>
      <c r="CG152" s="78"/>
      <c r="CH152" s="78"/>
      <c r="CI152" s="78"/>
      <c r="CJ152" s="78"/>
      <c r="CK152" s="78"/>
      <c r="CL152" s="78"/>
      <c r="CM152" s="78"/>
      <c r="CN152" s="78"/>
      <c r="CO152" s="78"/>
      <c r="CP152" s="78"/>
      <c r="CQ152" s="78"/>
      <c r="CR152" s="78"/>
      <c r="CS152" s="78"/>
      <c r="CT152" s="78"/>
      <c r="CU152" s="78"/>
      <c r="CV152" s="78"/>
      <c r="CW152" s="78"/>
      <c r="CX152" s="78"/>
      <c r="CY152" s="78"/>
      <c r="CZ152" s="78"/>
      <c r="DA152" s="78"/>
      <c r="DB152" s="78"/>
      <c r="DC152" s="78"/>
      <c r="DD152" s="78"/>
      <c r="DE152" s="78"/>
      <c r="DF152" s="78"/>
      <c r="DG152" s="78"/>
      <c r="DH152" s="78"/>
      <c r="DI152" s="78"/>
      <c r="DJ152" s="78"/>
      <c r="DK152" s="78"/>
      <c r="DL152" s="78"/>
      <c r="DM152" s="78"/>
      <c r="DN152" s="78"/>
      <c r="DO152" s="78"/>
      <c r="DP152" s="78"/>
      <c r="DQ152" s="78"/>
      <c r="DR152" s="78"/>
      <c r="DS152" s="78"/>
      <c r="DT152" s="78"/>
      <c r="DU152" s="78"/>
      <c r="DV152" s="78"/>
      <c r="DW152" s="78"/>
      <c r="DX152" s="78"/>
      <c r="DY152" s="78"/>
      <c r="DZ152" s="78"/>
      <c r="EA152" s="78"/>
      <c r="EB152" s="78"/>
      <c r="EC152" s="78"/>
      <c r="ED152" s="78"/>
      <c r="EE152" s="78"/>
      <c r="EF152" s="78"/>
      <c r="EG152" s="78"/>
      <c r="EH152" s="78"/>
      <c r="EI152" s="78"/>
      <c r="EJ152" s="78"/>
      <c r="EK152" s="78"/>
      <c r="EL152" s="78"/>
      <c r="EM152" s="78"/>
      <c r="EN152" s="78"/>
      <c r="EO152" s="78"/>
      <c r="EP152" s="78"/>
      <c r="EQ152" s="78"/>
      <c r="ER152" s="78"/>
      <c r="ES152" s="78"/>
      <c r="ET152" s="78"/>
      <c r="EU152" s="78"/>
      <c r="EV152" s="78"/>
      <c r="EW152" s="78"/>
      <c r="EX152" s="78"/>
      <c r="EY152" s="78"/>
      <c r="EZ152" s="78"/>
      <c r="FA152" s="78"/>
      <c r="FB152" s="78"/>
      <c r="FC152" s="78"/>
      <c r="FD152" s="78"/>
      <c r="FE152" s="78"/>
      <c r="FF152" s="78"/>
      <c r="FG152" s="78"/>
      <c r="FH152" s="78"/>
      <c r="FI152" s="78"/>
      <c r="FJ152" s="78"/>
      <c r="FK152" s="78"/>
      <c r="FL152" s="78"/>
      <c r="FM152" s="78"/>
      <c r="FN152" s="78"/>
      <c r="FO152" s="78"/>
      <c r="FP152" s="78"/>
      <c r="FQ152" s="78"/>
      <c r="FR152" s="78"/>
      <c r="FS152" s="78"/>
      <c r="FT152" s="78"/>
      <c r="FU152" s="78"/>
      <c r="FV152" s="78"/>
      <c r="FW152" s="78"/>
      <c r="FX152" s="78"/>
      <c r="FY152" s="78"/>
      <c r="FZ152" s="78"/>
      <c r="GA152" s="78"/>
      <c r="GB152" s="78"/>
      <c r="GC152" s="78"/>
    </row>
    <row r="153" spans="1:185" ht="30" x14ac:dyDescent="0.25">
      <c r="A153" s="11" t="s">
        <v>84</v>
      </c>
      <c r="B153" s="83">
        <f>'2 уровень'!B236</f>
        <v>4852</v>
      </c>
      <c r="C153" s="83">
        <f>'2 уровень'!C236</f>
        <v>404</v>
      </c>
      <c r="D153" s="83">
        <f>'2 уровень'!D236</f>
        <v>282</v>
      </c>
      <c r="E153" s="84">
        <f>'2 уровень'!E236</f>
        <v>69.801980198019791</v>
      </c>
      <c r="F153" s="64">
        <f>'2 уровень'!F236</f>
        <v>11905.906606222221</v>
      </c>
      <c r="G153" s="64">
        <f>'2 уровень'!G236</f>
        <v>992</v>
      </c>
      <c r="H153" s="64">
        <f>'2 уровень'!H236</f>
        <v>684.53221999999994</v>
      </c>
      <c r="I153" s="64">
        <f>'2 уровень'!I236</f>
        <v>69.00526411290322</v>
      </c>
      <c r="J153" s="79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8"/>
      <c r="BE153" s="78"/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78"/>
      <c r="BS153" s="78"/>
      <c r="BT153" s="78"/>
      <c r="BU153" s="78"/>
      <c r="BV153" s="78"/>
      <c r="BW153" s="78"/>
      <c r="BX153" s="78"/>
      <c r="BY153" s="78"/>
      <c r="BZ153" s="78"/>
      <c r="CA153" s="78"/>
      <c r="CB153" s="78"/>
      <c r="CC153" s="78"/>
      <c r="CD153" s="78"/>
      <c r="CE153" s="78"/>
      <c r="CF153" s="78"/>
      <c r="CG153" s="78"/>
      <c r="CH153" s="78"/>
      <c r="CI153" s="78"/>
      <c r="CJ153" s="78"/>
      <c r="CK153" s="78"/>
      <c r="CL153" s="78"/>
      <c r="CM153" s="78"/>
      <c r="CN153" s="78"/>
      <c r="CO153" s="78"/>
      <c r="CP153" s="78"/>
      <c r="CQ153" s="78"/>
      <c r="CR153" s="78"/>
      <c r="CS153" s="78"/>
      <c r="CT153" s="78"/>
      <c r="CU153" s="78"/>
      <c r="CV153" s="78"/>
      <c r="CW153" s="78"/>
      <c r="CX153" s="78"/>
      <c r="CY153" s="78"/>
      <c r="CZ153" s="78"/>
      <c r="DA153" s="78"/>
      <c r="DB153" s="78"/>
      <c r="DC153" s="78"/>
      <c r="DD153" s="78"/>
      <c r="DE153" s="78"/>
      <c r="DF153" s="78"/>
      <c r="DG153" s="78"/>
      <c r="DH153" s="78"/>
      <c r="DI153" s="78"/>
      <c r="DJ153" s="78"/>
      <c r="DK153" s="78"/>
      <c r="DL153" s="78"/>
      <c r="DM153" s="78"/>
      <c r="DN153" s="78"/>
      <c r="DO153" s="78"/>
      <c r="DP153" s="78"/>
      <c r="DQ153" s="78"/>
      <c r="DR153" s="78"/>
      <c r="DS153" s="78"/>
      <c r="DT153" s="78"/>
      <c r="DU153" s="78"/>
      <c r="DV153" s="78"/>
      <c r="DW153" s="78"/>
      <c r="DX153" s="78"/>
      <c r="DY153" s="78"/>
      <c r="DZ153" s="78"/>
      <c r="EA153" s="78"/>
      <c r="EB153" s="78"/>
      <c r="EC153" s="78"/>
      <c r="ED153" s="78"/>
      <c r="EE153" s="78"/>
      <c r="EF153" s="78"/>
      <c r="EG153" s="78"/>
      <c r="EH153" s="78"/>
      <c r="EI153" s="78"/>
      <c r="EJ153" s="78"/>
      <c r="EK153" s="78"/>
      <c r="EL153" s="78"/>
      <c r="EM153" s="78"/>
      <c r="EN153" s="78"/>
      <c r="EO153" s="78"/>
      <c r="EP153" s="78"/>
      <c r="EQ153" s="78"/>
      <c r="ER153" s="78"/>
      <c r="ES153" s="78"/>
      <c r="ET153" s="78"/>
      <c r="EU153" s="78"/>
      <c r="EV153" s="78"/>
      <c r="EW153" s="78"/>
      <c r="EX153" s="78"/>
      <c r="EY153" s="78"/>
      <c r="EZ153" s="78"/>
      <c r="FA153" s="78"/>
      <c r="FB153" s="78"/>
      <c r="FC153" s="78"/>
      <c r="FD153" s="78"/>
      <c r="FE153" s="78"/>
      <c r="FF153" s="78"/>
      <c r="FG153" s="78"/>
      <c r="FH153" s="78"/>
      <c r="FI153" s="78"/>
      <c r="FJ153" s="78"/>
      <c r="FK153" s="78"/>
      <c r="FL153" s="78"/>
      <c r="FM153" s="78"/>
      <c r="FN153" s="78"/>
      <c r="FO153" s="78"/>
      <c r="FP153" s="78"/>
      <c r="FQ153" s="78"/>
      <c r="FR153" s="78"/>
      <c r="FS153" s="78"/>
      <c r="FT153" s="78"/>
      <c r="FU153" s="78"/>
      <c r="FV153" s="78"/>
      <c r="FW153" s="78"/>
      <c r="FX153" s="78"/>
      <c r="FY153" s="78"/>
      <c r="FZ153" s="78"/>
      <c r="GA153" s="78"/>
      <c r="GB153" s="78"/>
      <c r="GC153" s="78"/>
    </row>
    <row r="154" spans="1:185" ht="30" x14ac:dyDescent="0.25">
      <c r="A154" s="11" t="s">
        <v>85</v>
      </c>
      <c r="B154" s="83">
        <f>'2 уровень'!B237</f>
        <v>1456</v>
      </c>
      <c r="C154" s="83">
        <f>'2 уровень'!C237</f>
        <v>121</v>
      </c>
      <c r="D154" s="83">
        <f>'2 уровень'!D237</f>
        <v>2</v>
      </c>
      <c r="E154" s="84">
        <f>'2 уровень'!E237</f>
        <v>1.6528925619834711</v>
      </c>
      <c r="F154" s="64">
        <f>'2 уровень'!F237</f>
        <v>3140.0678399999997</v>
      </c>
      <c r="G154" s="64">
        <f>'2 уровень'!G237</f>
        <v>262</v>
      </c>
      <c r="H154" s="64">
        <f>'2 уровень'!H237</f>
        <v>4.1068899999999999</v>
      </c>
      <c r="I154" s="64">
        <f>'2 уровень'!I237</f>
        <v>1.5675152671755725</v>
      </c>
      <c r="J154" s="79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/>
      <c r="AY154" s="78"/>
      <c r="AZ154" s="78"/>
      <c r="BA154" s="78"/>
      <c r="BB154" s="78"/>
      <c r="BC154" s="78"/>
      <c r="BD154" s="78"/>
      <c r="BE154" s="78"/>
      <c r="BF154" s="78"/>
      <c r="BG154" s="78"/>
      <c r="BH154" s="78"/>
      <c r="BI154" s="78"/>
      <c r="BJ154" s="78"/>
      <c r="BK154" s="78"/>
      <c r="BL154" s="78"/>
      <c r="BM154" s="78"/>
      <c r="BN154" s="78"/>
      <c r="BO154" s="78"/>
      <c r="BP154" s="78"/>
      <c r="BQ154" s="78"/>
      <c r="BR154" s="78"/>
      <c r="BS154" s="78"/>
      <c r="BT154" s="78"/>
      <c r="BU154" s="78"/>
      <c r="BV154" s="78"/>
      <c r="BW154" s="78"/>
      <c r="BX154" s="78"/>
      <c r="BY154" s="78"/>
      <c r="BZ154" s="78"/>
      <c r="CA154" s="78"/>
      <c r="CB154" s="78"/>
      <c r="CC154" s="78"/>
      <c r="CD154" s="78"/>
      <c r="CE154" s="78"/>
      <c r="CF154" s="78"/>
      <c r="CG154" s="78"/>
      <c r="CH154" s="78"/>
      <c r="CI154" s="78"/>
      <c r="CJ154" s="78"/>
      <c r="CK154" s="78"/>
      <c r="CL154" s="78"/>
      <c r="CM154" s="78"/>
      <c r="CN154" s="78"/>
      <c r="CO154" s="78"/>
      <c r="CP154" s="78"/>
      <c r="CQ154" s="78"/>
      <c r="CR154" s="78"/>
      <c r="CS154" s="78"/>
      <c r="CT154" s="78"/>
      <c r="CU154" s="78"/>
      <c r="CV154" s="78"/>
      <c r="CW154" s="78"/>
      <c r="CX154" s="78"/>
      <c r="CY154" s="78"/>
      <c r="CZ154" s="78"/>
      <c r="DA154" s="78"/>
      <c r="DB154" s="78"/>
      <c r="DC154" s="78"/>
      <c r="DD154" s="78"/>
      <c r="DE154" s="78"/>
      <c r="DF154" s="78"/>
      <c r="DG154" s="78"/>
      <c r="DH154" s="78"/>
      <c r="DI154" s="78"/>
      <c r="DJ154" s="78"/>
      <c r="DK154" s="78"/>
      <c r="DL154" s="78"/>
      <c r="DM154" s="78"/>
      <c r="DN154" s="78"/>
      <c r="DO154" s="78"/>
      <c r="DP154" s="78"/>
      <c r="DQ154" s="78"/>
      <c r="DR154" s="78"/>
      <c r="DS154" s="78"/>
      <c r="DT154" s="78"/>
      <c r="DU154" s="78"/>
      <c r="DV154" s="78"/>
      <c r="DW154" s="78"/>
      <c r="DX154" s="78"/>
      <c r="DY154" s="78"/>
      <c r="DZ154" s="78"/>
      <c r="EA154" s="78"/>
      <c r="EB154" s="78"/>
      <c r="EC154" s="78"/>
      <c r="ED154" s="78"/>
      <c r="EE154" s="78"/>
      <c r="EF154" s="78"/>
      <c r="EG154" s="78"/>
      <c r="EH154" s="78"/>
      <c r="EI154" s="78"/>
      <c r="EJ154" s="78"/>
      <c r="EK154" s="78"/>
      <c r="EL154" s="78"/>
      <c r="EM154" s="78"/>
      <c r="EN154" s="78"/>
      <c r="EO154" s="78"/>
      <c r="EP154" s="78"/>
      <c r="EQ154" s="78"/>
      <c r="ER154" s="78"/>
      <c r="ES154" s="78"/>
      <c r="ET154" s="78"/>
      <c r="EU154" s="78"/>
      <c r="EV154" s="78"/>
      <c r="EW154" s="78"/>
      <c r="EX154" s="78"/>
      <c r="EY154" s="78"/>
      <c r="EZ154" s="78"/>
      <c r="FA154" s="78"/>
      <c r="FB154" s="78"/>
      <c r="FC154" s="78"/>
      <c r="FD154" s="78"/>
      <c r="FE154" s="78"/>
      <c r="FF154" s="78"/>
      <c r="FG154" s="78"/>
      <c r="FH154" s="78"/>
      <c r="FI154" s="78"/>
      <c r="FJ154" s="78"/>
      <c r="FK154" s="78"/>
      <c r="FL154" s="78"/>
      <c r="FM154" s="78"/>
      <c r="FN154" s="78"/>
      <c r="FO154" s="78"/>
      <c r="FP154" s="78"/>
      <c r="FQ154" s="78"/>
      <c r="FR154" s="78"/>
      <c r="FS154" s="78"/>
      <c r="FT154" s="78"/>
      <c r="FU154" s="78"/>
      <c r="FV154" s="78"/>
      <c r="FW154" s="78"/>
      <c r="FX154" s="78"/>
      <c r="FY154" s="78"/>
      <c r="FZ154" s="78"/>
      <c r="GA154" s="78"/>
      <c r="GB154" s="78"/>
      <c r="GC154" s="78"/>
    </row>
    <row r="155" spans="1:185" ht="45" x14ac:dyDescent="0.25">
      <c r="A155" s="11" t="s">
        <v>108</v>
      </c>
      <c r="B155" s="83">
        <f>'2 уровень'!B238</f>
        <v>74</v>
      </c>
      <c r="C155" s="83">
        <f>'2 уровень'!C238</f>
        <v>6</v>
      </c>
      <c r="D155" s="83">
        <f>'2 уровень'!D238</f>
        <v>0</v>
      </c>
      <c r="E155" s="84">
        <f>'2 уровень'!E238</f>
        <v>0</v>
      </c>
      <c r="F155" s="64">
        <f>'2 уровень'!F238</f>
        <v>463.01740799999999</v>
      </c>
      <c r="G155" s="64">
        <f>'2 уровень'!G238</f>
        <v>39</v>
      </c>
      <c r="H155" s="64">
        <f>'2 уровень'!H238</f>
        <v>0</v>
      </c>
      <c r="I155" s="64">
        <f>'2 уровень'!I238</f>
        <v>0</v>
      </c>
      <c r="J155" s="79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8"/>
      <c r="AD155" s="78"/>
      <c r="AE155" s="78"/>
      <c r="AF155" s="78"/>
      <c r="AG155" s="78"/>
      <c r="AH155" s="78"/>
      <c r="AI155" s="78"/>
      <c r="AJ155" s="78"/>
      <c r="AK155" s="78"/>
      <c r="AL155" s="78"/>
      <c r="AM155" s="78"/>
      <c r="AN155" s="78"/>
      <c r="AO155" s="78"/>
      <c r="AP155" s="78"/>
      <c r="AQ155" s="78"/>
      <c r="AR155" s="78"/>
      <c r="AS155" s="78"/>
      <c r="AT155" s="78"/>
      <c r="AU155" s="78"/>
      <c r="AV155" s="78"/>
      <c r="AW155" s="78"/>
      <c r="AX155" s="78"/>
      <c r="AY155" s="78"/>
      <c r="AZ155" s="78"/>
      <c r="BA155" s="78"/>
      <c r="BB155" s="78"/>
      <c r="BC155" s="78"/>
      <c r="BD155" s="78"/>
      <c r="BE155" s="78"/>
      <c r="BF155" s="78"/>
      <c r="BG155" s="78"/>
      <c r="BH155" s="78"/>
      <c r="BI155" s="78"/>
      <c r="BJ155" s="78"/>
      <c r="BK155" s="78"/>
      <c r="BL155" s="78"/>
      <c r="BM155" s="78"/>
      <c r="BN155" s="78"/>
      <c r="BO155" s="78"/>
      <c r="BP155" s="78"/>
      <c r="BQ155" s="78"/>
      <c r="BR155" s="78"/>
      <c r="BS155" s="78"/>
      <c r="BT155" s="78"/>
      <c r="BU155" s="78"/>
      <c r="BV155" s="78"/>
      <c r="BW155" s="78"/>
      <c r="BX155" s="78"/>
      <c r="BY155" s="78"/>
      <c r="BZ155" s="78"/>
      <c r="CA155" s="78"/>
      <c r="CB155" s="78"/>
      <c r="CC155" s="78"/>
      <c r="CD155" s="78"/>
      <c r="CE155" s="78"/>
      <c r="CF155" s="78"/>
      <c r="CG155" s="78"/>
      <c r="CH155" s="78"/>
      <c r="CI155" s="78"/>
      <c r="CJ155" s="78"/>
      <c r="CK155" s="78"/>
      <c r="CL155" s="78"/>
      <c r="CM155" s="78"/>
      <c r="CN155" s="78"/>
      <c r="CO155" s="78"/>
      <c r="CP155" s="78"/>
      <c r="CQ155" s="78"/>
      <c r="CR155" s="78"/>
      <c r="CS155" s="78"/>
      <c r="CT155" s="78"/>
      <c r="CU155" s="78"/>
      <c r="CV155" s="78"/>
      <c r="CW155" s="78"/>
      <c r="CX155" s="78"/>
      <c r="CY155" s="78"/>
      <c r="CZ155" s="78"/>
      <c r="DA155" s="78"/>
      <c r="DB155" s="78"/>
      <c r="DC155" s="78"/>
      <c r="DD155" s="78"/>
      <c r="DE155" s="78"/>
      <c r="DF155" s="78"/>
      <c r="DG155" s="78"/>
      <c r="DH155" s="78"/>
      <c r="DI155" s="78"/>
      <c r="DJ155" s="78"/>
      <c r="DK155" s="78"/>
      <c r="DL155" s="78"/>
      <c r="DM155" s="78"/>
      <c r="DN155" s="78"/>
      <c r="DO155" s="78"/>
      <c r="DP155" s="78"/>
      <c r="DQ155" s="78"/>
      <c r="DR155" s="78"/>
      <c r="DS155" s="78"/>
      <c r="DT155" s="78"/>
      <c r="DU155" s="78"/>
      <c r="DV155" s="78"/>
      <c r="DW155" s="78"/>
      <c r="DX155" s="78"/>
      <c r="DY155" s="78"/>
      <c r="DZ155" s="78"/>
      <c r="EA155" s="78"/>
      <c r="EB155" s="78"/>
      <c r="EC155" s="78"/>
      <c r="ED155" s="78"/>
      <c r="EE155" s="78"/>
      <c r="EF155" s="78"/>
      <c r="EG155" s="78"/>
      <c r="EH155" s="78"/>
      <c r="EI155" s="78"/>
      <c r="EJ155" s="78"/>
      <c r="EK155" s="78"/>
      <c r="EL155" s="78"/>
      <c r="EM155" s="78"/>
      <c r="EN155" s="78"/>
      <c r="EO155" s="78"/>
      <c r="EP155" s="78"/>
      <c r="EQ155" s="78"/>
      <c r="ER155" s="78"/>
      <c r="ES155" s="78"/>
      <c r="ET155" s="78"/>
      <c r="EU155" s="78"/>
      <c r="EV155" s="78"/>
      <c r="EW155" s="78"/>
      <c r="EX155" s="78"/>
      <c r="EY155" s="78"/>
      <c r="EZ155" s="78"/>
      <c r="FA155" s="78"/>
      <c r="FB155" s="78"/>
      <c r="FC155" s="78"/>
      <c r="FD155" s="78"/>
      <c r="FE155" s="78"/>
      <c r="FF155" s="78"/>
      <c r="FG155" s="78"/>
      <c r="FH155" s="78"/>
      <c r="FI155" s="78"/>
      <c r="FJ155" s="78"/>
      <c r="FK155" s="78"/>
      <c r="FL155" s="78"/>
      <c r="FM155" s="78"/>
      <c r="FN155" s="78"/>
      <c r="FO155" s="78"/>
      <c r="FP155" s="78"/>
      <c r="FQ155" s="78"/>
      <c r="FR155" s="78"/>
      <c r="FS155" s="78"/>
      <c r="FT155" s="78"/>
      <c r="FU155" s="78"/>
      <c r="FV155" s="78"/>
      <c r="FW155" s="78"/>
      <c r="FX155" s="78"/>
      <c r="FY155" s="78"/>
      <c r="FZ155" s="78"/>
      <c r="GA155" s="78"/>
      <c r="GB155" s="78"/>
      <c r="GC155" s="78"/>
    </row>
    <row r="156" spans="1:185" ht="30" x14ac:dyDescent="0.25">
      <c r="A156" s="11" t="s">
        <v>109</v>
      </c>
      <c r="B156" s="83">
        <f>'2 уровень'!B239</f>
        <v>214</v>
      </c>
      <c r="C156" s="83">
        <f>'2 уровень'!C239</f>
        <v>18</v>
      </c>
      <c r="D156" s="83">
        <f>'2 уровень'!D239</f>
        <v>1</v>
      </c>
      <c r="E156" s="84">
        <f>'2 уровень'!E239</f>
        <v>5.5555555555555554</v>
      </c>
      <c r="F156" s="64">
        <f>'2 уровень'!F239</f>
        <v>1338.996288</v>
      </c>
      <c r="G156" s="64">
        <f>'2 уровень'!G239</f>
        <v>112</v>
      </c>
      <c r="H156" s="64">
        <f>'2 уровень'!H239</f>
        <v>6.2569900000000001</v>
      </c>
      <c r="I156" s="64">
        <f>'2 уровень'!I239</f>
        <v>5.586598214285714</v>
      </c>
      <c r="J156" s="79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/>
      <c r="AY156" s="78"/>
      <c r="AZ156" s="78"/>
      <c r="BA156" s="78"/>
      <c r="BB156" s="78"/>
      <c r="BC156" s="78"/>
      <c r="BD156" s="78"/>
      <c r="BE156" s="78"/>
      <c r="BF156" s="78"/>
      <c r="BG156" s="78"/>
      <c r="BH156" s="78"/>
      <c r="BI156" s="78"/>
      <c r="BJ156" s="78"/>
      <c r="BK156" s="78"/>
      <c r="BL156" s="78"/>
      <c r="BM156" s="78"/>
      <c r="BN156" s="78"/>
      <c r="BO156" s="78"/>
      <c r="BP156" s="78"/>
      <c r="BQ156" s="78"/>
      <c r="BR156" s="78"/>
      <c r="BS156" s="78"/>
      <c r="BT156" s="78"/>
      <c r="BU156" s="78"/>
      <c r="BV156" s="78"/>
      <c r="BW156" s="78"/>
      <c r="BX156" s="78"/>
      <c r="BY156" s="78"/>
      <c r="BZ156" s="78"/>
      <c r="CA156" s="78"/>
      <c r="CB156" s="78"/>
      <c r="CC156" s="78"/>
      <c r="CD156" s="78"/>
      <c r="CE156" s="78"/>
      <c r="CF156" s="78"/>
      <c r="CG156" s="78"/>
      <c r="CH156" s="78"/>
      <c r="CI156" s="78"/>
      <c r="CJ156" s="78"/>
      <c r="CK156" s="78"/>
      <c r="CL156" s="78"/>
      <c r="CM156" s="78"/>
      <c r="CN156" s="78"/>
      <c r="CO156" s="78"/>
      <c r="CP156" s="78"/>
      <c r="CQ156" s="78"/>
      <c r="CR156" s="78"/>
      <c r="CS156" s="78"/>
      <c r="CT156" s="78"/>
      <c r="CU156" s="78"/>
      <c r="CV156" s="78"/>
      <c r="CW156" s="78"/>
      <c r="CX156" s="78"/>
      <c r="CY156" s="78"/>
      <c r="CZ156" s="78"/>
      <c r="DA156" s="78"/>
      <c r="DB156" s="78"/>
      <c r="DC156" s="78"/>
      <c r="DD156" s="78"/>
      <c r="DE156" s="78"/>
      <c r="DF156" s="78"/>
      <c r="DG156" s="78"/>
      <c r="DH156" s="78"/>
      <c r="DI156" s="78"/>
      <c r="DJ156" s="78"/>
      <c r="DK156" s="78"/>
      <c r="DL156" s="78"/>
      <c r="DM156" s="78"/>
      <c r="DN156" s="78"/>
      <c r="DO156" s="78"/>
      <c r="DP156" s="78"/>
      <c r="DQ156" s="78"/>
      <c r="DR156" s="78"/>
      <c r="DS156" s="78"/>
      <c r="DT156" s="78"/>
      <c r="DU156" s="78"/>
      <c r="DV156" s="78"/>
      <c r="DW156" s="78"/>
      <c r="DX156" s="78"/>
      <c r="DY156" s="78"/>
      <c r="DZ156" s="78"/>
      <c r="EA156" s="78"/>
      <c r="EB156" s="78"/>
      <c r="EC156" s="78"/>
      <c r="ED156" s="78"/>
      <c r="EE156" s="78"/>
      <c r="EF156" s="78"/>
      <c r="EG156" s="78"/>
      <c r="EH156" s="78"/>
      <c r="EI156" s="78"/>
      <c r="EJ156" s="78"/>
      <c r="EK156" s="78"/>
      <c r="EL156" s="78"/>
      <c r="EM156" s="78"/>
      <c r="EN156" s="78"/>
      <c r="EO156" s="78"/>
      <c r="EP156" s="78"/>
      <c r="EQ156" s="78"/>
      <c r="ER156" s="78"/>
      <c r="ES156" s="78"/>
      <c r="ET156" s="78"/>
      <c r="EU156" s="78"/>
      <c r="EV156" s="78"/>
      <c r="EW156" s="78"/>
      <c r="EX156" s="78"/>
      <c r="EY156" s="78"/>
      <c r="EZ156" s="78"/>
      <c r="FA156" s="78"/>
      <c r="FB156" s="78"/>
      <c r="FC156" s="78"/>
      <c r="FD156" s="78"/>
      <c r="FE156" s="78"/>
      <c r="FF156" s="78"/>
      <c r="FG156" s="78"/>
      <c r="FH156" s="78"/>
      <c r="FI156" s="78"/>
      <c r="FJ156" s="78"/>
      <c r="FK156" s="78"/>
      <c r="FL156" s="78"/>
      <c r="FM156" s="78"/>
      <c r="FN156" s="78"/>
      <c r="FO156" s="78"/>
      <c r="FP156" s="78"/>
      <c r="FQ156" s="78"/>
      <c r="FR156" s="78"/>
      <c r="FS156" s="78"/>
      <c r="FT156" s="78"/>
      <c r="FU156" s="78"/>
      <c r="FV156" s="78"/>
      <c r="FW156" s="78"/>
      <c r="FX156" s="78"/>
      <c r="FY156" s="78"/>
      <c r="FZ156" s="78"/>
      <c r="GA156" s="78"/>
      <c r="GB156" s="78"/>
      <c r="GC156" s="78"/>
    </row>
    <row r="157" spans="1:185" ht="30" x14ac:dyDescent="0.25">
      <c r="A157" s="72" t="s">
        <v>125</v>
      </c>
      <c r="B157" s="83">
        <f>'2 уровень'!B240</f>
        <v>18127</v>
      </c>
      <c r="C157" s="83">
        <f>'2 уровень'!C240</f>
        <v>1510</v>
      </c>
      <c r="D157" s="83">
        <f>'2 уровень'!D240</f>
        <v>418</v>
      </c>
      <c r="E157" s="84">
        <f>'2 уровень'!E240</f>
        <v>27.682119205298012</v>
      </c>
      <c r="F157" s="64">
        <f>'2 уровень'!F240</f>
        <v>34030.404000000002</v>
      </c>
      <c r="G157" s="64">
        <f>'2 уровень'!G240</f>
        <v>2836</v>
      </c>
      <c r="H157" s="64">
        <f>'2 уровень'!H240</f>
        <v>1490.8707900000002</v>
      </c>
      <c r="I157" s="64">
        <f>'2 уровень'!I240</f>
        <v>52.569491889985898</v>
      </c>
      <c r="J157" s="79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/>
      <c r="AY157" s="78"/>
      <c r="AZ157" s="78"/>
      <c r="BA157" s="78"/>
      <c r="BB157" s="78"/>
      <c r="BC157" s="78"/>
      <c r="BD157" s="78"/>
      <c r="BE157" s="78"/>
      <c r="BF157" s="78"/>
      <c r="BG157" s="78"/>
      <c r="BH157" s="78"/>
      <c r="BI157" s="78"/>
      <c r="BJ157" s="78"/>
      <c r="BK157" s="78"/>
      <c r="BL157" s="78"/>
      <c r="BM157" s="78"/>
      <c r="BN157" s="78"/>
      <c r="BO157" s="78"/>
      <c r="BP157" s="78"/>
      <c r="BQ157" s="78"/>
      <c r="BR157" s="78"/>
      <c r="BS157" s="78"/>
      <c r="BT157" s="78"/>
      <c r="BU157" s="78"/>
      <c r="BV157" s="78"/>
      <c r="BW157" s="78"/>
      <c r="BX157" s="78"/>
      <c r="BY157" s="78"/>
      <c r="BZ157" s="78"/>
      <c r="CA157" s="78"/>
      <c r="CB157" s="78"/>
      <c r="CC157" s="78"/>
      <c r="CD157" s="78"/>
      <c r="CE157" s="78"/>
      <c r="CF157" s="78"/>
      <c r="CG157" s="78"/>
      <c r="CH157" s="78"/>
      <c r="CI157" s="78"/>
      <c r="CJ157" s="78"/>
      <c r="CK157" s="78"/>
      <c r="CL157" s="78"/>
      <c r="CM157" s="78"/>
      <c r="CN157" s="78"/>
      <c r="CO157" s="78"/>
      <c r="CP157" s="78"/>
      <c r="CQ157" s="78"/>
      <c r="CR157" s="78"/>
      <c r="CS157" s="78"/>
      <c r="CT157" s="78"/>
      <c r="CU157" s="78"/>
      <c r="CV157" s="78"/>
      <c r="CW157" s="78"/>
      <c r="CX157" s="78"/>
      <c r="CY157" s="78"/>
      <c r="CZ157" s="78"/>
      <c r="DA157" s="78"/>
      <c r="DB157" s="78"/>
      <c r="DC157" s="78"/>
      <c r="DD157" s="78"/>
      <c r="DE157" s="78"/>
      <c r="DF157" s="78"/>
      <c r="DG157" s="78"/>
      <c r="DH157" s="78"/>
      <c r="DI157" s="78"/>
      <c r="DJ157" s="78"/>
      <c r="DK157" s="78"/>
      <c r="DL157" s="78"/>
      <c r="DM157" s="78"/>
      <c r="DN157" s="78"/>
      <c r="DO157" s="78"/>
      <c r="DP157" s="78"/>
      <c r="DQ157" s="78"/>
      <c r="DR157" s="78"/>
      <c r="DS157" s="78"/>
      <c r="DT157" s="78"/>
      <c r="DU157" s="78"/>
      <c r="DV157" s="78"/>
      <c r="DW157" s="78"/>
      <c r="DX157" s="78"/>
      <c r="DY157" s="78"/>
      <c r="DZ157" s="78"/>
      <c r="EA157" s="78"/>
      <c r="EB157" s="78"/>
      <c r="EC157" s="78"/>
      <c r="ED157" s="78"/>
      <c r="EE157" s="78"/>
      <c r="EF157" s="78"/>
      <c r="EG157" s="78"/>
      <c r="EH157" s="78"/>
      <c r="EI157" s="78"/>
      <c r="EJ157" s="78"/>
      <c r="EK157" s="78"/>
      <c r="EL157" s="78"/>
      <c r="EM157" s="78"/>
      <c r="EN157" s="78"/>
      <c r="EO157" s="78"/>
      <c r="EP157" s="78"/>
      <c r="EQ157" s="78"/>
      <c r="ER157" s="78"/>
      <c r="ES157" s="78"/>
      <c r="ET157" s="78"/>
      <c r="EU157" s="78"/>
      <c r="EV157" s="78"/>
      <c r="EW157" s="78"/>
      <c r="EX157" s="78"/>
      <c r="EY157" s="78"/>
      <c r="EZ157" s="78"/>
      <c r="FA157" s="78"/>
      <c r="FB157" s="78"/>
      <c r="FC157" s="78"/>
      <c r="FD157" s="78"/>
      <c r="FE157" s="78"/>
      <c r="FF157" s="78"/>
      <c r="FG157" s="78"/>
      <c r="FH157" s="78"/>
      <c r="FI157" s="78"/>
      <c r="FJ157" s="78"/>
      <c r="FK157" s="78"/>
      <c r="FL157" s="78"/>
      <c r="FM157" s="78"/>
      <c r="FN157" s="78"/>
      <c r="FO157" s="78"/>
      <c r="FP157" s="78"/>
      <c r="FQ157" s="78"/>
      <c r="FR157" s="78"/>
      <c r="FS157" s="78"/>
      <c r="FT157" s="78"/>
      <c r="FU157" s="78"/>
      <c r="FV157" s="78"/>
      <c r="FW157" s="78"/>
      <c r="FX157" s="78"/>
      <c r="FY157" s="78"/>
      <c r="FZ157" s="78"/>
      <c r="GA157" s="78"/>
      <c r="GB157" s="78"/>
      <c r="GC157" s="78"/>
    </row>
    <row r="158" spans="1:185" ht="30" x14ac:dyDescent="0.25">
      <c r="A158" s="11" t="s">
        <v>121</v>
      </c>
      <c r="B158" s="83">
        <f>'2 уровень'!B241</f>
        <v>8500</v>
      </c>
      <c r="C158" s="83">
        <f>'2 уровень'!C241</f>
        <v>708</v>
      </c>
      <c r="D158" s="83">
        <f>'2 уровень'!D241</f>
        <v>32</v>
      </c>
      <c r="E158" s="84">
        <f>'2 уровень'!E241</f>
        <v>4.5197740112994351</v>
      </c>
      <c r="F158" s="64">
        <f>'2 уровень'!F241</f>
        <v>14907.895</v>
      </c>
      <c r="G158" s="64">
        <f>'2 уровень'!G241</f>
        <v>1242</v>
      </c>
      <c r="H158" s="64">
        <f>'2 уровень'!H241</f>
        <v>57.35192</v>
      </c>
      <c r="I158" s="64">
        <f>'2 уровень'!I241</f>
        <v>4.6177069243156197</v>
      </c>
      <c r="J158" s="79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/>
      <c r="AY158" s="78"/>
      <c r="AZ158" s="78"/>
      <c r="BA158" s="78"/>
      <c r="BB158" s="78"/>
      <c r="BC158" s="78"/>
      <c r="BD158" s="78"/>
      <c r="BE158" s="78"/>
      <c r="BF158" s="78"/>
      <c r="BG158" s="78"/>
      <c r="BH158" s="78"/>
      <c r="BI158" s="78"/>
      <c r="BJ158" s="78"/>
      <c r="BK158" s="78"/>
      <c r="BL158" s="78"/>
      <c r="BM158" s="78"/>
      <c r="BN158" s="78"/>
      <c r="BO158" s="78"/>
      <c r="BP158" s="78"/>
      <c r="BQ158" s="78"/>
      <c r="BR158" s="78"/>
      <c r="BS158" s="78"/>
      <c r="BT158" s="78"/>
      <c r="BU158" s="78"/>
      <c r="BV158" s="78"/>
      <c r="BW158" s="78"/>
      <c r="BX158" s="78"/>
      <c r="BY158" s="78"/>
      <c r="BZ158" s="78"/>
      <c r="CA158" s="78"/>
      <c r="CB158" s="78"/>
      <c r="CC158" s="78"/>
      <c r="CD158" s="78"/>
      <c r="CE158" s="78"/>
      <c r="CF158" s="78"/>
      <c r="CG158" s="78"/>
      <c r="CH158" s="78"/>
      <c r="CI158" s="78"/>
      <c r="CJ158" s="78"/>
      <c r="CK158" s="78"/>
      <c r="CL158" s="78"/>
      <c r="CM158" s="78"/>
      <c r="CN158" s="78"/>
      <c r="CO158" s="78"/>
      <c r="CP158" s="78"/>
      <c r="CQ158" s="78"/>
      <c r="CR158" s="78"/>
      <c r="CS158" s="78"/>
      <c r="CT158" s="78"/>
      <c r="CU158" s="78"/>
      <c r="CV158" s="78"/>
      <c r="CW158" s="78"/>
      <c r="CX158" s="78"/>
      <c r="CY158" s="78"/>
      <c r="CZ158" s="78"/>
      <c r="DA158" s="78"/>
      <c r="DB158" s="78"/>
      <c r="DC158" s="78"/>
      <c r="DD158" s="78"/>
      <c r="DE158" s="78"/>
      <c r="DF158" s="78"/>
      <c r="DG158" s="78"/>
      <c r="DH158" s="78"/>
      <c r="DI158" s="78"/>
      <c r="DJ158" s="78"/>
      <c r="DK158" s="78"/>
      <c r="DL158" s="78"/>
      <c r="DM158" s="78"/>
      <c r="DN158" s="78"/>
      <c r="DO158" s="78"/>
      <c r="DP158" s="78"/>
      <c r="DQ158" s="78"/>
      <c r="DR158" s="78"/>
      <c r="DS158" s="78"/>
      <c r="DT158" s="78"/>
      <c r="DU158" s="78"/>
      <c r="DV158" s="78"/>
      <c r="DW158" s="78"/>
      <c r="DX158" s="78"/>
      <c r="DY158" s="78"/>
      <c r="DZ158" s="78"/>
      <c r="EA158" s="78"/>
      <c r="EB158" s="78"/>
      <c r="EC158" s="78"/>
      <c r="ED158" s="78"/>
      <c r="EE158" s="78"/>
      <c r="EF158" s="78"/>
      <c r="EG158" s="78"/>
      <c r="EH158" s="78"/>
      <c r="EI158" s="78"/>
      <c r="EJ158" s="78"/>
      <c r="EK158" s="78"/>
      <c r="EL158" s="78"/>
      <c r="EM158" s="78"/>
      <c r="EN158" s="78"/>
      <c r="EO158" s="78"/>
      <c r="EP158" s="78"/>
      <c r="EQ158" s="78"/>
      <c r="ER158" s="78"/>
      <c r="ES158" s="78"/>
      <c r="ET158" s="78"/>
      <c r="EU158" s="78"/>
      <c r="EV158" s="78"/>
      <c r="EW158" s="78"/>
      <c r="EX158" s="78"/>
      <c r="EY158" s="78"/>
      <c r="EZ158" s="78"/>
      <c r="FA158" s="78"/>
      <c r="FB158" s="78"/>
      <c r="FC158" s="78"/>
      <c r="FD158" s="78"/>
      <c r="FE158" s="78"/>
      <c r="FF158" s="78"/>
      <c r="FG158" s="78"/>
      <c r="FH158" s="78"/>
      <c r="FI158" s="78"/>
      <c r="FJ158" s="78"/>
      <c r="FK158" s="78"/>
      <c r="FL158" s="78"/>
      <c r="FM158" s="78"/>
      <c r="FN158" s="78"/>
      <c r="FO158" s="78"/>
      <c r="FP158" s="78"/>
      <c r="FQ158" s="78"/>
      <c r="FR158" s="78"/>
      <c r="FS158" s="78"/>
      <c r="FT158" s="78"/>
      <c r="FU158" s="78"/>
      <c r="FV158" s="78"/>
      <c r="FW158" s="78"/>
      <c r="FX158" s="78"/>
      <c r="FY158" s="78"/>
      <c r="FZ158" s="78"/>
      <c r="GA158" s="78"/>
      <c r="GB158" s="78"/>
      <c r="GC158" s="78"/>
    </row>
    <row r="159" spans="1:185" ht="60" x14ac:dyDescent="0.25">
      <c r="A159" s="11" t="s">
        <v>86</v>
      </c>
      <c r="B159" s="83">
        <f>'2 уровень'!B242</f>
        <v>6400</v>
      </c>
      <c r="C159" s="83">
        <f>'2 уровень'!C242</f>
        <v>533</v>
      </c>
      <c r="D159" s="83">
        <f>'2 уровень'!D242</f>
        <v>256</v>
      </c>
      <c r="E159" s="84">
        <f>'2 уровень'!E242</f>
        <v>48.030018761726076</v>
      </c>
      <c r="F159" s="64">
        <f>'2 уровень'!F242</f>
        <v>12553.6</v>
      </c>
      <c r="G159" s="64">
        <f>'2 уровень'!G242</f>
        <v>1046</v>
      </c>
      <c r="H159" s="64">
        <f>'2 уровень'!H242</f>
        <v>1303.30519</v>
      </c>
      <c r="I159" s="64">
        <f>'2 уровень'!I242</f>
        <v>124.59896653919695</v>
      </c>
      <c r="J159" s="79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8"/>
      <c r="AD159" s="78"/>
      <c r="AE159" s="78"/>
      <c r="AF159" s="78"/>
      <c r="AG159" s="78"/>
      <c r="AH159" s="78"/>
      <c r="AI159" s="78"/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  <c r="BH159" s="78"/>
      <c r="BI159" s="78"/>
      <c r="BJ159" s="78"/>
      <c r="BK159" s="78"/>
      <c r="BL159" s="78"/>
      <c r="BM159" s="78"/>
      <c r="BN159" s="78"/>
      <c r="BO159" s="78"/>
      <c r="BP159" s="78"/>
      <c r="BQ159" s="78"/>
      <c r="BR159" s="78"/>
      <c r="BS159" s="78"/>
      <c r="BT159" s="78"/>
      <c r="BU159" s="78"/>
      <c r="BV159" s="78"/>
      <c r="BW159" s="78"/>
      <c r="BX159" s="78"/>
      <c r="BY159" s="78"/>
      <c r="BZ159" s="78"/>
      <c r="CA159" s="78"/>
      <c r="CB159" s="78"/>
      <c r="CC159" s="78"/>
      <c r="CD159" s="78"/>
      <c r="CE159" s="78"/>
      <c r="CF159" s="78"/>
      <c r="CG159" s="78"/>
      <c r="CH159" s="78"/>
      <c r="CI159" s="78"/>
      <c r="CJ159" s="78"/>
      <c r="CK159" s="78"/>
      <c r="CL159" s="78"/>
      <c r="CM159" s="78"/>
      <c r="CN159" s="78"/>
      <c r="CO159" s="78"/>
      <c r="CP159" s="78"/>
      <c r="CQ159" s="78"/>
      <c r="CR159" s="78"/>
      <c r="CS159" s="78"/>
      <c r="CT159" s="78"/>
      <c r="CU159" s="78"/>
      <c r="CV159" s="78"/>
      <c r="CW159" s="78"/>
      <c r="CX159" s="78"/>
      <c r="CY159" s="78"/>
      <c r="CZ159" s="78"/>
      <c r="DA159" s="78"/>
      <c r="DB159" s="78"/>
      <c r="DC159" s="78"/>
      <c r="DD159" s="78"/>
      <c r="DE159" s="78"/>
      <c r="DF159" s="78"/>
      <c r="DG159" s="78"/>
      <c r="DH159" s="78"/>
      <c r="DI159" s="78"/>
      <c r="DJ159" s="78"/>
      <c r="DK159" s="78"/>
      <c r="DL159" s="78"/>
      <c r="DM159" s="78"/>
      <c r="DN159" s="78"/>
      <c r="DO159" s="78"/>
      <c r="DP159" s="78"/>
      <c r="DQ159" s="78"/>
      <c r="DR159" s="78"/>
      <c r="DS159" s="78"/>
      <c r="DT159" s="78"/>
      <c r="DU159" s="78"/>
      <c r="DV159" s="78"/>
      <c r="DW159" s="78"/>
      <c r="DX159" s="78"/>
      <c r="DY159" s="78"/>
      <c r="DZ159" s="78"/>
      <c r="EA159" s="78"/>
      <c r="EB159" s="78"/>
      <c r="EC159" s="78"/>
      <c r="ED159" s="78"/>
      <c r="EE159" s="78"/>
      <c r="EF159" s="78"/>
      <c r="EG159" s="78"/>
      <c r="EH159" s="78"/>
      <c r="EI159" s="78"/>
      <c r="EJ159" s="78"/>
      <c r="EK159" s="78"/>
      <c r="EL159" s="78"/>
      <c r="EM159" s="78"/>
      <c r="EN159" s="78"/>
      <c r="EO159" s="78"/>
      <c r="EP159" s="78"/>
      <c r="EQ159" s="78"/>
      <c r="ER159" s="78"/>
      <c r="ES159" s="78"/>
      <c r="ET159" s="78"/>
      <c r="EU159" s="78"/>
      <c r="EV159" s="78"/>
      <c r="EW159" s="78"/>
      <c r="EX159" s="78"/>
      <c r="EY159" s="78"/>
      <c r="EZ159" s="78"/>
      <c r="FA159" s="78"/>
      <c r="FB159" s="78"/>
      <c r="FC159" s="78"/>
      <c r="FD159" s="78"/>
      <c r="FE159" s="78"/>
      <c r="FF159" s="78"/>
      <c r="FG159" s="78"/>
      <c r="FH159" s="78"/>
      <c r="FI159" s="78"/>
      <c r="FJ159" s="78"/>
      <c r="FK159" s="78"/>
      <c r="FL159" s="78"/>
      <c r="FM159" s="78"/>
      <c r="FN159" s="78"/>
      <c r="FO159" s="78"/>
      <c r="FP159" s="78"/>
      <c r="FQ159" s="78"/>
      <c r="FR159" s="78"/>
      <c r="FS159" s="78"/>
      <c r="FT159" s="78"/>
      <c r="FU159" s="78"/>
      <c r="FV159" s="78"/>
      <c r="FW159" s="78"/>
      <c r="FX159" s="78"/>
      <c r="FY159" s="78"/>
      <c r="FZ159" s="78"/>
      <c r="GA159" s="78"/>
      <c r="GB159" s="78"/>
      <c r="GC159" s="78"/>
    </row>
    <row r="160" spans="1:185" ht="45" x14ac:dyDescent="0.25">
      <c r="A160" s="11" t="s">
        <v>122</v>
      </c>
      <c r="B160" s="83">
        <f>'2 уровень'!B243</f>
        <v>2077</v>
      </c>
      <c r="C160" s="83">
        <f>'2 уровень'!C243</f>
        <v>173</v>
      </c>
      <c r="D160" s="83">
        <f>'2 уровень'!D243</f>
        <v>115</v>
      </c>
      <c r="E160" s="84">
        <f>'2 уровень'!E243</f>
        <v>66.473988439306353</v>
      </c>
      <c r="F160" s="64">
        <f>'2 уровень'!F243</f>
        <v>4074.0355</v>
      </c>
      <c r="G160" s="64">
        <f>'2 уровень'!G243</f>
        <v>340</v>
      </c>
      <c r="H160" s="64">
        <f>'2 уровень'!H243</f>
        <v>113.38927</v>
      </c>
      <c r="I160" s="64">
        <f>'2 уровень'!I243</f>
        <v>33.349785294117645</v>
      </c>
      <c r="J160" s="79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  <c r="BH160" s="78"/>
      <c r="BI160" s="78"/>
      <c r="BJ160" s="78"/>
      <c r="BK160" s="78"/>
      <c r="BL160" s="78"/>
      <c r="BM160" s="78"/>
      <c r="BN160" s="78"/>
      <c r="BO160" s="78"/>
      <c r="BP160" s="78"/>
      <c r="BQ160" s="78"/>
      <c r="BR160" s="78"/>
      <c r="BS160" s="78"/>
      <c r="BT160" s="78"/>
      <c r="BU160" s="78"/>
      <c r="BV160" s="78"/>
      <c r="BW160" s="78"/>
      <c r="BX160" s="78"/>
      <c r="BY160" s="78"/>
      <c r="BZ160" s="78"/>
      <c r="CA160" s="78"/>
      <c r="CB160" s="78"/>
      <c r="CC160" s="78"/>
      <c r="CD160" s="78"/>
      <c r="CE160" s="78"/>
      <c r="CF160" s="78"/>
      <c r="CG160" s="78"/>
      <c r="CH160" s="78"/>
      <c r="CI160" s="78"/>
      <c r="CJ160" s="78"/>
      <c r="CK160" s="78"/>
      <c r="CL160" s="78"/>
      <c r="CM160" s="78"/>
      <c r="CN160" s="78"/>
      <c r="CO160" s="78"/>
      <c r="CP160" s="78"/>
      <c r="CQ160" s="78"/>
      <c r="CR160" s="78"/>
      <c r="CS160" s="78"/>
      <c r="CT160" s="78"/>
      <c r="CU160" s="78"/>
      <c r="CV160" s="78"/>
      <c r="CW160" s="78"/>
      <c r="CX160" s="78"/>
      <c r="CY160" s="78"/>
      <c r="CZ160" s="78"/>
      <c r="DA160" s="78"/>
      <c r="DB160" s="78"/>
      <c r="DC160" s="78"/>
      <c r="DD160" s="78"/>
      <c r="DE160" s="78"/>
      <c r="DF160" s="78"/>
      <c r="DG160" s="78"/>
      <c r="DH160" s="78"/>
      <c r="DI160" s="78"/>
      <c r="DJ160" s="78"/>
      <c r="DK160" s="78"/>
      <c r="DL160" s="78"/>
      <c r="DM160" s="78"/>
      <c r="DN160" s="78"/>
      <c r="DO160" s="78"/>
      <c r="DP160" s="78"/>
      <c r="DQ160" s="78"/>
      <c r="DR160" s="78"/>
      <c r="DS160" s="78"/>
      <c r="DT160" s="78"/>
      <c r="DU160" s="78"/>
      <c r="DV160" s="78"/>
      <c r="DW160" s="78"/>
      <c r="DX160" s="78"/>
      <c r="DY160" s="78"/>
      <c r="DZ160" s="78"/>
      <c r="EA160" s="78"/>
      <c r="EB160" s="78"/>
      <c r="EC160" s="78"/>
      <c r="ED160" s="78"/>
      <c r="EE160" s="78"/>
      <c r="EF160" s="78"/>
      <c r="EG160" s="78"/>
      <c r="EH160" s="78"/>
      <c r="EI160" s="78"/>
      <c r="EJ160" s="78"/>
      <c r="EK160" s="78"/>
      <c r="EL160" s="78"/>
      <c r="EM160" s="78"/>
      <c r="EN160" s="78"/>
      <c r="EO160" s="78"/>
      <c r="EP160" s="78"/>
      <c r="EQ160" s="78"/>
      <c r="ER160" s="78"/>
      <c r="ES160" s="78"/>
      <c r="ET160" s="78"/>
      <c r="EU160" s="78"/>
      <c r="EV160" s="78"/>
      <c r="EW160" s="78"/>
      <c r="EX160" s="78"/>
      <c r="EY160" s="78"/>
      <c r="EZ160" s="78"/>
      <c r="FA160" s="78"/>
      <c r="FB160" s="78"/>
      <c r="FC160" s="78"/>
      <c r="FD160" s="78"/>
      <c r="FE160" s="78"/>
      <c r="FF160" s="78"/>
      <c r="FG160" s="78"/>
      <c r="FH160" s="78"/>
      <c r="FI160" s="78"/>
      <c r="FJ160" s="78"/>
      <c r="FK160" s="78"/>
      <c r="FL160" s="78"/>
      <c r="FM160" s="78"/>
      <c r="FN160" s="78"/>
      <c r="FO160" s="78"/>
      <c r="FP160" s="78"/>
      <c r="FQ160" s="78"/>
      <c r="FR160" s="78"/>
      <c r="FS160" s="78"/>
      <c r="FT160" s="78"/>
      <c r="FU160" s="78"/>
      <c r="FV160" s="78"/>
      <c r="FW160" s="78"/>
      <c r="FX160" s="78"/>
      <c r="FY160" s="78"/>
      <c r="FZ160" s="78"/>
      <c r="GA160" s="78"/>
      <c r="GB160" s="78"/>
      <c r="GC160" s="78"/>
    </row>
    <row r="161" spans="1:185" ht="30" x14ac:dyDescent="0.25">
      <c r="A161" s="11" t="s">
        <v>87</v>
      </c>
      <c r="B161" s="83">
        <f>'2 уровень'!B244</f>
        <v>500</v>
      </c>
      <c r="C161" s="83">
        <f>'2 уровень'!C244</f>
        <v>42</v>
      </c>
      <c r="D161" s="83">
        <f>'2 уровень'!D244</f>
        <v>7</v>
      </c>
      <c r="E161" s="84">
        <f>'2 уровень'!E244</f>
        <v>16.666666666666664</v>
      </c>
      <c r="F161" s="64">
        <f>'2 уровень'!F244</f>
        <v>2000.425</v>
      </c>
      <c r="G161" s="64">
        <f>'2 уровень'!G244</f>
        <v>167</v>
      </c>
      <c r="H161" s="64">
        <f>'2 уровень'!H244</f>
        <v>10.738889999999998</v>
      </c>
      <c r="I161" s="64">
        <f>'2 уровень'!I244</f>
        <v>6.4304730538922144</v>
      </c>
      <c r="J161" s="79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/>
      <c r="AY161" s="78"/>
      <c r="AZ161" s="78"/>
      <c r="BA161" s="78"/>
      <c r="BB161" s="78"/>
      <c r="BC161" s="78"/>
      <c r="BD161" s="78"/>
      <c r="BE161" s="78"/>
      <c r="BF161" s="78"/>
      <c r="BG161" s="78"/>
      <c r="BH161" s="78"/>
      <c r="BI161" s="78"/>
      <c r="BJ161" s="78"/>
      <c r="BK161" s="78"/>
      <c r="BL161" s="78"/>
      <c r="BM161" s="78"/>
      <c r="BN161" s="78"/>
      <c r="BO161" s="78"/>
      <c r="BP161" s="78"/>
      <c r="BQ161" s="78"/>
      <c r="BR161" s="78"/>
      <c r="BS161" s="78"/>
      <c r="BT161" s="78"/>
      <c r="BU161" s="78"/>
      <c r="BV161" s="78"/>
      <c r="BW161" s="78"/>
      <c r="BX161" s="78"/>
      <c r="BY161" s="78"/>
      <c r="BZ161" s="78"/>
      <c r="CA161" s="78"/>
      <c r="CB161" s="78"/>
      <c r="CC161" s="78"/>
      <c r="CD161" s="78"/>
      <c r="CE161" s="78"/>
      <c r="CF161" s="78"/>
      <c r="CG161" s="78"/>
      <c r="CH161" s="78"/>
      <c r="CI161" s="78"/>
      <c r="CJ161" s="78"/>
      <c r="CK161" s="78"/>
      <c r="CL161" s="78"/>
      <c r="CM161" s="78"/>
      <c r="CN161" s="78"/>
      <c r="CO161" s="78"/>
      <c r="CP161" s="78"/>
      <c r="CQ161" s="78"/>
      <c r="CR161" s="78"/>
      <c r="CS161" s="78"/>
      <c r="CT161" s="78"/>
      <c r="CU161" s="78"/>
      <c r="CV161" s="78"/>
      <c r="CW161" s="78"/>
      <c r="CX161" s="78"/>
      <c r="CY161" s="78"/>
      <c r="CZ161" s="78"/>
      <c r="DA161" s="78"/>
      <c r="DB161" s="78"/>
      <c r="DC161" s="78"/>
      <c r="DD161" s="78"/>
      <c r="DE161" s="78"/>
      <c r="DF161" s="78"/>
      <c r="DG161" s="78"/>
      <c r="DH161" s="78"/>
      <c r="DI161" s="78"/>
      <c r="DJ161" s="78"/>
      <c r="DK161" s="78"/>
      <c r="DL161" s="78"/>
      <c r="DM161" s="78"/>
      <c r="DN161" s="78"/>
      <c r="DO161" s="78"/>
      <c r="DP161" s="78"/>
      <c r="DQ161" s="78"/>
      <c r="DR161" s="78"/>
      <c r="DS161" s="78"/>
      <c r="DT161" s="78"/>
      <c r="DU161" s="78"/>
      <c r="DV161" s="78"/>
      <c r="DW161" s="78"/>
      <c r="DX161" s="78"/>
      <c r="DY161" s="78"/>
      <c r="DZ161" s="78"/>
      <c r="EA161" s="78"/>
      <c r="EB161" s="78"/>
      <c r="EC161" s="78"/>
      <c r="ED161" s="78"/>
      <c r="EE161" s="78"/>
      <c r="EF161" s="78"/>
      <c r="EG161" s="78"/>
      <c r="EH161" s="78"/>
      <c r="EI161" s="78"/>
      <c r="EJ161" s="78"/>
      <c r="EK161" s="78"/>
      <c r="EL161" s="78"/>
      <c r="EM161" s="78"/>
      <c r="EN161" s="78"/>
      <c r="EO161" s="78"/>
      <c r="EP161" s="78"/>
      <c r="EQ161" s="78"/>
      <c r="ER161" s="78"/>
      <c r="ES161" s="78"/>
      <c r="ET161" s="78"/>
      <c r="EU161" s="78"/>
      <c r="EV161" s="78"/>
      <c r="EW161" s="78"/>
      <c r="EX161" s="78"/>
      <c r="EY161" s="78"/>
      <c r="EZ161" s="78"/>
      <c r="FA161" s="78"/>
      <c r="FB161" s="78"/>
      <c r="FC161" s="78"/>
      <c r="FD161" s="78"/>
      <c r="FE161" s="78"/>
      <c r="FF161" s="78"/>
      <c r="FG161" s="78"/>
      <c r="FH161" s="78"/>
      <c r="FI161" s="78"/>
      <c r="FJ161" s="78"/>
      <c r="FK161" s="78"/>
      <c r="FL161" s="78"/>
      <c r="FM161" s="78"/>
      <c r="FN161" s="78"/>
      <c r="FO161" s="78"/>
      <c r="FP161" s="78"/>
      <c r="FQ161" s="78"/>
      <c r="FR161" s="78"/>
      <c r="FS161" s="78"/>
      <c r="FT161" s="78"/>
      <c r="FU161" s="78"/>
      <c r="FV161" s="78"/>
      <c r="FW161" s="78"/>
      <c r="FX161" s="78"/>
      <c r="FY161" s="78"/>
      <c r="FZ161" s="78"/>
      <c r="GA161" s="78"/>
      <c r="GB161" s="78"/>
      <c r="GC161" s="78"/>
    </row>
    <row r="162" spans="1:185" ht="30" x14ac:dyDescent="0.25">
      <c r="A162" s="11" t="s">
        <v>88</v>
      </c>
      <c r="B162" s="83">
        <f>'2 уровень'!B245</f>
        <v>650</v>
      </c>
      <c r="C162" s="83">
        <f>'2 уровень'!C245</f>
        <v>54</v>
      </c>
      <c r="D162" s="83">
        <f>'2 уровень'!D245</f>
        <v>8</v>
      </c>
      <c r="E162" s="84">
        <f>'2 уровень'!E245</f>
        <v>14.814814814814813</v>
      </c>
      <c r="F162" s="64">
        <f>'2 уровень'!F245</f>
        <v>494.44850000000008</v>
      </c>
      <c r="G162" s="64">
        <f>'2 уровень'!G245</f>
        <v>41</v>
      </c>
      <c r="H162" s="64">
        <f>'2 уровень'!H245</f>
        <v>6.0855200000000007</v>
      </c>
      <c r="I162" s="64">
        <f>'2 уровень'!I245</f>
        <v>14.842731707317075</v>
      </c>
      <c r="J162" s="79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  <c r="BT162" s="78"/>
      <c r="BU162" s="78"/>
      <c r="BV162" s="78"/>
      <c r="BW162" s="78"/>
      <c r="BX162" s="78"/>
      <c r="BY162" s="78"/>
      <c r="BZ162" s="78"/>
      <c r="CA162" s="78"/>
      <c r="CB162" s="78"/>
      <c r="CC162" s="78"/>
      <c r="CD162" s="78"/>
      <c r="CE162" s="78"/>
      <c r="CF162" s="78"/>
      <c r="CG162" s="78"/>
      <c r="CH162" s="78"/>
      <c r="CI162" s="78"/>
      <c r="CJ162" s="78"/>
      <c r="CK162" s="78"/>
      <c r="CL162" s="78"/>
      <c r="CM162" s="78"/>
      <c r="CN162" s="78"/>
      <c r="CO162" s="78"/>
      <c r="CP162" s="78"/>
      <c r="CQ162" s="78"/>
      <c r="CR162" s="78"/>
      <c r="CS162" s="78"/>
      <c r="CT162" s="78"/>
      <c r="CU162" s="78"/>
      <c r="CV162" s="78"/>
      <c r="CW162" s="78"/>
      <c r="CX162" s="78"/>
      <c r="CY162" s="78"/>
      <c r="CZ162" s="78"/>
      <c r="DA162" s="78"/>
      <c r="DB162" s="78"/>
      <c r="DC162" s="78"/>
      <c r="DD162" s="78"/>
      <c r="DE162" s="78"/>
      <c r="DF162" s="78"/>
      <c r="DG162" s="78"/>
      <c r="DH162" s="78"/>
      <c r="DI162" s="78"/>
      <c r="DJ162" s="78"/>
      <c r="DK162" s="78"/>
      <c r="DL162" s="78"/>
      <c r="DM162" s="78"/>
      <c r="DN162" s="78"/>
      <c r="DO162" s="78"/>
      <c r="DP162" s="78"/>
      <c r="DQ162" s="78"/>
      <c r="DR162" s="78"/>
      <c r="DS162" s="78"/>
      <c r="DT162" s="78"/>
      <c r="DU162" s="78"/>
      <c r="DV162" s="78"/>
      <c r="DW162" s="78"/>
      <c r="DX162" s="78"/>
      <c r="DY162" s="78"/>
      <c r="DZ162" s="78"/>
      <c r="EA162" s="78"/>
      <c r="EB162" s="78"/>
      <c r="EC162" s="78"/>
      <c r="ED162" s="78"/>
      <c r="EE162" s="78"/>
      <c r="EF162" s="78"/>
      <c r="EG162" s="78"/>
      <c r="EH162" s="78"/>
      <c r="EI162" s="78"/>
      <c r="EJ162" s="78"/>
      <c r="EK162" s="78"/>
      <c r="EL162" s="78"/>
      <c r="EM162" s="78"/>
      <c r="EN162" s="78"/>
      <c r="EO162" s="78"/>
      <c r="EP162" s="78"/>
      <c r="EQ162" s="78"/>
      <c r="ER162" s="78"/>
      <c r="ES162" s="78"/>
      <c r="ET162" s="78"/>
      <c r="EU162" s="78"/>
      <c r="EV162" s="78"/>
      <c r="EW162" s="78"/>
      <c r="EX162" s="78"/>
      <c r="EY162" s="78"/>
      <c r="EZ162" s="78"/>
      <c r="FA162" s="78"/>
      <c r="FB162" s="78"/>
      <c r="FC162" s="78"/>
      <c r="FD162" s="78"/>
      <c r="FE162" s="78"/>
      <c r="FF162" s="78"/>
      <c r="FG162" s="78"/>
      <c r="FH162" s="78"/>
      <c r="FI162" s="78"/>
      <c r="FJ162" s="78"/>
      <c r="FK162" s="78"/>
      <c r="FL162" s="78"/>
      <c r="FM162" s="78"/>
      <c r="FN162" s="78"/>
      <c r="FO162" s="78"/>
      <c r="FP162" s="78"/>
      <c r="FQ162" s="78"/>
      <c r="FR162" s="78"/>
      <c r="FS162" s="78"/>
      <c r="FT162" s="78"/>
      <c r="FU162" s="78"/>
      <c r="FV162" s="78"/>
      <c r="FW162" s="78"/>
      <c r="FX162" s="78"/>
      <c r="FY162" s="78"/>
      <c r="FZ162" s="78"/>
      <c r="GA162" s="78"/>
      <c r="GB162" s="78"/>
      <c r="GC162" s="78"/>
    </row>
    <row r="163" spans="1:185" ht="15.75" thickBot="1" x14ac:dyDescent="0.3">
      <c r="A163" s="7" t="s">
        <v>4</v>
      </c>
      <c r="B163" s="83">
        <f>'2 уровень'!B246</f>
        <v>0</v>
      </c>
      <c r="C163" s="83">
        <f>'2 уровень'!C246</f>
        <v>0</v>
      </c>
      <c r="D163" s="83">
        <f>'2 уровень'!D246</f>
        <v>0</v>
      </c>
      <c r="E163" s="84">
        <f>'2 уровень'!E246</f>
        <v>0</v>
      </c>
      <c r="F163" s="64">
        <f>'2 уровень'!F246</f>
        <v>50878.392142222219</v>
      </c>
      <c r="G163" s="64">
        <f>'2 уровень'!G246</f>
        <v>4241</v>
      </c>
      <c r="H163" s="64">
        <f>'2 уровень'!H246</f>
        <v>2185.7668899999999</v>
      </c>
      <c r="I163" s="64">
        <f>'2 уровень'!I246</f>
        <v>51.538950483376553</v>
      </c>
      <c r="J163" s="79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  <c r="AC163" s="78"/>
      <c r="AD163" s="78"/>
      <c r="AE163" s="78"/>
      <c r="AF163" s="78"/>
      <c r="AG163" s="78"/>
      <c r="AH163" s="78"/>
      <c r="AI163" s="78"/>
      <c r="AJ163" s="78"/>
      <c r="AK163" s="78"/>
      <c r="AL163" s="78"/>
      <c r="AM163" s="78"/>
      <c r="AN163" s="78"/>
      <c r="AO163" s="78"/>
      <c r="AP163" s="78"/>
      <c r="AQ163" s="78"/>
      <c r="AR163" s="78"/>
      <c r="AS163" s="78"/>
      <c r="AT163" s="78"/>
      <c r="AU163" s="78"/>
      <c r="AV163" s="78"/>
      <c r="AW163" s="78"/>
      <c r="AX163" s="78"/>
      <c r="AY163" s="78"/>
      <c r="AZ163" s="78"/>
      <c r="BA163" s="78"/>
      <c r="BB163" s="78"/>
      <c r="BC163" s="78"/>
      <c r="BD163" s="78"/>
      <c r="BE163" s="78"/>
      <c r="BF163" s="78"/>
      <c r="BG163" s="78"/>
      <c r="BH163" s="78"/>
      <c r="BI163" s="78"/>
      <c r="BJ163" s="78"/>
      <c r="BK163" s="78"/>
      <c r="BL163" s="78"/>
      <c r="BM163" s="78"/>
      <c r="BN163" s="78"/>
      <c r="BO163" s="78"/>
      <c r="BP163" s="78"/>
      <c r="BQ163" s="78"/>
      <c r="BR163" s="78"/>
      <c r="BS163" s="78"/>
      <c r="BT163" s="78"/>
      <c r="BU163" s="78"/>
      <c r="BV163" s="78"/>
      <c r="BW163" s="78"/>
      <c r="BX163" s="78"/>
      <c r="BY163" s="78"/>
      <c r="BZ163" s="78"/>
      <c r="CA163" s="78"/>
      <c r="CB163" s="78"/>
      <c r="CC163" s="78"/>
      <c r="CD163" s="78"/>
      <c r="CE163" s="78"/>
      <c r="CF163" s="78"/>
      <c r="CG163" s="78"/>
      <c r="CH163" s="78"/>
      <c r="CI163" s="78"/>
      <c r="CJ163" s="78"/>
      <c r="CK163" s="78"/>
      <c r="CL163" s="78"/>
      <c r="CM163" s="78"/>
      <c r="CN163" s="78"/>
      <c r="CO163" s="78"/>
      <c r="CP163" s="78"/>
      <c r="CQ163" s="78"/>
      <c r="CR163" s="78"/>
      <c r="CS163" s="78"/>
      <c r="CT163" s="78"/>
      <c r="CU163" s="78"/>
      <c r="CV163" s="78"/>
      <c r="CW163" s="78"/>
      <c r="CX163" s="78"/>
      <c r="CY163" s="78"/>
      <c r="CZ163" s="78"/>
      <c r="DA163" s="78"/>
      <c r="DB163" s="78"/>
      <c r="DC163" s="78"/>
      <c r="DD163" s="78"/>
      <c r="DE163" s="78"/>
      <c r="DF163" s="78"/>
      <c r="DG163" s="78"/>
      <c r="DH163" s="78"/>
      <c r="DI163" s="78"/>
      <c r="DJ163" s="78"/>
      <c r="DK163" s="78"/>
      <c r="DL163" s="78"/>
      <c r="DM163" s="78"/>
      <c r="DN163" s="78"/>
      <c r="DO163" s="78"/>
      <c r="DP163" s="78"/>
      <c r="DQ163" s="78"/>
      <c r="DR163" s="78"/>
      <c r="DS163" s="78"/>
      <c r="DT163" s="78"/>
      <c r="DU163" s="78"/>
      <c r="DV163" s="78"/>
      <c r="DW163" s="78"/>
      <c r="DX163" s="78"/>
      <c r="DY163" s="78"/>
      <c r="DZ163" s="78"/>
      <c r="EA163" s="78"/>
      <c r="EB163" s="78"/>
      <c r="EC163" s="78"/>
      <c r="ED163" s="78"/>
      <c r="EE163" s="78"/>
      <c r="EF163" s="78"/>
      <c r="EG163" s="78"/>
      <c r="EH163" s="78"/>
      <c r="EI163" s="78"/>
      <c r="EJ163" s="78"/>
      <c r="EK163" s="78"/>
      <c r="EL163" s="78"/>
      <c r="EM163" s="78"/>
      <c r="EN163" s="78"/>
      <c r="EO163" s="78"/>
      <c r="EP163" s="78"/>
      <c r="EQ163" s="78"/>
      <c r="ER163" s="78"/>
      <c r="ES163" s="78"/>
      <c r="ET163" s="78"/>
      <c r="EU163" s="78"/>
      <c r="EV163" s="78"/>
      <c r="EW163" s="78"/>
      <c r="EX163" s="78"/>
      <c r="EY163" s="78"/>
      <c r="EZ163" s="78"/>
      <c r="FA163" s="78"/>
      <c r="FB163" s="78"/>
      <c r="FC163" s="78"/>
      <c r="FD163" s="78"/>
      <c r="FE163" s="78"/>
      <c r="FF163" s="78"/>
      <c r="FG163" s="78"/>
      <c r="FH163" s="78"/>
      <c r="FI163" s="78"/>
      <c r="FJ163" s="78"/>
      <c r="FK163" s="78"/>
      <c r="FL163" s="78"/>
      <c r="FM163" s="78"/>
      <c r="FN163" s="78"/>
      <c r="FO163" s="78"/>
      <c r="FP163" s="78"/>
      <c r="FQ163" s="78"/>
      <c r="FR163" s="78"/>
      <c r="FS163" s="78"/>
      <c r="FT163" s="78"/>
      <c r="FU163" s="78"/>
      <c r="FV163" s="78"/>
      <c r="FW163" s="78"/>
      <c r="FX163" s="78"/>
      <c r="FY163" s="78"/>
      <c r="FZ163" s="78"/>
      <c r="GA163" s="78"/>
      <c r="GB163" s="78"/>
      <c r="GC163" s="78"/>
    </row>
    <row r="164" spans="1:185" ht="15" customHeight="1" x14ac:dyDescent="0.25">
      <c r="A164" s="75" t="s">
        <v>16</v>
      </c>
      <c r="B164" s="88"/>
      <c r="C164" s="88"/>
      <c r="D164" s="88"/>
      <c r="E164" s="89"/>
      <c r="F164" s="66"/>
      <c r="G164" s="66"/>
      <c r="H164" s="66"/>
      <c r="I164" s="66"/>
      <c r="J164" s="79"/>
    </row>
    <row r="165" spans="1:185" ht="30" x14ac:dyDescent="0.25">
      <c r="A165" s="72" t="s">
        <v>134</v>
      </c>
      <c r="B165" s="83">
        <f>'2 уровень'!B262</f>
        <v>6835</v>
      </c>
      <c r="C165" s="83">
        <f>'2 уровень'!C262</f>
        <v>569</v>
      </c>
      <c r="D165" s="83">
        <f>'2 уровень'!D262</f>
        <v>0</v>
      </c>
      <c r="E165" s="84">
        <f>'2 уровень'!E262</f>
        <v>0</v>
      </c>
      <c r="F165" s="64">
        <f>'2 уровень'!F262</f>
        <v>16980.619540444444</v>
      </c>
      <c r="G165" s="64">
        <f>'2 уровень'!G262</f>
        <v>1415</v>
      </c>
      <c r="H165" s="64">
        <f>'2 уровень'!H262</f>
        <v>-350.97197</v>
      </c>
      <c r="I165" s="64">
        <f>'2 уровень'!I262</f>
        <v>-24.803672791519435</v>
      </c>
      <c r="J165" s="79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/>
      <c r="BT165" s="78"/>
      <c r="BU165" s="78"/>
      <c r="BV165" s="78"/>
      <c r="BW165" s="78"/>
      <c r="BX165" s="78"/>
      <c r="BY165" s="78"/>
      <c r="BZ165" s="78"/>
      <c r="CA165" s="78"/>
      <c r="CB165" s="78"/>
      <c r="CC165" s="78"/>
      <c r="CD165" s="78"/>
      <c r="CE165" s="78"/>
      <c r="CF165" s="78"/>
      <c r="CG165" s="78"/>
      <c r="CH165" s="78"/>
      <c r="CI165" s="78"/>
      <c r="CJ165" s="78"/>
      <c r="CK165" s="78"/>
      <c r="CL165" s="78"/>
      <c r="CM165" s="78"/>
      <c r="CN165" s="78"/>
      <c r="CO165" s="78"/>
      <c r="CP165" s="78"/>
      <c r="CQ165" s="78"/>
      <c r="CR165" s="78"/>
      <c r="CS165" s="78"/>
      <c r="CT165" s="78"/>
      <c r="CU165" s="78"/>
      <c r="CV165" s="78"/>
      <c r="CW165" s="78"/>
      <c r="CX165" s="78"/>
      <c r="CY165" s="78"/>
      <c r="CZ165" s="78"/>
      <c r="DA165" s="78"/>
      <c r="DB165" s="78"/>
      <c r="DC165" s="78"/>
      <c r="DD165" s="78"/>
      <c r="DE165" s="78"/>
      <c r="DF165" s="78"/>
      <c r="DG165" s="78"/>
      <c r="DH165" s="78"/>
      <c r="DI165" s="78"/>
      <c r="DJ165" s="78"/>
      <c r="DK165" s="78"/>
      <c r="DL165" s="78"/>
      <c r="DM165" s="78"/>
      <c r="DN165" s="78"/>
      <c r="DO165" s="78"/>
      <c r="DP165" s="78"/>
      <c r="DQ165" s="78"/>
      <c r="DR165" s="78"/>
      <c r="DS165" s="78"/>
      <c r="DT165" s="78"/>
      <c r="DU165" s="78"/>
      <c r="DV165" s="78"/>
      <c r="DW165" s="78"/>
      <c r="DX165" s="78"/>
      <c r="DY165" s="78"/>
      <c r="DZ165" s="78"/>
      <c r="EA165" s="78"/>
      <c r="EB165" s="78"/>
      <c r="EC165" s="78"/>
      <c r="ED165" s="78"/>
      <c r="EE165" s="78"/>
      <c r="EF165" s="78"/>
      <c r="EG165" s="78"/>
      <c r="EH165" s="78"/>
      <c r="EI165" s="78"/>
      <c r="EJ165" s="78"/>
      <c r="EK165" s="78"/>
      <c r="EL165" s="78"/>
      <c r="EM165" s="78"/>
      <c r="EN165" s="78"/>
      <c r="EO165" s="78"/>
      <c r="EP165" s="78"/>
      <c r="EQ165" s="78"/>
      <c r="ER165" s="78"/>
      <c r="ES165" s="78"/>
      <c r="ET165" s="78"/>
      <c r="EU165" s="78"/>
      <c r="EV165" s="78"/>
      <c r="EW165" s="78"/>
      <c r="EX165" s="78"/>
      <c r="EY165" s="78"/>
      <c r="EZ165" s="78"/>
      <c r="FA165" s="78"/>
      <c r="FB165" s="78"/>
      <c r="FC165" s="78"/>
      <c r="FD165" s="78"/>
      <c r="FE165" s="78"/>
      <c r="FF165" s="78"/>
      <c r="FG165" s="78"/>
      <c r="FH165" s="78"/>
      <c r="FI165" s="78"/>
      <c r="FJ165" s="78"/>
      <c r="FK165" s="78"/>
      <c r="FL165" s="78"/>
      <c r="FM165" s="78"/>
      <c r="FN165" s="78"/>
      <c r="FO165" s="78"/>
      <c r="FP165" s="78"/>
      <c r="FQ165" s="78"/>
      <c r="FR165" s="78"/>
      <c r="FS165" s="78"/>
      <c r="FT165" s="78"/>
      <c r="FU165" s="78"/>
      <c r="FV165" s="78"/>
      <c r="FW165" s="78"/>
      <c r="FX165" s="78"/>
      <c r="FY165" s="78"/>
      <c r="FZ165" s="78"/>
      <c r="GA165" s="78"/>
      <c r="GB165" s="78"/>
      <c r="GC165" s="78"/>
    </row>
    <row r="166" spans="1:185" ht="30" x14ac:dyDescent="0.25">
      <c r="A166" s="11" t="s">
        <v>84</v>
      </c>
      <c r="B166" s="83">
        <f>'2 уровень'!B263</f>
        <v>5123</v>
      </c>
      <c r="C166" s="83">
        <f>'2 уровень'!C263</f>
        <v>427</v>
      </c>
      <c r="D166" s="83">
        <f>'2 уровень'!D263</f>
        <v>0</v>
      </c>
      <c r="E166" s="84">
        <f>'2 уровень'!E263</f>
        <v>0</v>
      </c>
      <c r="F166" s="64">
        <f>'2 уровень'!F263</f>
        <v>12570.890260444443</v>
      </c>
      <c r="G166" s="64">
        <f>'2 уровень'!G263</f>
        <v>1048</v>
      </c>
      <c r="H166" s="64">
        <f>'2 уровень'!H263</f>
        <v>-52.838949999999997</v>
      </c>
      <c r="I166" s="64">
        <f>'2 уровень'!I263</f>
        <v>-5.0418845419847331</v>
      </c>
      <c r="J166" s="79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/>
      <c r="BT166" s="78"/>
      <c r="BU166" s="78"/>
      <c r="BV166" s="78"/>
      <c r="BW166" s="78"/>
      <c r="BX166" s="78"/>
      <c r="BY166" s="78"/>
      <c r="BZ166" s="78"/>
      <c r="CA166" s="78"/>
      <c r="CB166" s="78"/>
      <c r="CC166" s="78"/>
      <c r="CD166" s="78"/>
      <c r="CE166" s="78"/>
      <c r="CF166" s="78"/>
      <c r="CG166" s="78"/>
      <c r="CH166" s="78"/>
      <c r="CI166" s="78"/>
      <c r="CJ166" s="78"/>
      <c r="CK166" s="78"/>
      <c r="CL166" s="78"/>
      <c r="CM166" s="78"/>
      <c r="CN166" s="78"/>
      <c r="CO166" s="78"/>
      <c r="CP166" s="78"/>
      <c r="CQ166" s="78"/>
      <c r="CR166" s="78"/>
      <c r="CS166" s="78"/>
      <c r="CT166" s="78"/>
      <c r="CU166" s="78"/>
      <c r="CV166" s="78"/>
      <c r="CW166" s="78"/>
      <c r="CX166" s="78"/>
      <c r="CY166" s="78"/>
      <c r="CZ166" s="78"/>
      <c r="DA166" s="78"/>
      <c r="DB166" s="78"/>
      <c r="DC166" s="78"/>
      <c r="DD166" s="78"/>
      <c r="DE166" s="78"/>
      <c r="DF166" s="78"/>
      <c r="DG166" s="78"/>
      <c r="DH166" s="78"/>
      <c r="DI166" s="78"/>
      <c r="DJ166" s="78"/>
      <c r="DK166" s="78"/>
      <c r="DL166" s="78"/>
      <c r="DM166" s="78"/>
      <c r="DN166" s="78"/>
      <c r="DO166" s="78"/>
      <c r="DP166" s="78"/>
      <c r="DQ166" s="78"/>
      <c r="DR166" s="78"/>
      <c r="DS166" s="78"/>
      <c r="DT166" s="78"/>
      <c r="DU166" s="78"/>
      <c r="DV166" s="78"/>
      <c r="DW166" s="78"/>
      <c r="DX166" s="78"/>
      <c r="DY166" s="78"/>
      <c r="DZ166" s="78"/>
      <c r="EA166" s="78"/>
      <c r="EB166" s="78"/>
      <c r="EC166" s="78"/>
      <c r="ED166" s="78"/>
      <c r="EE166" s="78"/>
      <c r="EF166" s="78"/>
      <c r="EG166" s="78"/>
      <c r="EH166" s="78"/>
      <c r="EI166" s="78"/>
      <c r="EJ166" s="78"/>
      <c r="EK166" s="78"/>
      <c r="EL166" s="78"/>
      <c r="EM166" s="78"/>
      <c r="EN166" s="78"/>
      <c r="EO166" s="78"/>
      <c r="EP166" s="78"/>
      <c r="EQ166" s="78"/>
      <c r="ER166" s="78"/>
      <c r="ES166" s="78"/>
      <c r="ET166" s="78"/>
      <c r="EU166" s="78"/>
      <c r="EV166" s="78"/>
      <c r="EW166" s="78"/>
      <c r="EX166" s="78"/>
      <c r="EY166" s="78"/>
      <c r="EZ166" s="78"/>
      <c r="FA166" s="78"/>
      <c r="FB166" s="78"/>
      <c r="FC166" s="78"/>
      <c r="FD166" s="78"/>
      <c r="FE166" s="78"/>
      <c r="FF166" s="78"/>
      <c r="FG166" s="78"/>
      <c r="FH166" s="78"/>
      <c r="FI166" s="78"/>
      <c r="FJ166" s="78"/>
      <c r="FK166" s="78"/>
      <c r="FL166" s="78"/>
      <c r="FM166" s="78"/>
      <c r="FN166" s="78"/>
      <c r="FO166" s="78"/>
      <c r="FP166" s="78"/>
      <c r="FQ166" s="78"/>
      <c r="FR166" s="78"/>
      <c r="FS166" s="78"/>
      <c r="FT166" s="78"/>
      <c r="FU166" s="78"/>
      <c r="FV166" s="78"/>
      <c r="FW166" s="78"/>
      <c r="FX166" s="78"/>
      <c r="FY166" s="78"/>
      <c r="FZ166" s="78"/>
      <c r="GA166" s="78"/>
      <c r="GB166" s="78"/>
      <c r="GC166" s="78"/>
    </row>
    <row r="167" spans="1:185" ht="30" x14ac:dyDescent="0.25">
      <c r="A167" s="11" t="s">
        <v>85</v>
      </c>
      <c r="B167" s="83">
        <f>'2 уровень'!B264</f>
        <v>1537</v>
      </c>
      <c r="C167" s="83">
        <f>'2 уровень'!C264</f>
        <v>128</v>
      </c>
      <c r="D167" s="83">
        <f>'2 уровень'!D264</f>
        <v>0</v>
      </c>
      <c r="E167" s="84">
        <f>'2 уровень'!E264</f>
        <v>0</v>
      </c>
      <c r="F167" s="64">
        <f>'2 уровень'!F264</f>
        <v>3314.7556800000002</v>
      </c>
      <c r="G167" s="64">
        <f>'2 уровень'!G264</f>
        <v>276</v>
      </c>
      <c r="H167" s="64">
        <f>'2 уровень'!H264</f>
        <v>-285.78787999999997</v>
      </c>
      <c r="I167" s="64">
        <f>'2 уровень'!I264</f>
        <v>-103.54633333333332</v>
      </c>
      <c r="J167" s="79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  <c r="AC167" s="78"/>
      <c r="AD167" s="78"/>
      <c r="AE167" s="78"/>
      <c r="AF167" s="78"/>
      <c r="AG167" s="78"/>
      <c r="AH167" s="78"/>
      <c r="AI167" s="78"/>
      <c r="AJ167" s="78"/>
      <c r="AK167" s="78"/>
      <c r="AL167" s="78"/>
      <c r="AM167" s="78"/>
      <c r="AN167" s="78"/>
      <c r="AO167" s="78"/>
      <c r="AP167" s="78"/>
      <c r="AQ167" s="78"/>
      <c r="AR167" s="78"/>
      <c r="AS167" s="78"/>
      <c r="AT167" s="78"/>
      <c r="AU167" s="78"/>
      <c r="AV167" s="78"/>
      <c r="AW167" s="78"/>
      <c r="AX167" s="78"/>
      <c r="AY167" s="78"/>
      <c r="AZ167" s="78"/>
      <c r="BA167" s="78"/>
      <c r="BB167" s="78"/>
      <c r="BC167" s="78"/>
      <c r="BD167" s="78"/>
      <c r="BE167" s="78"/>
      <c r="BF167" s="78"/>
      <c r="BG167" s="78"/>
      <c r="BH167" s="78"/>
      <c r="BI167" s="78"/>
      <c r="BJ167" s="78"/>
      <c r="BK167" s="78"/>
      <c r="BL167" s="78"/>
      <c r="BM167" s="78"/>
      <c r="BN167" s="78"/>
      <c r="BO167" s="78"/>
      <c r="BP167" s="78"/>
      <c r="BQ167" s="78"/>
      <c r="BR167" s="78"/>
      <c r="BS167" s="78"/>
      <c r="BT167" s="78"/>
      <c r="BU167" s="78"/>
      <c r="BV167" s="78"/>
      <c r="BW167" s="78"/>
      <c r="BX167" s="78"/>
      <c r="BY167" s="78"/>
      <c r="BZ167" s="78"/>
      <c r="CA167" s="78"/>
      <c r="CB167" s="78"/>
      <c r="CC167" s="78"/>
      <c r="CD167" s="78"/>
      <c r="CE167" s="78"/>
      <c r="CF167" s="78"/>
      <c r="CG167" s="78"/>
      <c r="CH167" s="78"/>
      <c r="CI167" s="78"/>
      <c r="CJ167" s="78"/>
      <c r="CK167" s="78"/>
      <c r="CL167" s="78"/>
      <c r="CM167" s="78"/>
      <c r="CN167" s="78"/>
      <c r="CO167" s="78"/>
      <c r="CP167" s="78"/>
      <c r="CQ167" s="78"/>
      <c r="CR167" s="78"/>
      <c r="CS167" s="78"/>
      <c r="CT167" s="78"/>
      <c r="CU167" s="78"/>
      <c r="CV167" s="78"/>
      <c r="CW167" s="78"/>
      <c r="CX167" s="78"/>
      <c r="CY167" s="78"/>
      <c r="CZ167" s="78"/>
      <c r="DA167" s="78"/>
      <c r="DB167" s="78"/>
      <c r="DC167" s="78"/>
      <c r="DD167" s="78"/>
      <c r="DE167" s="78"/>
      <c r="DF167" s="78"/>
      <c r="DG167" s="78"/>
      <c r="DH167" s="78"/>
      <c r="DI167" s="78"/>
      <c r="DJ167" s="78"/>
      <c r="DK167" s="78"/>
      <c r="DL167" s="78"/>
      <c r="DM167" s="78"/>
      <c r="DN167" s="78"/>
      <c r="DO167" s="78"/>
      <c r="DP167" s="78"/>
      <c r="DQ167" s="78"/>
      <c r="DR167" s="78"/>
      <c r="DS167" s="78"/>
      <c r="DT167" s="78"/>
      <c r="DU167" s="78"/>
      <c r="DV167" s="78"/>
      <c r="DW167" s="78"/>
      <c r="DX167" s="78"/>
      <c r="DY167" s="78"/>
      <c r="DZ167" s="78"/>
      <c r="EA167" s="78"/>
      <c r="EB167" s="78"/>
      <c r="EC167" s="78"/>
      <c r="ED167" s="78"/>
      <c r="EE167" s="78"/>
      <c r="EF167" s="78"/>
      <c r="EG167" s="78"/>
      <c r="EH167" s="78"/>
      <c r="EI167" s="78"/>
      <c r="EJ167" s="78"/>
      <c r="EK167" s="78"/>
      <c r="EL167" s="78"/>
      <c r="EM167" s="78"/>
      <c r="EN167" s="78"/>
      <c r="EO167" s="78"/>
      <c r="EP167" s="78"/>
      <c r="EQ167" s="78"/>
      <c r="ER167" s="78"/>
      <c r="ES167" s="78"/>
      <c r="ET167" s="78"/>
      <c r="EU167" s="78"/>
      <c r="EV167" s="78"/>
      <c r="EW167" s="78"/>
      <c r="EX167" s="78"/>
      <c r="EY167" s="78"/>
      <c r="EZ167" s="78"/>
      <c r="FA167" s="78"/>
      <c r="FB167" s="78"/>
      <c r="FC167" s="78"/>
      <c r="FD167" s="78"/>
      <c r="FE167" s="78"/>
      <c r="FF167" s="78"/>
      <c r="FG167" s="78"/>
      <c r="FH167" s="78"/>
      <c r="FI167" s="78"/>
      <c r="FJ167" s="78"/>
      <c r="FK167" s="78"/>
      <c r="FL167" s="78"/>
      <c r="FM167" s="78"/>
      <c r="FN167" s="78"/>
      <c r="FO167" s="78"/>
      <c r="FP167" s="78"/>
      <c r="FQ167" s="78"/>
      <c r="FR167" s="78"/>
      <c r="FS167" s="78"/>
      <c r="FT167" s="78"/>
      <c r="FU167" s="78"/>
      <c r="FV167" s="78"/>
      <c r="FW167" s="78"/>
      <c r="FX167" s="78"/>
      <c r="FY167" s="78"/>
      <c r="FZ167" s="78"/>
      <c r="GA167" s="78"/>
      <c r="GB167" s="78"/>
      <c r="GC167" s="78"/>
    </row>
    <row r="168" spans="1:185" ht="45" x14ac:dyDescent="0.25">
      <c r="A168" s="11" t="s">
        <v>108</v>
      </c>
      <c r="B168" s="83">
        <f>'2 уровень'!B265</f>
        <v>125</v>
      </c>
      <c r="C168" s="83">
        <f>'2 уровень'!C265</f>
        <v>10</v>
      </c>
      <c r="D168" s="83">
        <f>'2 уровень'!D265</f>
        <v>0</v>
      </c>
      <c r="E168" s="84">
        <f>'2 уровень'!E265</f>
        <v>0</v>
      </c>
      <c r="F168" s="64">
        <f>'2 уровень'!F265</f>
        <v>782.12400000000002</v>
      </c>
      <c r="G168" s="64">
        <f>'2 уровень'!G265</f>
        <v>65</v>
      </c>
      <c r="H168" s="64">
        <f>'2 уровень'!H265</f>
        <v>0</v>
      </c>
      <c r="I168" s="64">
        <f>'2 уровень'!I265</f>
        <v>0</v>
      </c>
      <c r="J168" s="79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78"/>
      <c r="BX168" s="78"/>
      <c r="BY168" s="78"/>
      <c r="BZ168" s="78"/>
      <c r="CA168" s="78"/>
      <c r="CB168" s="78"/>
      <c r="CC168" s="78"/>
      <c r="CD168" s="78"/>
      <c r="CE168" s="78"/>
      <c r="CF168" s="78"/>
      <c r="CG168" s="78"/>
      <c r="CH168" s="78"/>
      <c r="CI168" s="78"/>
      <c r="CJ168" s="78"/>
      <c r="CK168" s="78"/>
      <c r="CL168" s="78"/>
      <c r="CM168" s="78"/>
      <c r="CN168" s="78"/>
      <c r="CO168" s="78"/>
      <c r="CP168" s="78"/>
      <c r="CQ168" s="78"/>
      <c r="CR168" s="78"/>
      <c r="CS168" s="78"/>
      <c r="CT168" s="78"/>
      <c r="CU168" s="78"/>
      <c r="CV168" s="78"/>
      <c r="CW168" s="78"/>
      <c r="CX168" s="78"/>
      <c r="CY168" s="78"/>
      <c r="CZ168" s="78"/>
      <c r="DA168" s="78"/>
      <c r="DB168" s="78"/>
      <c r="DC168" s="78"/>
      <c r="DD168" s="78"/>
      <c r="DE168" s="78"/>
      <c r="DF168" s="78"/>
      <c r="DG168" s="78"/>
      <c r="DH168" s="78"/>
      <c r="DI168" s="78"/>
      <c r="DJ168" s="78"/>
      <c r="DK168" s="78"/>
      <c r="DL168" s="78"/>
      <c r="DM168" s="78"/>
      <c r="DN168" s="78"/>
      <c r="DO168" s="78"/>
      <c r="DP168" s="78"/>
      <c r="DQ168" s="78"/>
      <c r="DR168" s="78"/>
      <c r="DS168" s="78"/>
      <c r="DT168" s="78"/>
      <c r="DU168" s="78"/>
      <c r="DV168" s="78"/>
      <c r="DW168" s="78"/>
      <c r="DX168" s="78"/>
      <c r="DY168" s="78"/>
      <c r="DZ168" s="78"/>
      <c r="EA168" s="78"/>
      <c r="EB168" s="78"/>
      <c r="EC168" s="78"/>
      <c r="ED168" s="78"/>
      <c r="EE168" s="78"/>
      <c r="EF168" s="78"/>
      <c r="EG168" s="78"/>
      <c r="EH168" s="78"/>
      <c r="EI168" s="78"/>
      <c r="EJ168" s="78"/>
      <c r="EK168" s="78"/>
      <c r="EL168" s="78"/>
      <c r="EM168" s="78"/>
      <c r="EN168" s="78"/>
      <c r="EO168" s="78"/>
      <c r="EP168" s="78"/>
      <c r="EQ168" s="78"/>
      <c r="ER168" s="78"/>
      <c r="ES168" s="78"/>
      <c r="ET168" s="78"/>
      <c r="EU168" s="78"/>
      <c r="EV168" s="78"/>
      <c r="EW168" s="78"/>
      <c r="EX168" s="78"/>
      <c r="EY168" s="78"/>
      <c r="EZ168" s="78"/>
      <c r="FA168" s="78"/>
      <c r="FB168" s="78"/>
      <c r="FC168" s="78"/>
      <c r="FD168" s="78"/>
      <c r="FE168" s="78"/>
      <c r="FF168" s="78"/>
      <c r="FG168" s="78"/>
      <c r="FH168" s="78"/>
      <c r="FI168" s="78"/>
      <c r="FJ168" s="78"/>
      <c r="FK168" s="78"/>
      <c r="FL168" s="78"/>
      <c r="FM168" s="78"/>
      <c r="FN168" s="78"/>
      <c r="FO168" s="78"/>
      <c r="FP168" s="78"/>
      <c r="FQ168" s="78"/>
      <c r="FR168" s="78"/>
      <c r="FS168" s="78"/>
      <c r="FT168" s="78"/>
      <c r="FU168" s="78"/>
      <c r="FV168" s="78"/>
      <c r="FW168" s="78"/>
      <c r="FX168" s="78"/>
      <c r="FY168" s="78"/>
      <c r="FZ168" s="78"/>
      <c r="GA168" s="78"/>
      <c r="GB168" s="78"/>
      <c r="GC168" s="78"/>
    </row>
    <row r="169" spans="1:185" ht="30" x14ac:dyDescent="0.25">
      <c r="A169" s="11" t="s">
        <v>109</v>
      </c>
      <c r="B169" s="83">
        <f>'2 уровень'!B266</f>
        <v>50</v>
      </c>
      <c r="C169" s="83">
        <f>'2 уровень'!C266</f>
        <v>4</v>
      </c>
      <c r="D169" s="83">
        <f>'2 уровень'!D266</f>
        <v>0</v>
      </c>
      <c r="E169" s="84">
        <f>'2 уровень'!E266</f>
        <v>0</v>
      </c>
      <c r="F169" s="64">
        <f>'2 уровень'!F266</f>
        <v>312.84960000000001</v>
      </c>
      <c r="G169" s="64">
        <f>'2 уровень'!G266</f>
        <v>26</v>
      </c>
      <c r="H169" s="64">
        <f>'2 уровень'!H266</f>
        <v>-12.345140000000001</v>
      </c>
      <c r="I169" s="64">
        <f>'2 уровень'!I266</f>
        <v>-47.481307692307695</v>
      </c>
      <c r="J169" s="79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/>
      <c r="BX169" s="78"/>
      <c r="BY169" s="78"/>
      <c r="BZ169" s="78"/>
      <c r="CA169" s="78"/>
      <c r="CB169" s="78"/>
      <c r="CC169" s="78"/>
      <c r="CD169" s="78"/>
      <c r="CE169" s="78"/>
      <c r="CF169" s="78"/>
      <c r="CG169" s="78"/>
      <c r="CH169" s="78"/>
      <c r="CI169" s="78"/>
      <c r="CJ169" s="78"/>
      <c r="CK169" s="78"/>
      <c r="CL169" s="78"/>
      <c r="CM169" s="78"/>
      <c r="CN169" s="78"/>
      <c r="CO169" s="78"/>
      <c r="CP169" s="78"/>
      <c r="CQ169" s="78"/>
      <c r="CR169" s="78"/>
      <c r="CS169" s="78"/>
      <c r="CT169" s="78"/>
      <c r="CU169" s="78"/>
      <c r="CV169" s="78"/>
      <c r="CW169" s="78"/>
      <c r="CX169" s="78"/>
      <c r="CY169" s="78"/>
      <c r="CZ169" s="78"/>
      <c r="DA169" s="78"/>
      <c r="DB169" s="78"/>
      <c r="DC169" s="78"/>
      <c r="DD169" s="78"/>
      <c r="DE169" s="78"/>
      <c r="DF169" s="78"/>
      <c r="DG169" s="78"/>
      <c r="DH169" s="78"/>
      <c r="DI169" s="78"/>
      <c r="DJ169" s="78"/>
      <c r="DK169" s="78"/>
      <c r="DL169" s="78"/>
      <c r="DM169" s="78"/>
      <c r="DN169" s="78"/>
      <c r="DO169" s="78"/>
      <c r="DP169" s="78"/>
      <c r="DQ169" s="78"/>
      <c r="DR169" s="78"/>
      <c r="DS169" s="78"/>
      <c r="DT169" s="78"/>
      <c r="DU169" s="78"/>
      <c r="DV169" s="78"/>
      <c r="DW169" s="78"/>
      <c r="DX169" s="78"/>
      <c r="DY169" s="78"/>
      <c r="DZ169" s="78"/>
      <c r="EA169" s="78"/>
      <c r="EB169" s="78"/>
      <c r="EC169" s="78"/>
      <c r="ED169" s="78"/>
      <c r="EE169" s="78"/>
      <c r="EF169" s="78"/>
      <c r="EG169" s="78"/>
      <c r="EH169" s="78"/>
      <c r="EI169" s="78"/>
      <c r="EJ169" s="78"/>
      <c r="EK169" s="78"/>
      <c r="EL169" s="78"/>
      <c r="EM169" s="78"/>
      <c r="EN169" s="78"/>
      <c r="EO169" s="78"/>
      <c r="EP169" s="78"/>
      <c r="EQ169" s="78"/>
      <c r="ER169" s="78"/>
      <c r="ES169" s="78"/>
      <c r="ET169" s="78"/>
      <c r="EU169" s="78"/>
      <c r="EV169" s="78"/>
      <c r="EW169" s="78"/>
      <c r="EX169" s="78"/>
      <c r="EY169" s="78"/>
      <c r="EZ169" s="78"/>
      <c r="FA169" s="78"/>
      <c r="FB169" s="78"/>
      <c r="FC169" s="78"/>
      <c r="FD169" s="78"/>
      <c r="FE169" s="78"/>
      <c r="FF169" s="78"/>
      <c r="FG169" s="78"/>
      <c r="FH169" s="78"/>
      <c r="FI169" s="78"/>
      <c r="FJ169" s="78"/>
      <c r="FK169" s="78"/>
      <c r="FL169" s="78"/>
      <c r="FM169" s="78"/>
      <c r="FN169" s="78"/>
      <c r="FO169" s="78"/>
      <c r="FP169" s="78"/>
      <c r="FQ169" s="78"/>
      <c r="FR169" s="78"/>
      <c r="FS169" s="78"/>
      <c r="FT169" s="78"/>
      <c r="FU169" s="78"/>
      <c r="FV169" s="78"/>
      <c r="FW169" s="78"/>
      <c r="FX169" s="78"/>
      <c r="FY169" s="78"/>
      <c r="FZ169" s="78"/>
      <c r="GA169" s="78"/>
      <c r="GB169" s="78"/>
      <c r="GC169" s="78"/>
    </row>
    <row r="170" spans="1:185" ht="30" x14ac:dyDescent="0.25">
      <c r="A170" s="72" t="s">
        <v>125</v>
      </c>
      <c r="B170" s="83">
        <f>'2 уровень'!B267</f>
        <v>13984</v>
      </c>
      <c r="C170" s="83">
        <f>'2 уровень'!C267</f>
        <v>1166</v>
      </c>
      <c r="D170" s="83">
        <f>'2 уровень'!D267</f>
        <v>207</v>
      </c>
      <c r="E170" s="84">
        <f>'2 уровень'!E267</f>
        <v>17.753001715265867</v>
      </c>
      <c r="F170" s="64">
        <f>'2 уровень'!F267</f>
        <v>26922.216500000002</v>
      </c>
      <c r="G170" s="64">
        <f>'2 уровень'!G267</f>
        <v>2243</v>
      </c>
      <c r="H170" s="64">
        <f>'2 уровень'!H267</f>
        <v>258.75283000000002</v>
      </c>
      <c r="I170" s="64">
        <f>'2 уровень'!I267</f>
        <v>11.53601560410165</v>
      </c>
      <c r="J170" s="79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/>
      <c r="BX170" s="78"/>
      <c r="BY170" s="78"/>
      <c r="BZ170" s="78"/>
      <c r="CA170" s="78"/>
      <c r="CB170" s="78"/>
      <c r="CC170" s="78"/>
      <c r="CD170" s="78"/>
      <c r="CE170" s="78"/>
      <c r="CF170" s="78"/>
      <c r="CG170" s="78"/>
      <c r="CH170" s="78"/>
      <c r="CI170" s="78"/>
      <c r="CJ170" s="78"/>
      <c r="CK170" s="78"/>
      <c r="CL170" s="78"/>
      <c r="CM170" s="78"/>
      <c r="CN170" s="78"/>
      <c r="CO170" s="78"/>
      <c r="CP170" s="78"/>
      <c r="CQ170" s="78"/>
      <c r="CR170" s="78"/>
      <c r="CS170" s="78"/>
      <c r="CT170" s="78"/>
      <c r="CU170" s="78"/>
      <c r="CV170" s="78"/>
      <c r="CW170" s="78"/>
      <c r="CX170" s="78"/>
      <c r="CY170" s="78"/>
      <c r="CZ170" s="78"/>
      <c r="DA170" s="78"/>
      <c r="DB170" s="78"/>
      <c r="DC170" s="78"/>
      <c r="DD170" s="78"/>
      <c r="DE170" s="78"/>
      <c r="DF170" s="78"/>
      <c r="DG170" s="78"/>
      <c r="DH170" s="78"/>
      <c r="DI170" s="78"/>
      <c r="DJ170" s="78"/>
      <c r="DK170" s="78"/>
      <c r="DL170" s="78"/>
      <c r="DM170" s="78"/>
      <c r="DN170" s="78"/>
      <c r="DO170" s="78"/>
      <c r="DP170" s="78"/>
      <c r="DQ170" s="78"/>
      <c r="DR170" s="78"/>
      <c r="DS170" s="78"/>
      <c r="DT170" s="78"/>
      <c r="DU170" s="78"/>
      <c r="DV170" s="78"/>
      <c r="DW170" s="78"/>
      <c r="DX170" s="78"/>
      <c r="DY170" s="78"/>
      <c r="DZ170" s="78"/>
      <c r="EA170" s="78"/>
      <c r="EB170" s="78"/>
      <c r="EC170" s="78"/>
      <c r="ED170" s="78"/>
      <c r="EE170" s="78"/>
      <c r="EF170" s="78"/>
      <c r="EG170" s="78"/>
      <c r="EH170" s="78"/>
      <c r="EI170" s="78"/>
      <c r="EJ170" s="78"/>
      <c r="EK170" s="78"/>
      <c r="EL170" s="78"/>
      <c r="EM170" s="78"/>
      <c r="EN170" s="78"/>
      <c r="EO170" s="78"/>
      <c r="EP170" s="78"/>
      <c r="EQ170" s="78"/>
      <c r="ER170" s="78"/>
      <c r="ES170" s="78"/>
      <c r="ET170" s="78"/>
      <c r="EU170" s="78"/>
      <c r="EV170" s="78"/>
      <c r="EW170" s="78"/>
      <c r="EX170" s="78"/>
      <c r="EY170" s="78"/>
      <c r="EZ170" s="78"/>
      <c r="FA170" s="78"/>
      <c r="FB170" s="78"/>
      <c r="FC170" s="78"/>
      <c r="FD170" s="78"/>
      <c r="FE170" s="78"/>
      <c r="FF170" s="78"/>
      <c r="FG170" s="78"/>
      <c r="FH170" s="78"/>
      <c r="FI170" s="78"/>
      <c r="FJ170" s="78"/>
      <c r="FK170" s="78"/>
      <c r="FL170" s="78"/>
      <c r="FM170" s="78"/>
      <c r="FN170" s="78"/>
      <c r="FO170" s="78"/>
      <c r="FP170" s="78"/>
      <c r="FQ170" s="78"/>
      <c r="FR170" s="78"/>
      <c r="FS170" s="78"/>
      <c r="FT170" s="78"/>
      <c r="FU170" s="78"/>
      <c r="FV170" s="78"/>
      <c r="FW170" s="78"/>
      <c r="FX170" s="78"/>
      <c r="FY170" s="78"/>
      <c r="FZ170" s="78"/>
      <c r="GA170" s="78"/>
      <c r="GB170" s="78"/>
      <c r="GC170" s="78"/>
    </row>
    <row r="171" spans="1:185" ht="30" x14ac:dyDescent="0.25">
      <c r="A171" s="11" t="s">
        <v>121</v>
      </c>
      <c r="B171" s="83">
        <f>'2 уровень'!B268</f>
        <v>300</v>
      </c>
      <c r="C171" s="83">
        <f>'2 уровень'!C268</f>
        <v>25</v>
      </c>
      <c r="D171" s="83">
        <f>'2 уровень'!D268</f>
        <v>0</v>
      </c>
      <c r="E171" s="84">
        <f>'2 уровень'!E268</f>
        <v>0</v>
      </c>
      <c r="F171" s="64">
        <f>'2 уровень'!F268</f>
        <v>526.16099999999994</v>
      </c>
      <c r="G171" s="64">
        <f>'2 уровень'!G268</f>
        <v>44</v>
      </c>
      <c r="H171" s="64">
        <f>'2 уровень'!H268</f>
        <v>0</v>
      </c>
      <c r="I171" s="64">
        <f>'2 уровень'!I268</f>
        <v>0</v>
      </c>
      <c r="J171" s="79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8"/>
      <c r="AD171" s="78"/>
      <c r="AE171" s="78"/>
      <c r="AF171" s="78"/>
      <c r="AG171" s="78"/>
      <c r="AH171" s="78"/>
      <c r="AI171" s="78"/>
      <c r="AJ171" s="78"/>
      <c r="AK171" s="78"/>
      <c r="AL171" s="78"/>
      <c r="AM171" s="78"/>
      <c r="AN171" s="78"/>
      <c r="AO171" s="78"/>
      <c r="AP171" s="78"/>
      <c r="AQ171" s="78"/>
      <c r="AR171" s="78"/>
      <c r="AS171" s="78"/>
      <c r="AT171" s="78"/>
      <c r="AU171" s="78"/>
      <c r="AV171" s="78"/>
      <c r="AW171" s="78"/>
      <c r="AX171" s="78"/>
      <c r="AY171" s="78"/>
      <c r="AZ171" s="78"/>
      <c r="BA171" s="78"/>
      <c r="BB171" s="78"/>
      <c r="BC171" s="78"/>
      <c r="BD171" s="78"/>
      <c r="BE171" s="78"/>
      <c r="BF171" s="78"/>
      <c r="BG171" s="78"/>
      <c r="BH171" s="78"/>
      <c r="BI171" s="78"/>
      <c r="BJ171" s="78"/>
      <c r="BK171" s="78"/>
      <c r="BL171" s="78"/>
      <c r="BM171" s="78"/>
      <c r="BN171" s="78"/>
      <c r="BO171" s="78"/>
      <c r="BP171" s="78"/>
      <c r="BQ171" s="78"/>
      <c r="BR171" s="78"/>
      <c r="BS171" s="78"/>
      <c r="BT171" s="78"/>
      <c r="BU171" s="78"/>
      <c r="BV171" s="78"/>
      <c r="BW171" s="78"/>
      <c r="BX171" s="78"/>
      <c r="BY171" s="78"/>
      <c r="BZ171" s="78"/>
      <c r="CA171" s="78"/>
      <c r="CB171" s="78"/>
      <c r="CC171" s="78"/>
      <c r="CD171" s="78"/>
      <c r="CE171" s="78"/>
      <c r="CF171" s="78"/>
      <c r="CG171" s="78"/>
      <c r="CH171" s="78"/>
      <c r="CI171" s="78"/>
      <c r="CJ171" s="78"/>
      <c r="CK171" s="78"/>
      <c r="CL171" s="78"/>
      <c r="CM171" s="78"/>
      <c r="CN171" s="78"/>
      <c r="CO171" s="78"/>
      <c r="CP171" s="78"/>
      <c r="CQ171" s="78"/>
      <c r="CR171" s="78"/>
      <c r="CS171" s="78"/>
      <c r="CT171" s="78"/>
      <c r="CU171" s="78"/>
      <c r="CV171" s="78"/>
      <c r="CW171" s="78"/>
      <c r="CX171" s="78"/>
      <c r="CY171" s="78"/>
      <c r="CZ171" s="78"/>
      <c r="DA171" s="78"/>
      <c r="DB171" s="78"/>
      <c r="DC171" s="78"/>
      <c r="DD171" s="78"/>
      <c r="DE171" s="78"/>
      <c r="DF171" s="78"/>
      <c r="DG171" s="78"/>
      <c r="DH171" s="78"/>
      <c r="DI171" s="78"/>
      <c r="DJ171" s="78"/>
      <c r="DK171" s="78"/>
      <c r="DL171" s="78"/>
      <c r="DM171" s="78"/>
      <c r="DN171" s="78"/>
      <c r="DO171" s="78"/>
      <c r="DP171" s="78"/>
      <c r="DQ171" s="78"/>
      <c r="DR171" s="78"/>
      <c r="DS171" s="78"/>
      <c r="DT171" s="78"/>
      <c r="DU171" s="78"/>
      <c r="DV171" s="78"/>
      <c r="DW171" s="78"/>
      <c r="DX171" s="78"/>
      <c r="DY171" s="78"/>
      <c r="DZ171" s="78"/>
      <c r="EA171" s="78"/>
      <c r="EB171" s="78"/>
      <c r="EC171" s="78"/>
      <c r="ED171" s="78"/>
      <c r="EE171" s="78"/>
      <c r="EF171" s="78"/>
      <c r="EG171" s="78"/>
      <c r="EH171" s="78"/>
      <c r="EI171" s="78"/>
      <c r="EJ171" s="78"/>
      <c r="EK171" s="78"/>
      <c r="EL171" s="78"/>
      <c r="EM171" s="78"/>
      <c r="EN171" s="78"/>
      <c r="EO171" s="78"/>
      <c r="EP171" s="78"/>
      <c r="EQ171" s="78"/>
      <c r="ER171" s="78"/>
      <c r="ES171" s="78"/>
      <c r="ET171" s="78"/>
      <c r="EU171" s="78"/>
      <c r="EV171" s="78"/>
      <c r="EW171" s="78"/>
      <c r="EX171" s="78"/>
      <c r="EY171" s="78"/>
      <c r="EZ171" s="78"/>
      <c r="FA171" s="78"/>
      <c r="FB171" s="78"/>
      <c r="FC171" s="78"/>
      <c r="FD171" s="78"/>
      <c r="FE171" s="78"/>
      <c r="FF171" s="78"/>
      <c r="FG171" s="78"/>
      <c r="FH171" s="78"/>
      <c r="FI171" s="78"/>
      <c r="FJ171" s="78"/>
      <c r="FK171" s="78"/>
      <c r="FL171" s="78"/>
      <c r="FM171" s="78"/>
      <c r="FN171" s="78"/>
      <c r="FO171" s="78"/>
      <c r="FP171" s="78"/>
      <c r="FQ171" s="78"/>
      <c r="FR171" s="78"/>
      <c r="FS171" s="78"/>
      <c r="FT171" s="78"/>
      <c r="FU171" s="78"/>
      <c r="FV171" s="78"/>
      <c r="FW171" s="78"/>
      <c r="FX171" s="78"/>
      <c r="FY171" s="78"/>
      <c r="FZ171" s="78"/>
      <c r="GA171" s="78"/>
      <c r="GB171" s="78"/>
      <c r="GC171" s="78"/>
    </row>
    <row r="172" spans="1:185" ht="60" x14ac:dyDescent="0.25">
      <c r="A172" s="11" t="s">
        <v>86</v>
      </c>
      <c r="B172" s="83">
        <f>'2 уровень'!B269</f>
        <v>6860</v>
      </c>
      <c r="C172" s="83">
        <f>'2 уровень'!C269</f>
        <v>572</v>
      </c>
      <c r="D172" s="83">
        <f>'2 уровень'!D269</f>
        <v>45</v>
      </c>
      <c r="E172" s="84">
        <f>'2 уровень'!E269</f>
        <v>7.8671328671328675</v>
      </c>
      <c r="F172" s="64">
        <f>'2 уровень'!F269</f>
        <v>13455.89</v>
      </c>
      <c r="G172" s="64">
        <f>'2 уровень'!G269</f>
        <v>1121</v>
      </c>
      <c r="H172" s="64">
        <f>'2 уровень'!H269</f>
        <v>62.875730000000004</v>
      </c>
      <c r="I172" s="64">
        <f>'2 уровень'!I269</f>
        <v>5.6088965209634258</v>
      </c>
      <c r="J172" s="79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78"/>
      <c r="CB172" s="78"/>
      <c r="CC172" s="78"/>
      <c r="CD172" s="78"/>
      <c r="CE172" s="78"/>
      <c r="CF172" s="78"/>
      <c r="CG172" s="78"/>
      <c r="CH172" s="78"/>
      <c r="CI172" s="78"/>
      <c r="CJ172" s="78"/>
      <c r="CK172" s="78"/>
      <c r="CL172" s="78"/>
      <c r="CM172" s="78"/>
      <c r="CN172" s="78"/>
      <c r="CO172" s="78"/>
      <c r="CP172" s="78"/>
      <c r="CQ172" s="78"/>
      <c r="CR172" s="78"/>
      <c r="CS172" s="78"/>
      <c r="CT172" s="78"/>
      <c r="CU172" s="78"/>
      <c r="CV172" s="78"/>
      <c r="CW172" s="78"/>
      <c r="CX172" s="78"/>
      <c r="CY172" s="78"/>
      <c r="CZ172" s="78"/>
      <c r="DA172" s="78"/>
      <c r="DB172" s="78"/>
      <c r="DC172" s="78"/>
      <c r="DD172" s="78"/>
      <c r="DE172" s="78"/>
      <c r="DF172" s="78"/>
      <c r="DG172" s="78"/>
      <c r="DH172" s="78"/>
      <c r="DI172" s="78"/>
      <c r="DJ172" s="78"/>
      <c r="DK172" s="78"/>
      <c r="DL172" s="78"/>
      <c r="DM172" s="78"/>
      <c r="DN172" s="78"/>
      <c r="DO172" s="78"/>
      <c r="DP172" s="78"/>
      <c r="DQ172" s="78"/>
      <c r="DR172" s="78"/>
      <c r="DS172" s="78"/>
      <c r="DT172" s="78"/>
      <c r="DU172" s="78"/>
      <c r="DV172" s="78"/>
      <c r="DW172" s="78"/>
      <c r="DX172" s="78"/>
      <c r="DY172" s="78"/>
      <c r="DZ172" s="78"/>
      <c r="EA172" s="78"/>
      <c r="EB172" s="78"/>
      <c r="EC172" s="78"/>
      <c r="ED172" s="78"/>
      <c r="EE172" s="78"/>
      <c r="EF172" s="78"/>
      <c r="EG172" s="78"/>
      <c r="EH172" s="78"/>
      <c r="EI172" s="78"/>
      <c r="EJ172" s="78"/>
      <c r="EK172" s="78"/>
      <c r="EL172" s="78"/>
      <c r="EM172" s="78"/>
      <c r="EN172" s="78"/>
      <c r="EO172" s="78"/>
      <c r="EP172" s="78"/>
      <c r="EQ172" s="78"/>
      <c r="ER172" s="78"/>
      <c r="ES172" s="78"/>
      <c r="ET172" s="78"/>
      <c r="EU172" s="78"/>
      <c r="EV172" s="78"/>
      <c r="EW172" s="78"/>
      <c r="EX172" s="78"/>
      <c r="EY172" s="78"/>
      <c r="EZ172" s="78"/>
      <c r="FA172" s="78"/>
      <c r="FB172" s="78"/>
      <c r="FC172" s="78"/>
      <c r="FD172" s="78"/>
      <c r="FE172" s="78"/>
      <c r="FF172" s="78"/>
      <c r="FG172" s="78"/>
      <c r="FH172" s="78"/>
      <c r="FI172" s="78"/>
      <c r="FJ172" s="78"/>
      <c r="FK172" s="78"/>
      <c r="FL172" s="78"/>
      <c r="FM172" s="78"/>
      <c r="FN172" s="78"/>
      <c r="FO172" s="78"/>
      <c r="FP172" s="78"/>
      <c r="FQ172" s="78"/>
      <c r="FR172" s="78"/>
      <c r="FS172" s="78"/>
      <c r="FT172" s="78"/>
      <c r="FU172" s="78"/>
      <c r="FV172" s="78"/>
      <c r="FW172" s="78"/>
      <c r="FX172" s="78"/>
      <c r="FY172" s="78"/>
      <c r="FZ172" s="78"/>
      <c r="GA172" s="78"/>
      <c r="GB172" s="78"/>
      <c r="GC172" s="78"/>
    </row>
    <row r="173" spans="1:185" ht="45" x14ac:dyDescent="0.25">
      <c r="A173" s="11" t="s">
        <v>122</v>
      </c>
      <c r="B173" s="83">
        <f>'2 уровень'!B270</f>
        <v>5374</v>
      </c>
      <c r="C173" s="83">
        <f>'2 уровень'!C270</f>
        <v>448</v>
      </c>
      <c r="D173" s="83">
        <f>'2 уровень'!D270</f>
        <v>149</v>
      </c>
      <c r="E173" s="84">
        <f>'2 уровень'!E270</f>
        <v>33.258928571428569</v>
      </c>
      <c r="F173" s="64">
        <f>'2 уровень'!F270</f>
        <v>10541.101000000001</v>
      </c>
      <c r="G173" s="64">
        <f>'2 уровень'!G270</f>
        <v>878</v>
      </c>
      <c r="H173" s="64">
        <f>'2 уровень'!H270</f>
        <v>173.90447</v>
      </c>
      <c r="I173" s="64">
        <f>'2 уровень'!I270</f>
        <v>19.806887243735762</v>
      </c>
      <c r="J173" s="79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78"/>
      <c r="CC173" s="78"/>
      <c r="CD173" s="78"/>
      <c r="CE173" s="78"/>
      <c r="CF173" s="78"/>
      <c r="CG173" s="78"/>
      <c r="CH173" s="78"/>
      <c r="CI173" s="78"/>
      <c r="CJ173" s="78"/>
      <c r="CK173" s="78"/>
      <c r="CL173" s="78"/>
      <c r="CM173" s="78"/>
      <c r="CN173" s="78"/>
      <c r="CO173" s="78"/>
      <c r="CP173" s="78"/>
      <c r="CQ173" s="78"/>
      <c r="CR173" s="78"/>
      <c r="CS173" s="78"/>
      <c r="CT173" s="78"/>
      <c r="CU173" s="78"/>
      <c r="CV173" s="78"/>
      <c r="CW173" s="78"/>
      <c r="CX173" s="78"/>
      <c r="CY173" s="78"/>
      <c r="CZ173" s="78"/>
      <c r="DA173" s="78"/>
      <c r="DB173" s="78"/>
      <c r="DC173" s="78"/>
      <c r="DD173" s="78"/>
      <c r="DE173" s="78"/>
      <c r="DF173" s="78"/>
      <c r="DG173" s="78"/>
      <c r="DH173" s="78"/>
      <c r="DI173" s="78"/>
      <c r="DJ173" s="78"/>
      <c r="DK173" s="78"/>
      <c r="DL173" s="78"/>
      <c r="DM173" s="78"/>
      <c r="DN173" s="78"/>
      <c r="DO173" s="78"/>
      <c r="DP173" s="78"/>
      <c r="DQ173" s="78"/>
      <c r="DR173" s="78"/>
      <c r="DS173" s="78"/>
      <c r="DT173" s="78"/>
      <c r="DU173" s="78"/>
      <c r="DV173" s="78"/>
      <c r="DW173" s="78"/>
      <c r="DX173" s="78"/>
      <c r="DY173" s="78"/>
      <c r="DZ173" s="78"/>
      <c r="EA173" s="78"/>
      <c r="EB173" s="78"/>
      <c r="EC173" s="78"/>
      <c r="ED173" s="78"/>
      <c r="EE173" s="78"/>
      <c r="EF173" s="78"/>
      <c r="EG173" s="78"/>
      <c r="EH173" s="78"/>
      <c r="EI173" s="78"/>
      <c r="EJ173" s="78"/>
      <c r="EK173" s="78"/>
      <c r="EL173" s="78"/>
      <c r="EM173" s="78"/>
      <c r="EN173" s="78"/>
      <c r="EO173" s="78"/>
      <c r="EP173" s="78"/>
      <c r="EQ173" s="78"/>
      <c r="ER173" s="78"/>
      <c r="ES173" s="78"/>
      <c r="ET173" s="78"/>
      <c r="EU173" s="78"/>
      <c r="EV173" s="78"/>
      <c r="EW173" s="78"/>
      <c r="EX173" s="78"/>
      <c r="EY173" s="78"/>
      <c r="EZ173" s="78"/>
      <c r="FA173" s="78"/>
      <c r="FB173" s="78"/>
      <c r="FC173" s="78"/>
      <c r="FD173" s="78"/>
      <c r="FE173" s="78"/>
      <c r="FF173" s="78"/>
      <c r="FG173" s="78"/>
      <c r="FH173" s="78"/>
      <c r="FI173" s="78"/>
      <c r="FJ173" s="78"/>
      <c r="FK173" s="78"/>
      <c r="FL173" s="78"/>
      <c r="FM173" s="78"/>
      <c r="FN173" s="78"/>
      <c r="FO173" s="78"/>
      <c r="FP173" s="78"/>
      <c r="FQ173" s="78"/>
      <c r="FR173" s="78"/>
      <c r="FS173" s="78"/>
      <c r="FT173" s="78"/>
      <c r="FU173" s="78"/>
      <c r="FV173" s="78"/>
      <c r="FW173" s="78"/>
      <c r="FX173" s="78"/>
      <c r="FY173" s="78"/>
      <c r="FZ173" s="78"/>
      <c r="GA173" s="78"/>
      <c r="GB173" s="78"/>
      <c r="GC173" s="78"/>
    </row>
    <row r="174" spans="1:185" ht="30" x14ac:dyDescent="0.25">
      <c r="A174" s="11" t="s">
        <v>87</v>
      </c>
      <c r="B174" s="83">
        <f>'2 уровень'!B271</f>
        <v>400</v>
      </c>
      <c r="C174" s="83">
        <f>'2 уровень'!C271</f>
        <v>33</v>
      </c>
      <c r="D174" s="83">
        <f>'2 уровень'!D271</f>
        <v>4</v>
      </c>
      <c r="E174" s="84">
        <f>'2 уровень'!E271</f>
        <v>12.121212121212121</v>
      </c>
      <c r="F174" s="64">
        <f>'2 уровень'!F271</f>
        <v>1600.34</v>
      </c>
      <c r="G174" s="64">
        <f>'2 уровень'!G271</f>
        <v>133</v>
      </c>
      <c r="H174" s="64">
        <f>'2 уровень'!H271</f>
        <v>15.12642</v>
      </c>
      <c r="I174" s="64">
        <f>'2 уровень'!I271</f>
        <v>11.373248120300751</v>
      </c>
      <c r="J174" s="79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78"/>
      <c r="CD174" s="78"/>
      <c r="CE174" s="78"/>
      <c r="CF174" s="78"/>
      <c r="CG174" s="78"/>
      <c r="CH174" s="78"/>
      <c r="CI174" s="78"/>
      <c r="CJ174" s="78"/>
      <c r="CK174" s="78"/>
      <c r="CL174" s="78"/>
      <c r="CM174" s="78"/>
      <c r="CN174" s="78"/>
      <c r="CO174" s="78"/>
      <c r="CP174" s="78"/>
      <c r="CQ174" s="78"/>
      <c r="CR174" s="78"/>
      <c r="CS174" s="78"/>
      <c r="CT174" s="78"/>
      <c r="CU174" s="78"/>
      <c r="CV174" s="78"/>
      <c r="CW174" s="78"/>
      <c r="CX174" s="78"/>
      <c r="CY174" s="78"/>
      <c r="CZ174" s="78"/>
      <c r="DA174" s="78"/>
      <c r="DB174" s="78"/>
      <c r="DC174" s="78"/>
      <c r="DD174" s="78"/>
      <c r="DE174" s="78"/>
      <c r="DF174" s="78"/>
      <c r="DG174" s="78"/>
      <c r="DH174" s="78"/>
      <c r="DI174" s="78"/>
      <c r="DJ174" s="78"/>
      <c r="DK174" s="78"/>
      <c r="DL174" s="78"/>
      <c r="DM174" s="78"/>
      <c r="DN174" s="78"/>
      <c r="DO174" s="78"/>
      <c r="DP174" s="78"/>
      <c r="DQ174" s="78"/>
      <c r="DR174" s="78"/>
      <c r="DS174" s="78"/>
      <c r="DT174" s="78"/>
      <c r="DU174" s="78"/>
      <c r="DV174" s="78"/>
      <c r="DW174" s="78"/>
      <c r="DX174" s="78"/>
      <c r="DY174" s="78"/>
      <c r="DZ174" s="78"/>
      <c r="EA174" s="78"/>
      <c r="EB174" s="78"/>
      <c r="EC174" s="78"/>
      <c r="ED174" s="78"/>
      <c r="EE174" s="78"/>
      <c r="EF174" s="78"/>
      <c r="EG174" s="78"/>
      <c r="EH174" s="78"/>
      <c r="EI174" s="78"/>
      <c r="EJ174" s="78"/>
      <c r="EK174" s="78"/>
      <c r="EL174" s="78"/>
      <c r="EM174" s="78"/>
      <c r="EN174" s="78"/>
      <c r="EO174" s="78"/>
      <c r="EP174" s="78"/>
      <c r="EQ174" s="78"/>
      <c r="ER174" s="78"/>
      <c r="ES174" s="78"/>
      <c r="ET174" s="78"/>
      <c r="EU174" s="78"/>
      <c r="EV174" s="78"/>
      <c r="EW174" s="78"/>
      <c r="EX174" s="78"/>
      <c r="EY174" s="78"/>
      <c r="EZ174" s="78"/>
      <c r="FA174" s="78"/>
      <c r="FB174" s="78"/>
      <c r="FC174" s="78"/>
      <c r="FD174" s="78"/>
      <c r="FE174" s="78"/>
      <c r="FF174" s="78"/>
      <c r="FG174" s="78"/>
      <c r="FH174" s="78"/>
      <c r="FI174" s="78"/>
      <c r="FJ174" s="78"/>
      <c r="FK174" s="78"/>
      <c r="FL174" s="78"/>
      <c r="FM174" s="78"/>
      <c r="FN174" s="78"/>
      <c r="FO174" s="78"/>
      <c r="FP174" s="78"/>
      <c r="FQ174" s="78"/>
      <c r="FR174" s="78"/>
      <c r="FS174" s="78"/>
      <c r="FT174" s="78"/>
      <c r="FU174" s="78"/>
      <c r="FV174" s="78"/>
      <c r="FW174" s="78"/>
      <c r="FX174" s="78"/>
      <c r="FY174" s="78"/>
      <c r="FZ174" s="78"/>
      <c r="GA174" s="78"/>
      <c r="GB174" s="78"/>
      <c r="GC174" s="78"/>
    </row>
    <row r="175" spans="1:185" ht="30" x14ac:dyDescent="0.25">
      <c r="A175" s="11" t="s">
        <v>88</v>
      </c>
      <c r="B175" s="83">
        <f>'2 уровень'!B272</f>
        <v>1050</v>
      </c>
      <c r="C175" s="83">
        <f>'2 уровень'!C272</f>
        <v>88</v>
      </c>
      <c r="D175" s="83">
        <f>'2 уровень'!D272</f>
        <v>9</v>
      </c>
      <c r="E175" s="84">
        <f>'2 уровень'!E272</f>
        <v>10.227272727272728</v>
      </c>
      <c r="F175" s="64">
        <f>'2 уровень'!F272</f>
        <v>798.72450000000003</v>
      </c>
      <c r="G175" s="64">
        <f>'2 уровень'!G272</f>
        <v>67</v>
      </c>
      <c r="H175" s="64">
        <f>'2 уровень'!H272</f>
        <v>6.8462100000000001</v>
      </c>
      <c r="I175" s="64">
        <f>'2 уровень'!I272</f>
        <v>10.218223880597014</v>
      </c>
      <c r="J175" s="79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78"/>
      <c r="CE175" s="78"/>
      <c r="CF175" s="78"/>
      <c r="CG175" s="78"/>
      <c r="CH175" s="78"/>
      <c r="CI175" s="78"/>
      <c r="CJ175" s="78"/>
      <c r="CK175" s="78"/>
      <c r="CL175" s="78"/>
      <c r="CM175" s="78"/>
      <c r="CN175" s="78"/>
      <c r="CO175" s="78"/>
      <c r="CP175" s="78"/>
      <c r="CQ175" s="78"/>
      <c r="CR175" s="78"/>
      <c r="CS175" s="78"/>
      <c r="CT175" s="78"/>
      <c r="CU175" s="78"/>
      <c r="CV175" s="78"/>
      <c r="CW175" s="78"/>
      <c r="CX175" s="78"/>
      <c r="CY175" s="78"/>
      <c r="CZ175" s="78"/>
      <c r="DA175" s="78"/>
      <c r="DB175" s="78"/>
      <c r="DC175" s="78"/>
      <c r="DD175" s="78"/>
      <c r="DE175" s="78"/>
      <c r="DF175" s="78"/>
      <c r="DG175" s="78"/>
      <c r="DH175" s="78"/>
      <c r="DI175" s="78"/>
      <c r="DJ175" s="78"/>
      <c r="DK175" s="78"/>
      <c r="DL175" s="78"/>
      <c r="DM175" s="78"/>
      <c r="DN175" s="78"/>
      <c r="DO175" s="78"/>
      <c r="DP175" s="78"/>
      <c r="DQ175" s="78"/>
      <c r="DR175" s="78"/>
      <c r="DS175" s="78"/>
      <c r="DT175" s="78"/>
      <c r="DU175" s="78"/>
      <c r="DV175" s="78"/>
      <c r="DW175" s="78"/>
      <c r="DX175" s="78"/>
      <c r="DY175" s="78"/>
      <c r="DZ175" s="78"/>
      <c r="EA175" s="78"/>
      <c r="EB175" s="78"/>
      <c r="EC175" s="78"/>
      <c r="ED175" s="78"/>
      <c r="EE175" s="78"/>
      <c r="EF175" s="78"/>
      <c r="EG175" s="78"/>
      <c r="EH175" s="78"/>
      <c r="EI175" s="78"/>
      <c r="EJ175" s="78"/>
      <c r="EK175" s="78"/>
      <c r="EL175" s="78"/>
      <c r="EM175" s="78"/>
      <c r="EN175" s="78"/>
      <c r="EO175" s="78"/>
      <c r="EP175" s="78"/>
      <c r="EQ175" s="78"/>
      <c r="ER175" s="78"/>
      <c r="ES175" s="78"/>
      <c r="ET175" s="78"/>
      <c r="EU175" s="78"/>
      <c r="EV175" s="78"/>
      <c r="EW175" s="78"/>
      <c r="EX175" s="78"/>
      <c r="EY175" s="78"/>
      <c r="EZ175" s="78"/>
      <c r="FA175" s="78"/>
      <c r="FB175" s="78"/>
      <c r="FC175" s="78"/>
      <c r="FD175" s="78"/>
      <c r="FE175" s="78"/>
      <c r="FF175" s="78"/>
      <c r="FG175" s="78"/>
      <c r="FH175" s="78"/>
      <c r="FI175" s="78"/>
      <c r="FJ175" s="78"/>
      <c r="FK175" s="78"/>
      <c r="FL175" s="78"/>
      <c r="FM175" s="78"/>
      <c r="FN175" s="78"/>
      <c r="FO175" s="78"/>
      <c r="FP175" s="78"/>
      <c r="FQ175" s="78"/>
      <c r="FR175" s="78"/>
      <c r="FS175" s="78"/>
      <c r="FT175" s="78"/>
      <c r="FU175" s="78"/>
      <c r="FV175" s="78"/>
      <c r="FW175" s="78"/>
      <c r="FX175" s="78"/>
      <c r="FY175" s="78"/>
      <c r="FZ175" s="78"/>
      <c r="GA175" s="78"/>
      <c r="GB175" s="78"/>
      <c r="GC175" s="78"/>
    </row>
    <row r="176" spans="1:185" ht="15.75" thickBot="1" x14ac:dyDescent="0.3">
      <c r="A176" s="7" t="s">
        <v>4</v>
      </c>
      <c r="B176" s="83">
        <f>'2 уровень'!B273</f>
        <v>0</v>
      </c>
      <c r="C176" s="83">
        <f>'2 уровень'!C273</f>
        <v>0</v>
      </c>
      <c r="D176" s="83">
        <f>'2 уровень'!D273</f>
        <v>0</v>
      </c>
      <c r="E176" s="84">
        <f>'2 уровень'!E273</f>
        <v>0</v>
      </c>
      <c r="F176" s="64">
        <f>'2 уровень'!F273</f>
        <v>43902.836040444447</v>
      </c>
      <c r="G176" s="64">
        <f>'2 уровень'!G273</f>
        <v>3658</v>
      </c>
      <c r="H176" s="64">
        <f>'2 уровень'!H273</f>
        <v>-92.219139999999982</v>
      </c>
      <c r="I176" s="64">
        <f>'2 уровень'!I273</f>
        <v>-2.5210262438490973</v>
      </c>
      <c r="J176" s="79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78"/>
      <c r="CB176" s="78"/>
      <c r="CC176" s="78"/>
      <c r="CD176" s="78"/>
      <c r="CE176" s="78"/>
      <c r="CF176" s="78"/>
      <c r="CG176" s="78"/>
      <c r="CH176" s="78"/>
      <c r="CI176" s="78"/>
      <c r="CJ176" s="78"/>
      <c r="CK176" s="78"/>
      <c r="CL176" s="78"/>
      <c r="CM176" s="78"/>
      <c r="CN176" s="78"/>
      <c r="CO176" s="78"/>
      <c r="CP176" s="78"/>
      <c r="CQ176" s="78"/>
      <c r="CR176" s="78"/>
      <c r="CS176" s="78"/>
      <c r="CT176" s="78"/>
      <c r="CU176" s="78"/>
      <c r="CV176" s="78"/>
      <c r="CW176" s="78"/>
      <c r="CX176" s="78"/>
      <c r="CY176" s="78"/>
      <c r="CZ176" s="78"/>
      <c r="DA176" s="78"/>
      <c r="DB176" s="78"/>
      <c r="DC176" s="78"/>
      <c r="DD176" s="78"/>
      <c r="DE176" s="78"/>
      <c r="DF176" s="78"/>
      <c r="DG176" s="78"/>
      <c r="DH176" s="78"/>
      <c r="DI176" s="78"/>
      <c r="DJ176" s="78"/>
      <c r="DK176" s="78"/>
      <c r="DL176" s="78"/>
      <c r="DM176" s="78"/>
      <c r="DN176" s="78"/>
      <c r="DO176" s="78"/>
      <c r="DP176" s="78"/>
      <c r="DQ176" s="78"/>
      <c r="DR176" s="78"/>
      <c r="DS176" s="78"/>
      <c r="DT176" s="78"/>
      <c r="DU176" s="78"/>
      <c r="DV176" s="78"/>
      <c r="DW176" s="78"/>
      <c r="DX176" s="78"/>
      <c r="DY176" s="78"/>
      <c r="DZ176" s="78"/>
      <c r="EA176" s="78"/>
      <c r="EB176" s="78"/>
      <c r="EC176" s="78"/>
      <c r="ED176" s="78"/>
      <c r="EE176" s="78"/>
      <c r="EF176" s="78"/>
      <c r="EG176" s="78"/>
      <c r="EH176" s="78"/>
      <c r="EI176" s="78"/>
      <c r="EJ176" s="78"/>
      <c r="EK176" s="78"/>
      <c r="EL176" s="78"/>
      <c r="EM176" s="78"/>
      <c r="EN176" s="78"/>
      <c r="EO176" s="78"/>
      <c r="EP176" s="78"/>
      <c r="EQ176" s="78"/>
      <c r="ER176" s="78"/>
      <c r="ES176" s="78"/>
      <c r="ET176" s="78"/>
      <c r="EU176" s="78"/>
      <c r="EV176" s="78"/>
      <c r="EW176" s="78"/>
      <c r="EX176" s="78"/>
      <c r="EY176" s="78"/>
      <c r="EZ176" s="78"/>
      <c r="FA176" s="78"/>
      <c r="FB176" s="78"/>
      <c r="FC176" s="78"/>
      <c r="FD176" s="78"/>
      <c r="FE176" s="78"/>
      <c r="FF176" s="78"/>
      <c r="FG176" s="78"/>
      <c r="FH176" s="78"/>
      <c r="FI176" s="78"/>
      <c r="FJ176" s="78"/>
      <c r="FK176" s="78"/>
      <c r="FL176" s="78"/>
      <c r="FM176" s="78"/>
      <c r="FN176" s="78"/>
      <c r="FO176" s="78"/>
      <c r="FP176" s="78"/>
      <c r="FQ176" s="78"/>
      <c r="FR176" s="78"/>
      <c r="FS176" s="78"/>
      <c r="FT176" s="78"/>
      <c r="FU176" s="78"/>
      <c r="FV176" s="78"/>
      <c r="FW176" s="78"/>
      <c r="FX176" s="78"/>
      <c r="FY176" s="78"/>
      <c r="FZ176" s="78"/>
      <c r="GA176" s="78"/>
      <c r="GB176" s="78"/>
      <c r="GC176" s="78"/>
    </row>
    <row r="177" spans="1:185" ht="15" customHeight="1" x14ac:dyDescent="0.25">
      <c r="A177" s="75" t="s">
        <v>29</v>
      </c>
      <c r="B177" s="88"/>
      <c r="C177" s="88"/>
      <c r="D177" s="88"/>
      <c r="E177" s="89"/>
      <c r="F177" s="66"/>
      <c r="G177" s="66"/>
      <c r="H177" s="66"/>
      <c r="I177" s="66"/>
      <c r="J177" s="79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78"/>
      <c r="CC177" s="78"/>
      <c r="CD177" s="78"/>
      <c r="CE177" s="78"/>
      <c r="CF177" s="78"/>
      <c r="CG177" s="78"/>
      <c r="CH177" s="78"/>
      <c r="CI177" s="78"/>
      <c r="CJ177" s="78"/>
      <c r="CK177" s="78"/>
      <c r="CL177" s="78"/>
      <c r="CM177" s="78"/>
      <c r="CN177" s="78"/>
      <c r="CO177" s="78"/>
      <c r="CP177" s="78"/>
      <c r="CQ177" s="78"/>
      <c r="CR177" s="78"/>
      <c r="CS177" s="78"/>
      <c r="CT177" s="78"/>
      <c r="CU177" s="78"/>
      <c r="CV177" s="78"/>
      <c r="CW177" s="78"/>
      <c r="CX177" s="78"/>
      <c r="CY177" s="78"/>
      <c r="CZ177" s="78"/>
      <c r="DA177" s="78"/>
      <c r="DB177" s="78"/>
      <c r="DC177" s="78"/>
      <c r="DD177" s="78"/>
      <c r="DE177" s="78"/>
      <c r="DF177" s="78"/>
      <c r="DG177" s="78"/>
      <c r="DH177" s="78"/>
      <c r="DI177" s="78"/>
      <c r="DJ177" s="78"/>
      <c r="DK177" s="78"/>
      <c r="DL177" s="78"/>
      <c r="DM177" s="78"/>
      <c r="DN177" s="78"/>
      <c r="DO177" s="78"/>
      <c r="DP177" s="78"/>
      <c r="DQ177" s="78"/>
      <c r="DR177" s="78"/>
      <c r="DS177" s="78"/>
      <c r="DT177" s="78"/>
      <c r="DU177" s="78"/>
      <c r="DV177" s="78"/>
      <c r="DW177" s="78"/>
      <c r="DX177" s="78"/>
      <c r="DY177" s="78"/>
      <c r="DZ177" s="78"/>
      <c r="EA177" s="78"/>
      <c r="EB177" s="78"/>
      <c r="EC177" s="78"/>
      <c r="ED177" s="78"/>
      <c r="EE177" s="78"/>
      <c r="EF177" s="78"/>
      <c r="EG177" s="78"/>
      <c r="EH177" s="78"/>
      <c r="EI177" s="78"/>
      <c r="EJ177" s="78"/>
      <c r="EK177" s="78"/>
      <c r="EL177" s="78"/>
      <c r="EM177" s="78"/>
      <c r="EN177" s="78"/>
      <c r="EO177" s="78"/>
      <c r="EP177" s="78"/>
      <c r="EQ177" s="78"/>
      <c r="ER177" s="78"/>
      <c r="ES177" s="78"/>
      <c r="ET177" s="78"/>
      <c r="EU177" s="78"/>
      <c r="EV177" s="78"/>
      <c r="EW177" s="78"/>
      <c r="EX177" s="78"/>
      <c r="EY177" s="78"/>
      <c r="EZ177" s="78"/>
      <c r="FA177" s="78"/>
      <c r="FB177" s="78"/>
      <c r="FC177" s="78"/>
      <c r="FD177" s="78"/>
      <c r="FE177" s="78"/>
      <c r="FF177" s="78"/>
      <c r="FG177" s="78"/>
      <c r="FH177" s="78"/>
      <c r="FI177" s="78"/>
      <c r="FJ177" s="78"/>
      <c r="FK177" s="78"/>
      <c r="FL177" s="78"/>
      <c r="FM177" s="78"/>
      <c r="FN177" s="78"/>
      <c r="FO177" s="78"/>
      <c r="FP177" s="78"/>
      <c r="FQ177" s="78"/>
      <c r="FR177" s="78"/>
      <c r="FS177" s="78"/>
      <c r="FT177" s="78"/>
      <c r="FU177" s="78"/>
      <c r="FV177" s="78"/>
      <c r="FW177" s="78"/>
      <c r="FX177" s="78"/>
      <c r="FY177" s="78"/>
      <c r="FZ177" s="78"/>
      <c r="GA177" s="78"/>
      <c r="GB177" s="78"/>
      <c r="GC177" s="78"/>
    </row>
    <row r="178" spans="1:185" ht="30" x14ac:dyDescent="0.25">
      <c r="A178" s="72" t="s">
        <v>134</v>
      </c>
      <c r="B178" s="83">
        <f>'2 уровень'!B289</f>
        <v>6122</v>
      </c>
      <c r="C178" s="83">
        <f>'2 уровень'!C289</f>
        <v>511</v>
      </c>
      <c r="D178" s="83">
        <f>'2 уровень'!D289</f>
        <v>166</v>
      </c>
      <c r="E178" s="84">
        <f>'2 уровень'!E289</f>
        <v>32.485322896281801</v>
      </c>
      <c r="F178" s="64">
        <f>'2 уровень'!F289</f>
        <v>15414.323578666666</v>
      </c>
      <c r="G178" s="64">
        <f>'2 уровень'!G289</f>
        <v>1284</v>
      </c>
      <c r="H178" s="64">
        <f>'2 уровень'!H289</f>
        <v>327.50804999999997</v>
      </c>
      <c r="I178" s="64">
        <f>'2 уровень'!I289</f>
        <v>25.506857476635513</v>
      </c>
      <c r="J178" s="79"/>
    </row>
    <row r="179" spans="1:185" ht="30" x14ac:dyDescent="0.25">
      <c r="A179" s="11" t="s">
        <v>84</v>
      </c>
      <c r="B179" s="83">
        <f>'2 уровень'!B290</f>
        <v>4530</v>
      </c>
      <c r="C179" s="83">
        <f>'2 уровень'!C290</f>
        <v>378</v>
      </c>
      <c r="D179" s="83">
        <f>'2 уровень'!D290</f>
        <v>138</v>
      </c>
      <c r="E179" s="84">
        <f>'2 уровень'!E290</f>
        <v>36.507936507936506</v>
      </c>
      <c r="F179" s="64">
        <f>'2 уровень'!F290</f>
        <v>11115.778426666666</v>
      </c>
      <c r="G179" s="64">
        <f>'2 уровень'!G290</f>
        <v>926</v>
      </c>
      <c r="H179" s="64">
        <f>'2 уровень'!H290</f>
        <v>260.48524999999995</v>
      </c>
      <c r="I179" s="64">
        <f>'2 уровень'!I290</f>
        <v>28.130156587473</v>
      </c>
      <c r="J179" s="79"/>
    </row>
    <row r="180" spans="1:185" ht="30" x14ac:dyDescent="0.25">
      <c r="A180" s="11" t="s">
        <v>85</v>
      </c>
      <c r="B180" s="83">
        <f>'2 уровень'!B291</f>
        <v>1381</v>
      </c>
      <c r="C180" s="83">
        <f>'2 уровень'!C291</f>
        <v>115</v>
      </c>
      <c r="D180" s="83">
        <f>'2 уровень'!D291</f>
        <v>28</v>
      </c>
      <c r="E180" s="84">
        <f>'2 уровень'!E291</f>
        <v>24.347826086956523</v>
      </c>
      <c r="F180" s="64">
        <f>'2 уровень'!F291</f>
        <v>2978.3198399999997</v>
      </c>
      <c r="G180" s="64">
        <f>'2 уровень'!G291</f>
        <v>248</v>
      </c>
      <c r="H180" s="64">
        <f>'2 уровень'!H291</f>
        <v>67.022800000000004</v>
      </c>
      <c r="I180" s="64">
        <f>'2 уровень'!I291</f>
        <v>27.02532258064516</v>
      </c>
      <c r="J180" s="79"/>
    </row>
    <row r="181" spans="1:185" ht="45" x14ac:dyDescent="0.25">
      <c r="A181" s="11" t="s">
        <v>108</v>
      </c>
      <c r="B181" s="83">
        <f>'2 уровень'!B292</f>
        <v>81</v>
      </c>
      <c r="C181" s="83">
        <f>'2 уровень'!C292</f>
        <v>7</v>
      </c>
      <c r="D181" s="83">
        <f>'2 уровень'!D292</f>
        <v>0</v>
      </c>
      <c r="E181" s="84">
        <f>'2 уровень'!E292</f>
        <v>0</v>
      </c>
      <c r="F181" s="64">
        <f>'2 уровень'!F292</f>
        <v>506.81635199999999</v>
      </c>
      <c r="G181" s="64">
        <f>'2 уровень'!G292</f>
        <v>42</v>
      </c>
      <c r="H181" s="64">
        <f>'2 уровень'!H292</f>
        <v>0</v>
      </c>
      <c r="I181" s="64">
        <f>'2 уровень'!I292</f>
        <v>0</v>
      </c>
      <c r="J181" s="79"/>
    </row>
    <row r="182" spans="1:185" ht="30" x14ac:dyDescent="0.25">
      <c r="A182" s="11" t="s">
        <v>109</v>
      </c>
      <c r="B182" s="83">
        <f>'2 уровень'!B293</f>
        <v>130</v>
      </c>
      <c r="C182" s="83">
        <f>'2 уровень'!C293</f>
        <v>11</v>
      </c>
      <c r="D182" s="83">
        <f>'2 уровень'!D293</f>
        <v>0</v>
      </c>
      <c r="E182" s="84">
        <f>'2 уровень'!E293</f>
        <v>0</v>
      </c>
      <c r="F182" s="64">
        <f>'2 уровень'!F293</f>
        <v>813.40896000000009</v>
      </c>
      <c r="G182" s="64">
        <f>'2 уровень'!G293</f>
        <v>68</v>
      </c>
      <c r="H182" s="64">
        <f>'2 уровень'!H293</f>
        <v>0</v>
      </c>
      <c r="I182" s="64">
        <f>'2 уровень'!I293</f>
        <v>0</v>
      </c>
      <c r="J182" s="79"/>
    </row>
    <row r="183" spans="1:185" ht="30" x14ac:dyDescent="0.25">
      <c r="A183" s="72" t="s">
        <v>125</v>
      </c>
      <c r="B183" s="83">
        <f>'2 уровень'!B294</f>
        <v>15376</v>
      </c>
      <c r="C183" s="83">
        <f>'2 уровень'!C294</f>
        <v>1282</v>
      </c>
      <c r="D183" s="83">
        <f>'2 уровень'!D294</f>
        <v>156</v>
      </c>
      <c r="E183" s="84">
        <f>'2 уровень'!E294</f>
        <v>12.168486739469579</v>
      </c>
      <c r="F183" s="64">
        <f>'2 уровень'!F294</f>
        <v>29911.455460000001</v>
      </c>
      <c r="G183" s="64">
        <f>'2 уровень'!G294</f>
        <v>2492</v>
      </c>
      <c r="H183" s="64">
        <f>'2 уровень'!H294</f>
        <v>494.02094999999991</v>
      </c>
      <c r="I183" s="64">
        <f>'2 уровень'!I294</f>
        <v>19.824275682182982</v>
      </c>
      <c r="J183" s="79"/>
    </row>
    <row r="184" spans="1:185" ht="30" x14ac:dyDescent="0.25">
      <c r="A184" s="11" t="s">
        <v>121</v>
      </c>
      <c r="B184" s="83">
        <f>'2 уровень'!B295</f>
        <v>4044</v>
      </c>
      <c r="C184" s="83">
        <f>'2 уровень'!C295</f>
        <v>337</v>
      </c>
      <c r="D184" s="83">
        <f>'2 уровень'!D295</f>
        <v>0</v>
      </c>
      <c r="E184" s="84">
        <f>'2 уровень'!E295</f>
        <v>0</v>
      </c>
      <c r="F184" s="64">
        <f>'2 уровень'!F295</f>
        <v>7092.6502799999989</v>
      </c>
      <c r="G184" s="64">
        <f>'2 уровень'!G295</f>
        <v>591</v>
      </c>
      <c r="H184" s="64">
        <f>'2 уровень'!H295</f>
        <v>0</v>
      </c>
      <c r="I184" s="64">
        <f>'2 уровень'!I295</f>
        <v>0</v>
      </c>
      <c r="J184" s="79"/>
    </row>
    <row r="185" spans="1:185" ht="60" x14ac:dyDescent="0.25">
      <c r="A185" s="11" t="s">
        <v>86</v>
      </c>
      <c r="B185" s="83">
        <f>'2 уровень'!B296</f>
        <v>6050</v>
      </c>
      <c r="C185" s="83">
        <f>'2 уровень'!C296</f>
        <v>504</v>
      </c>
      <c r="D185" s="83">
        <f>'2 уровень'!D296</f>
        <v>130</v>
      </c>
      <c r="E185" s="84">
        <f>'2 уровень'!E296</f>
        <v>25.793650793650798</v>
      </c>
      <c r="F185" s="64">
        <f>'2 уровень'!F296</f>
        <v>11867.075000000001</v>
      </c>
      <c r="G185" s="64">
        <f>'2 уровень'!G296</f>
        <v>989</v>
      </c>
      <c r="H185" s="64">
        <f>'2 уровень'!H296</f>
        <v>462.33163999999994</v>
      </c>
      <c r="I185" s="64">
        <f>'2 уровень'!I296</f>
        <v>46.747385237613742</v>
      </c>
      <c r="J185" s="79"/>
    </row>
    <row r="186" spans="1:185" ht="45" x14ac:dyDescent="0.25">
      <c r="A186" s="11" t="s">
        <v>122</v>
      </c>
      <c r="B186" s="83">
        <f>'2 уровень'!B297</f>
        <v>4560</v>
      </c>
      <c r="C186" s="83">
        <f>'2 уровень'!C297</f>
        <v>380</v>
      </c>
      <c r="D186" s="83">
        <f>'2 уровень'!D297</f>
        <v>23</v>
      </c>
      <c r="E186" s="84">
        <f>'2 уровень'!E297</f>
        <v>6.0526315789473681</v>
      </c>
      <c r="F186" s="64">
        <f>'2 уровень'!F297</f>
        <v>8944.44</v>
      </c>
      <c r="G186" s="64">
        <f>'2 уровень'!G297</f>
        <v>745</v>
      </c>
      <c r="H186" s="64">
        <f>'2 уровень'!H297</f>
        <v>20.142520000000001</v>
      </c>
      <c r="I186" s="64">
        <f>'2 уровень'!I297</f>
        <v>2.7036939597315435</v>
      </c>
      <c r="J186" s="79"/>
    </row>
    <row r="187" spans="1:185" ht="30" x14ac:dyDescent="0.25">
      <c r="A187" s="11" t="s">
        <v>87</v>
      </c>
      <c r="B187" s="83">
        <f>'2 уровень'!B298</f>
        <v>450</v>
      </c>
      <c r="C187" s="83">
        <f>'2 уровень'!C298</f>
        <v>38</v>
      </c>
      <c r="D187" s="83">
        <f>'2 уровень'!D298</f>
        <v>3</v>
      </c>
      <c r="E187" s="84">
        <f>'2 уровень'!E298</f>
        <v>7.8947368421052628</v>
      </c>
      <c r="F187" s="64">
        <f>'2 уровень'!F298</f>
        <v>1800.3824999999999</v>
      </c>
      <c r="G187" s="64">
        <f>'2 уровень'!G298</f>
        <v>150</v>
      </c>
      <c r="H187" s="64">
        <f>'2 уровень'!H298</f>
        <v>11.546790000000001</v>
      </c>
      <c r="I187" s="64">
        <f>'2 уровень'!I298</f>
        <v>7.6978600000000004</v>
      </c>
      <c r="J187" s="79"/>
    </row>
    <row r="188" spans="1:185" ht="30" x14ac:dyDescent="0.25">
      <c r="A188" s="11" t="s">
        <v>88</v>
      </c>
      <c r="B188" s="83">
        <f>'2 уровень'!B299</f>
        <v>272</v>
      </c>
      <c r="C188" s="83">
        <f>'2 уровень'!C299</f>
        <v>23</v>
      </c>
      <c r="D188" s="83">
        <f>'2 уровень'!D299</f>
        <v>0</v>
      </c>
      <c r="E188" s="84">
        <f>'2 уровень'!E299</f>
        <v>0</v>
      </c>
      <c r="F188" s="64">
        <f>'2 уровень'!F299</f>
        <v>206.90768000000003</v>
      </c>
      <c r="G188" s="64">
        <f>'2 уровень'!G299</f>
        <v>17</v>
      </c>
      <c r="H188" s="64">
        <f>'2 уровень'!H299</f>
        <v>0</v>
      </c>
      <c r="I188" s="64">
        <f>'2 уровень'!I299</f>
        <v>0</v>
      </c>
      <c r="J188" s="79"/>
    </row>
    <row r="189" spans="1:185" ht="15.75" thickBot="1" x14ac:dyDescent="0.3">
      <c r="A189" s="7" t="s">
        <v>4</v>
      </c>
      <c r="B189" s="83">
        <f>'2 уровень'!B300</f>
        <v>0</v>
      </c>
      <c r="C189" s="83">
        <f>'2 уровень'!C300</f>
        <v>0</v>
      </c>
      <c r="D189" s="83">
        <f>'2 уровень'!D300</f>
        <v>0</v>
      </c>
      <c r="E189" s="84">
        <f>'2 уровень'!E300</f>
        <v>0</v>
      </c>
      <c r="F189" s="64">
        <f>'2 уровень'!F300</f>
        <v>45325.779038666667</v>
      </c>
      <c r="G189" s="64">
        <f>'2 уровень'!G300</f>
        <v>3776</v>
      </c>
      <c r="H189" s="64">
        <f>'2 уровень'!H300</f>
        <v>821.52899999999988</v>
      </c>
      <c r="I189" s="64">
        <f>'2 уровень'!I300</f>
        <v>21.756594279661016</v>
      </c>
      <c r="J189" s="79"/>
    </row>
    <row r="190" spans="1:185" ht="15" customHeight="1" x14ac:dyDescent="0.25">
      <c r="A190" s="75" t="s">
        <v>30</v>
      </c>
      <c r="B190" s="88"/>
      <c r="C190" s="88"/>
      <c r="D190" s="88"/>
      <c r="E190" s="89"/>
      <c r="F190" s="66"/>
      <c r="G190" s="66"/>
      <c r="H190" s="66"/>
      <c r="I190" s="66"/>
      <c r="J190" s="79"/>
    </row>
    <row r="191" spans="1:185" ht="30" x14ac:dyDescent="0.25">
      <c r="A191" s="72" t="s">
        <v>134</v>
      </c>
      <c r="B191" s="83">
        <f>'Охотск '!B22</f>
        <v>1653</v>
      </c>
      <c r="C191" s="83">
        <f>'Охотск '!C22</f>
        <v>137</v>
      </c>
      <c r="D191" s="83">
        <f>'Охотск '!D22</f>
        <v>17</v>
      </c>
      <c r="E191" s="84">
        <f>'Охотск '!E22</f>
        <v>12.408759124087592</v>
      </c>
      <c r="F191" s="69">
        <f>'Охотск '!F22</f>
        <v>5893.593596222222</v>
      </c>
      <c r="G191" s="69">
        <f>'Охотск '!G22</f>
        <v>492</v>
      </c>
      <c r="H191" s="69">
        <f>'Охотск '!H22</f>
        <v>54.952629999999999</v>
      </c>
      <c r="I191" s="69">
        <f>'Охотск '!I22</f>
        <v>11.169233739837397</v>
      </c>
      <c r="J191" s="79"/>
    </row>
    <row r="192" spans="1:185" ht="30" x14ac:dyDescent="0.25">
      <c r="A192" s="11" t="s">
        <v>84</v>
      </c>
      <c r="B192" s="83">
        <f>'Охотск '!B23</f>
        <v>1227</v>
      </c>
      <c r="C192" s="83">
        <f>'Охотск '!C23</f>
        <v>102</v>
      </c>
      <c r="D192" s="83">
        <f>'Охотск '!D23</f>
        <v>15</v>
      </c>
      <c r="E192" s="84">
        <f>'Охотск '!E23</f>
        <v>14.705882352941178</v>
      </c>
      <c r="F192" s="69">
        <f>'Охотск '!F23</f>
        <v>4283.2641792222221</v>
      </c>
      <c r="G192" s="69">
        <f>'Охотск '!G23</f>
        <v>357</v>
      </c>
      <c r="H192" s="69">
        <f>'Охотск '!H23</f>
        <v>47.290489999999998</v>
      </c>
      <c r="I192" s="69">
        <f>'Охотск '!I23</f>
        <v>13.246635854341736</v>
      </c>
      <c r="J192" s="79"/>
    </row>
    <row r="193" spans="1:185" ht="30" x14ac:dyDescent="0.25">
      <c r="A193" s="11" t="s">
        <v>85</v>
      </c>
      <c r="B193" s="83">
        <f>'Охотск '!B24</f>
        <v>374</v>
      </c>
      <c r="C193" s="83">
        <f>'Охотск '!C24</f>
        <v>31</v>
      </c>
      <c r="D193" s="83">
        <f>'Охотск '!D24</f>
        <v>2</v>
      </c>
      <c r="E193" s="84">
        <f>'Охотск '!E24</f>
        <v>6.4516129032258061</v>
      </c>
      <c r="F193" s="69">
        <f>'Охотск '!F24</f>
        <v>1147.4609850000002</v>
      </c>
      <c r="G193" s="69">
        <f>'Охотск '!G24</f>
        <v>96</v>
      </c>
      <c r="H193" s="69">
        <f>'Охотск '!H24</f>
        <v>7.66214</v>
      </c>
      <c r="I193" s="69">
        <f>'Охотск '!I24</f>
        <v>7.9813958333333339</v>
      </c>
      <c r="J193" s="79"/>
    </row>
    <row r="194" spans="1:185" ht="45" x14ac:dyDescent="0.25">
      <c r="A194" s="11" t="s">
        <v>108</v>
      </c>
      <c r="B194" s="83">
        <f>'Охотск '!B25</f>
        <v>28</v>
      </c>
      <c r="C194" s="83">
        <f>'Охотск '!C25</f>
        <v>2</v>
      </c>
      <c r="D194" s="83">
        <f>'Охотск '!D25</f>
        <v>0</v>
      </c>
      <c r="E194" s="84">
        <f>'Охотск '!E25</f>
        <v>0</v>
      </c>
      <c r="F194" s="69">
        <f>'Охотск '!F25</f>
        <v>249.23684800000004</v>
      </c>
      <c r="G194" s="69">
        <f>'Охотск '!G25</f>
        <v>21</v>
      </c>
      <c r="H194" s="69">
        <f>'Охотск '!H25</f>
        <v>0</v>
      </c>
      <c r="I194" s="69">
        <f>'Охотск '!I25</f>
        <v>0</v>
      </c>
      <c r="J194" s="79"/>
    </row>
    <row r="195" spans="1:185" ht="30" x14ac:dyDescent="0.25">
      <c r="A195" s="11" t="s">
        <v>109</v>
      </c>
      <c r="B195" s="83">
        <f>'Охотск '!B26</f>
        <v>24</v>
      </c>
      <c r="C195" s="83">
        <f>'Охотск '!C26</f>
        <v>2</v>
      </c>
      <c r="D195" s="83">
        <f>'Охотск '!D26</f>
        <v>0</v>
      </c>
      <c r="E195" s="84">
        <f>'Охотск '!E26</f>
        <v>0</v>
      </c>
      <c r="F195" s="69">
        <f>'Охотск '!F26</f>
        <v>213.63158400000003</v>
      </c>
      <c r="G195" s="69">
        <f>'Охотск '!G26</f>
        <v>18</v>
      </c>
      <c r="H195" s="69">
        <f>'Охотск '!H26</f>
        <v>0</v>
      </c>
      <c r="I195" s="69">
        <f>'Охотск '!I26</f>
        <v>0</v>
      </c>
      <c r="J195" s="79"/>
    </row>
    <row r="196" spans="1:185" ht="30" x14ac:dyDescent="0.25">
      <c r="A196" s="72" t="s">
        <v>125</v>
      </c>
      <c r="B196" s="83">
        <f>'Охотск '!B27</f>
        <v>2347</v>
      </c>
      <c r="C196" s="83">
        <f>'Охотск '!C27</f>
        <v>197</v>
      </c>
      <c r="D196" s="83">
        <f>'Охотск '!D27</f>
        <v>31</v>
      </c>
      <c r="E196" s="84">
        <f>'Охотск '!E27</f>
        <v>15.736040609137056</v>
      </c>
      <c r="F196" s="69">
        <f>'Охотск '!F27</f>
        <v>9040.2379400000009</v>
      </c>
      <c r="G196" s="69">
        <f>'Охотск '!G27</f>
        <v>752</v>
      </c>
      <c r="H196" s="69">
        <f>'Охотск '!H27</f>
        <v>33.547269999999997</v>
      </c>
      <c r="I196" s="69">
        <f>'Охотск '!I27</f>
        <v>4.4610731382978717</v>
      </c>
      <c r="J196" s="79"/>
    </row>
    <row r="197" spans="1:185" ht="30" x14ac:dyDescent="0.25">
      <c r="A197" s="11" t="s">
        <v>121</v>
      </c>
      <c r="B197" s="83">
        <f>'Охотск '!B28</f>
        <v>75</v>
      </c>
      <c r="C197" s="83">
        <f>'Охотск '!C28</f>
        <v>6</v>
      </c>
      <c r="D197" s="83">
        <f>'Охотск '!D28</f>
        <v>0</v>
      </c>
      <c r="E197" s="84">
        <f>'Охотск '!E28</f>
        <v>0</v>
      </c>
      <c r="F197" s="69">
        <f>'Охотск '!F28</f>
        <v>189.07499999999999</v>
      </c>
      <c r="G197" s="69">
        <f>'Охотск '!G28</f>
        <v>16</v>
      </c>
      <c r="H197" s="69">
        <f>'Охотск '!H28</f>
        <v>0</v>
      </c>
      <c r="I197" s="69">
        <f>'Охотск '!I28</f>
        <v>0</v>
      </c>
      <c r="J197" s="79"/>
    </row>
    <row r="198" spans="1:185" ht="60" x14ac:dyDescent="0.25">
      <c r="A198" s="11" t="s">
        <v>86</v>
      </c>
      <c r="B198" s="83">
        <f>'Охотск '!B29</f>
        <v>1410</v>
      </c>
      <c r="C198" s="83">
        <f>'Охотск '!C29</f>
        <v>118</v>
      </c>
      <c r="D198" s="83">
        <f>'Охотск '!D29</f>
        <v>13</v>
      </c>
      <c r="E198" s="84">
        <f>'Охотск '!E29</f>
        <v>11.016949152542372</v>
      </c>
      <c r="F198" s="69">
        <f>'Охотск '!F29</f>
        <v>6689.04</v>
      </c>
      <c r="G198" s="69">
        <f>'Охотск '!G29</f>
        <v>557</v>
      </c>
      <c r="H198" s="69">
        <f>'Охотск '!H29</f>
        <v>14.068209999999999</v>
      </c>
      <c r="I198" s="69">
        <f>'Охотск '!I29</f>
        <v>2.5257109515260319</v>
      </c>
      <c r="J198" s="79"/>
    </row>
    <row r="199" spans="1:185" ht="45" x14ac:dyDescent="0.25">
      <c r="A199" s="11" t="s">
        <v>122</v>
      </c>
      <c r="B199" s="83">
        <f>'Охотск '!B30</f>
        <v>92</v>
      </c>
      <c r="C199" s="83">
        <f>'Охотск '!C30</f>
        <v>8</v>
      </c>
      <c r="D199" s="83">
        <f>'Охотск '!D30</f>
        <v>18</v>
      </c>
      <c r="E199" s="84">
        <f>'Охотск '!E30</f>
        <v>225</v>
      </c>
      <c r="F199" s="69">
        <f>'Охотск '!F30</f>
        <v>436.44799999999998</v>
      </c>
      <c r="G199" s="69">
        <f>'Охотск '!G30</f>
        <v>36</v>
      </c>
      <c r="H199" s="69">
        <f>'Охотск '!H30</f>
        <v>19.47906</v>
      </c>
      <c r="I199" s="69">
        <f>'Охотск '!I30</f>
        <v>54.108500000000006</v>
      </c>
      <c r="J199" s="79"/>
    </row>
    <row r="200" spans="1:185" ht="30" x14ac:dyDescent="0.25">
      <c r="A200" s="11" t="s">
        <v>87</v>
      </c>
      <c r="B200" s="83">
        <f>'Охотск '!B31</f>
        <v>188</v>
      </c>
      <c r="C200" s="83">
        <f>'Охотск '!C31</f>
        <v>16</v>
      </c>
      <c r="D200" s="83">
        <f>'Охотск '!D31</f>
        <v>0</v>
      </c>
      <c r="E200" s="84">
        <f>'Охотск '!E31</f>
        <v>0</v>
      </c>
      <c r="F200" s="69">
        <f>'Охотск '!F31</f>
        <v>1095.8520000000001</v>
      </c>
      <c r="G200" s="69">
        <f>'Охотск '!G31</f>
        <v>91</v>
      </c>
      <c r="H200" s="69">
        <f>'Охотск '!H31</f>
        <v>0</v>
      </c>
      <c r="I200" s="69">
        <f>'Охотск '!I31</f>
        <v>0</v>
      </c>
      <c r="J200" s="79"/>
    </row>
    <row r="201" spans="1:185" ht="30" x14ac:dyDescent="0.25">
      <c r="A201" s="11" t="s">
        <v>88</v>
      </c>
      <c r="B201" s="83">
        <f>'Охотск '!B32</f>
        <v>582</v>
      </c>
      <c r="C201" s="83">
        <f>'Охотск '!C32</f>
        <v>49</v>
      </c>
      <c r="D201" s="83">
        <f>'Охотск '!D32</f>
        <v>0</v>
      </c>
      <c r="E201" s="84">
        <f>'Охотск '!E32</f>
        <v>0</v>
      </c>
      <c r="F201" s="69">
        <f>'Охотск '!F32</f>
        <v>629.82294000000002</v>
      </c>
      <c r="G201" s="69">
        <f>'Охотск '!G32</f>
        <v>52</v>
      </c>
      <c r="H201" s="69">
        <f>'Охотск '!H32</f>
        <v>0</v>
      </c>
      <c r="I201" s="69">
        <f>'Охотск '!I32</f>
        <v>0</v>
      </c>
      <c r="J201" s="79"/>
    </row>
    <row r="202" spans="1:185" ht="15.75" thickBot="1" x14ac:dyDescent="0.3">
      <c r="A202" s="7" t="s">
        <v>4</v>
      </c>
      <c r="B202" s="83">
        <f>'Охотск '!B33</f>
        <v>4000</v>
      </c>
      <c r="C202" s="83">
        <f>'Охотск '!C33</f>
        <v>334</v>
      </c>
      <c r="D202" s="83">
        <f>'Охотск '!D33</f>
        <v>48</v>
      </c>
      <c r="E202" s="84">
        <f>'Охотск '!E33</f>
        <v>14.37125748502994</v>
      </c>
      <c r="F202" s="69">
        <f>'Охотск '!F33</f>
        <v>14933.831536222224</v>
      </c>
      <c r="G202" s="69">
        <f>'Охотск '!G33</f>
        <v>1244</v>
      </c>
      <c r="H202" s="69">
        <f>'Охотск '!H33</f>
        <v>88.499899999999997</v>
      </c>
      <c r="I202" s="69">
        <f>'Охотск '!I33</f>
        <v>7.1141398713826369</v>
      </c>
      <c r="J202" s="79"/>
    </row>
    <row r="203" spans="1:185" ht="15" customHeight="1" x14ac:dyDescent="0.25">
      <c r="A203" s="75" t="s">
        <v>31</v>
      </c>
      <c r="B203" s="88"/>
      <c r="C203" s="88"/>
      <c r="D203" s="88"/>
      <c r="E203" s="89"/>
      <c r="F203" s="66"/>
      <c r="G203" s="66"/>
      <c r="H203" s="66"/>
      <c r="I203" s="66"/>
      <c r="J203" s="79"/>
    </row>
    <row r="204" spans="1:185" ht="30" x14ac:dyDescent="0.25">
      <c r="A204" s="72" t="s">
        <v>134</v>
      </c>
      <c r="B204" s="86">
        <f>'2 уровень'!B316</f>
        <v>4143</v>
      </c>
      <c r="C204" s="86">
        <f>'2 уровень'!C316</f>
        <v>345</v>
      </c>
      <c r="D204" s="86">
        <f>'2 уровень'!D316</f>
        <v>105</v>
      </c>
      <c r="E204" s="87">
        <f>'2 уровень'!E316</f>
        <v>30.434782608695656</v>
      </c>
      <c r="F204" s="69">
        <f>'2 уровень'!F316</f>
        <v>10540.718044444444</v>
      </c>
      <c r="G204" s="69">
        <f>'2 уровень'!G316</f>
        <v>879</v>
      </c>
      <c r="H204" s="69">
        <f>'2 уровень'!H316</f>
        <v>222.03493999999998</v>
      </c>
      <c r="I204" s="69">
        <f>'2 уровень'!I316</f>
        <v>25.259947667804322</v>
      </c>
      <c r="J204" s="79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  <c r="AC204" s="78"/>
      <c r="AD204" s="78"/>
      <c r="AE204" s="78"/>
      <c r="AF204" s="78"/>
      <c r="AG204" s="78"/>
      <c r="AH204" s="78"/>
      <c r="AI204" s="78"/>
      <c r="AJ204" s="78"/>
      <c r="AK204" s="78"/>
      <c r="AL204" s="78"/>
      <c r="AM204" s="78"/>
      <c r="AN204" s="78"/>
      <c r="AO204" s="78"/>
      <c r="AP204" s="78"/>
      <c r="AQ204" s="78"/>
      <c r="AR204" s="78"/>
      <c r="AS204" s="78"/>
      <c r="AT204" s="78"/>
      <c r="AU204" s="78"/>
      <c r="AV204" s="78"/>
      <c r="AW204" s="78"/>
      <c r="AX204" s="78"/>
      <c r="AY204" s="78"/>
      <c r="AZ204" s="78"/>
      <c r="BA204" s="78"/>
      <c r="BB204" s="78"/>
      <c r="BC204" s="78"/>
      <c r="BD204" s="78"/>
      <c r="BE204" s="78"/>
      <c r="BF204" s="78"/>
      <c r="BG204" s="78"/>
      <c r="BH204" s="78"/>
      <c r="BI204" s="78"/>
      <c r="BJ204" s="78"/>
      <c r="BK204" s="78"/>
      <c r="BL204" s="78"/>
      <c r="BM204" s="78"/>
      <c r="BN204" s="78"/>
      <c r="BO204" s="78"/>
      <c r="BP204" s="78"/>
      <c r="BQ204" s="78"/>
      <c r="BR204" s="78"/>
      <c r="BS204" s="78"/>
      <c r="BT204" s="78"/>
      <c r="BU204" s="78"/>
      <c r="BV204" s="78"/>
      <c r="BW204" s="78"/>
      <c r="BX204" s="78"/>
      <c r="BY204" s="78"/>
      <c r="BZ204" s="78"/>
      <c r="CA204" s="78"/>
      <c r="CB204" s="78"/>
      <c r="CC204" s="78"/>
      <c r="CD204" s="78"/>
      <c r="CE204" s="78"/>
      <c r="CF204" s="78"/>
      <c r="CG204" s="78"/>
      <c r="CH204" s="78"/>
      <c r="CI204" s="78"/>
      <c r="CJ204" s="78"/>
      <c r="CK204" s="78"/>
      <c r="CL204" s="78"/>
      <c r="CM204" s="78"/>
      <c r="CN204" s="78"/>
      <c r="CO204" s="78"/>
      <c r="CP204" s="78"/>
      <c r="CQ204" s="78"/>
      <c r="CR204" s="78"/>
      <c r="CS204" s="78"/>
      <c r="CT204" s="78"/>
      <c r="CU204" s="78"/>
      <c r="CV204" s="78"/>
      <c r="CW204" s="78"/>
      <c r="CX204" s="78"/>
      <c r="CY204" s="78"/>
      <c r="CZ204" s="78"/>
      <c r="DA204" s="78"/>
      <c r="DB204" s="78"/>
      <c r="DC204" s="78"/>
      <c r="DD204" s="78"/>
      <c r="DE204" s="78"/>
      <c r="DF204" s="78"/>
      <c r="DG204" s="78"/>
      <c r="DH204" s="78"/>
      <c r="DI204" s="78"/>
      <c r="DJ204" s="78"/>
      <c r="DK204" s="78"/>
      <c r="DL204" s="78"/>
      <c r="DM204" s="78"/>
      <c r="DN204" s="78"/>
      <c r="DO204" s="78"/>
      <c r="DP204" s="78"/>
      <c r="DQ204" s="78"/>
      <c r="DR204" s="78"/>
      <c r="DS204" s="78"/>
      <c r="DT204" s="78"/>
      <c r="DU204" s="78"/>
      <c r="DV204" s="78"/>
      <c r="DW204" s="78"/>
      <c r="DX204" s="78"/>
      <c r="DY204" s="78"/>
      <c r="DZ204" s="78"/>
      <c r="EA204" s="78"/>
      <c r="EB204" s="78"/>
      <c r="EC204" s="78"/>
      <c r="ED204" s="78"/>
      <c r="EE204" s="78"/>
      <c r="EF204" s="78"/>
      <c r="EG204" s="78"/>
      <c r="EH204" s="78"/>
      <c r="EI204" s="78"/>
      <c r="EJ204" s="78"/>
      <c r="EK204" s="78"/>
      <c r="EL204" s="78"/>
      <c r="EM204" s="78"/>
      <c r="EN204" s="78"/>
      <c r="EO204" s="78"/>
      <c r="EP204" s="78"/>
      <c r="EQ204" s="78"/>
      <c r="ER204" s="78"/>
      <c r="ES204" s="78"/>
      <c r="ET204" s="78"/>
      <c r="EU204" s="78"/>
      <c r="EV204" s="78"/>
      <c r="EW204" s="78"/>
      <c r="EX204" s="78"/>
      <c r="EY204" s="78"/>
      <c r="EZ204" s="78"/>
      <c r="FA204" s="78"/>
      <c r="FB204" s="78"/>
      <c r="FC204" s="78"/>
      <c r="FD204" s="78"/>
      <c r="FE204" s="78"/>
      <c r="FF204" s="78"/>
      <c r="FG204" s="78"/>
      <c r="FH204" s="78"/>
      <c r="FI204" s="78"/>
      <c r="FJ204" s="78"/>
      <c r="FK204" s="78"/>
      <c r="FL204" s="78"/>
      <c r="FM204" s="78"/>
      <c r="FN204" s="78"/>
      <c r="FO204" s="78"/>
      <c r="FP204" s="78"/>
      <c r="FQ204" s="78"/>
      <c r="FR204" s="78"/>
      <c r="FS204" s="78"/>
      <c r="FT204" s="78"/>
      <c r="FU204" s="78"/>
      <c r="FV204" s="78"/>
      <c r="FW204" s="78"/>
      <c r="FX204" s="78"/>
      <c r="FY204" s="78"/>
      <c r="FZ204" s="78"/>
      <c r="GA204" s="78"/>
      <c r="GB204" s="78"/>
      <c r="GC204" s="78"/>
    </row>
    <row r="205" spans="1:185" ht="30" x14ac:dyDescent="0.25">
      <c r="A205" s="11" t="s">
        <v>84</v>
      </c>
      <c r="B205" s="86">
        <f>'2 уровень'!B317</f>
        <v>3044</v>
      </c>
      <c r="C205" s="86">
        <f>'2 уровень'!C317</f>
        <v>254</v>
      </c>
      <c r="D205" s="86">
        <f>'2 уровень'!D317</f>
        <v>89</v>
      </c>
      <c r="E205" s="87">
        <f>'2 уровень'!E317</f>
        <v>35.039370078740156</v>
      </c>
      <c r="F205" s="69">
        <f>'2 уровень'!F317</f>
        <v>7469.4104924444446</v>
      </c>
      <c r="G205" s="69">
        <f>'2 уровень'!G317</f>
        <v>622</v>
      </c>
      <c r="H205" s="69">
        <f>'2 уровень'!H317</f>
        <v>185.41595999999998</v>
      </c>
      <c r="I205" s="69">
        <f>'2 уровень'!I317</f>
        <v>29.809639871382632</v>
      </c>
      <c r="J205" s="79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8"/>
      <c r="AD205" s="78"/>
      <c r="AE205" s="78"/>
      <c r="AF205" s="78"/>
      <c r="AG205" s="78"/>
      <c r="AH205" s="78"/>
      <c r="AI205" s="78"/>
      <c r="AJ205" s="78"/>
      <c r="AK205" s="78"/>
      <c r="AL205" s="78"/>
      <c r="AM205" s="78"/>
      <c r="AN205" s="78"/>
      <c r="AO205" s="78"/>
      <c r="AP205" s="78"/>
      <c r="AQ205" s="78"/>
      <c r="AR205" s="78"/>
      <c r="AS205" s="78"/>
      <c r="AT205" s="78"/>
      <c r="AU205" s="78"/>
      <c r="AV205" s="78"/>
      <c r="AW205" s="78"/>
      <c r="AX205" s="78"/>
      <c r="AY205" s="78"/>
      <c r="AZ205" s="78"/>
      <c r="BA205" s="78"/>
      <c r="BB205" s="78"/>
      <c r="BC205" s="78"/>
      <c r="BD205" s="78"/>
      <c r="BE205" s="78"/>
      <c r="BF205" s="78"/>
      <c r="BG205" s="78"/>
      <c r="BH205" s="78"/>
      <c r="BI205" s="78"/>
      <c r="BJ205" s="78"/>
      <c r="BK205" s="78"/>
      <c r="BL205" s="78"/>
      <c r="BM205" s="78"/>
      <c r="BN205" s="78"/>
      <c r="BO205" s="78"/>
      <c r="BP205" s="78"/>
      <c r="BQ205" s="78"/>
      <c r="BR205" s="78"/>
      <c r="BS205" s="78"/>
      <c r="BT205" s="78"/>
      <c r="BU205" s="78"/>
      <c r="BV205" s="78"/>
      <c r="BW205" s="78"/>
      <c r="BX205" s="78"/>
      <c r="BY205" s="78"/>
      <c r="BZ205" s="78"/>
      <c r="CA205" s="78"/>
      <c r="CB205" s="78"/>
      <c r="CC205" s="78"/>
      <c r="CD205" s="78"/>
      <c r="CE205" s="78"/>
      <c r="CF205" s="78"/>
      <c r="CG205" s="78"/>
      <c r="CH205" s="78"/>
      <c r="CI205" s="78"/>
      <c r="CJ205" s="78"/>
      <c r="CK205" s="78"/>
      <c r="CL205" s="78"/>
      <c r="CM205" s="78"/>
      <c r="CN205" s="78"/>
      <c r="CO205" s="78"/>
      <c r="CP205" s="78"/>
      <c r="CQ205" s="78"/>
      <c r="CR205" s="78"/>
      <c r="CS205" s="78"/>
      <c r="CT205" s="78"/>
      <c r="CU205" s="78"/>
      <c r="CV205" s="78"/>
      <c r="CW205" s="78"/>
      <c r="CX205" s="78"/>
      <c r="CY205" s="78"/>
      <c r="CZ205" s="78"/>
      <c r="DA205" s="78"/>
      <c r="DB205" s="78"/>
      <c r="DC205" s="78"/>
      <c r="DD205" s="78"/>
      <c r="DE205" s="78"/>
      <c r="DF205" s="78"/>
      <c r="DG205" s="78"/>
      <c r="DH205" s="78"/>
      <c r="DI205" s="78"/>
      <c r="DJ205" s="78"/>
      <c r="DK205" s="78"/>
      <c r="DL205" s="78"/>
      <c r="DM205" s="78"/>
      <c r="DN205" s="78"/>
      <c r="DO205" s="78"/>
      <c r="DP205" s="78"/>
      <c r="DQ205" s="78"/>
      <c r="DR205" s="78"/>
      <c r="DS205" s="78"/>
      <c r="DT205" s="78"/>
      <c r="DU205" s="78"/>
      <c r="DV205" s="78"/>
      <c r="DW205" s="78"/>
      <c r="DX205" s="78"/>
      <c r="DY205" s="78"/>
      <c r="DZ205" s="78"/>
      <c r="EA205" s="78"/>
      <c r="EB205" s="78"/>
      <c r="EC205" s="78"/>
      <c r="ED205" s="78"/>
      <c r="EE205" s="78"/>
      <c r="EF205" s="78"/>
      <c r="EG205" s="78"/>
      <c r="EH205" s="78"/>
      <c r="EI205" s="78"/>
      <c r="EJ205" s="78"/>
      <c r="EK205" s="78"/>
      <c r="EL205" s="78"/>
      <c r="EM205" s="78"/>
      <c r="EN205" s="78"/>
      <c r="EO205" s="78"/>
      <c r="EP205" s="78"/>
      <c r="EQ205" s="78"/>
      <c r="ER205" s="78"/>
      <c r="ES205" s="78"/>
      <c r="ET205" s="78"/>
      <c r="EU205" s="78"/>
      <c r="EV205" s="78"/>
      <c r="EW205" s="78"/>
      <c r="EX205" s="78"/>
      <c r="EY205" s="78"/>
      <c r="EZ205" s="78"/>
      <c r="FA205" s="78"/>
      <c r="FB205" s="78"/>
      <c r="FC205" s="78"/>
      <c r="FD205" s="78"/>
      <c r="FE205" s="78"/>
      <c r="FF205" s="78"/>
      <c r="FG205" s="78"/>
      <c r="FH205" s="78"/>
      <c r="FI205" s="78"/>
      <c r="FJ205" s="78"/>
      <c r="FK205" s="78"/>
      <c r="FL205" s="78"/>
      <c r="FM205" s="78"/>
      <c r="FN205" s="78"/>
      <c r="FO205" s="78"/>
      <c r="FP205" s="78"/>
      <c r="FQ205" s="78"/>
      <c r="FR205" s="78"/>
      <c r="FS205" s="78"/>
      <c r="FT205" s="78"/>
      <c r="FU205" s="78"/>
      <c r="FV205" s="78"/>
      <c r="FW205" s="78"/>
      <c r="FX205" s="78"/>
      <c r="FY205" s="78"/>
      <c r="FZ205" s="78"/>
      <c r="GA205" s="78"/>
      <c r="GB205" s="78"/>
      <c r="GC205" s="78"/>
    </row>
    <row r="206" spans="1:185" ht="30" x14ac:dyDescent="0.25">
      <c r="A206" s="11" t="s">
        <v>85</v>
      </c>
      <c r="B206" s="86">
        <f>'2 уровень'!B318</f>
        <v>928</v>
      </c>
      <c r="C206" s="86">
        <f>'2 уровень'!C318</f>
        <v>77</v>
      </c>
      <c r="D206" s="86">
        <f>'2 уровень'!D318</f>
        <v>16</v>
      </c>
      <c r="E206" s="87">
        <f>'2 уровень'!E318</f>
        <v>20.779220779220779</v>
      </c>
      <c r="F206" s="69">
        <f>'2 уровень'!F318</f>
        <v>2001.3619199999998</v>
      </c>
      <c r="G206" s="69">
        <f>'2 уровень'!G318</f>
        <v>167</v>
      </c>
      <c r="H206" s="69">
        <f>'2 уровень'!H318</f>
        <v>36.618980000000001</v>
      </c>
      <c r="I206" s="69">
        <f>'2 уровень'!I318</f>
        <v>21.927532934131737</v>
      </c>
      <c r="J206" s="79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  <c r="AC206" s="78"/>
      <c r="AD206" s="78"/>
      <c r="AE206" s="78"/>
      <c r="AF206" s="78"/>
      <c r="AG206" s="78"/>
      <c r="AH206" s="78"/>
      <c r="AI206" s="78"/>
      <c r="AJ206" s="78"/>
      <c r="AK206" s="78"/>
      <c r="AL206" s="78"/>
      <c r="AM206" s="78"/>
      <c r="AN206" s="78"/>
      <c r="AO206" s="78"/>
      <c r="AP206" s="78"/>
      <c r="AQ206" s="78"/>
      <c r="AR206" s="78"/>
      <c r="AS206" s="78"/>
      <c r="AT206" s="78"/>
      <c r="AU206" s="78"/>
      <c r="AV206" s="78"/>
      <c r="AW206" s="78"/>
      <c r="AX206" s="78"/>
      <c r="AY206" s="78"/>
      <c r="AZ206" s="78"/>
      <c r="BA206" s="78"/>
      <c r="BB206" s="78"/>
      <c r="BC206" s="78"/>
      <c r="BD206" s="78"/>
      <c r="BE206" s="78"/>
      <c r="BF206" s="78"/>
      <c r="BG206" s="78"/>
      <c r="BH206" s="78"/>
      <c r="BI206" s="78"/>
      <c r="BJ206" s="78"/>
      <c r="BK206" s="78"/>
      <c r="BL206" s="78"/>
      <c r="BM206" s="78"/>
      <c r="BN206" s="78"/>
      <c r="BO206" s="78"/>
      <c r="BP206" s="78"/>
      <c r="BQ206" s="78"/>
      <c r="BR206" s="78"/>
      <c r="BS206" s="78"/>
      <c r="BT206" s="78"/>
      <c r="BU206" s="78"/>
      <c r="BV206" s="78"/>
      <c r="BW206" s="78"/>
      <c r="BX206" s="78"/>
      <c r="BY206" s="78"/>
      <c r="BZ206" s="78"/>
      <c r="CA206" s="78"/>
      <c r="CB206" s="78"/>
      <c r="CC206" s="78"/>
      <c r="CD206" s="78"/>
      <c r="CE206" s="78"/>
      <c r="CF206" s="78"/>
      <c r="CG206" s="78"/>
      <c r="CH206" s="78"/>
      <c r="CI206" s="78"/>
      <c r="CJ206" s="78"/>
      <c r="CK206" s="78"/>
      <c r="CL206" s="78"/>
      <c r="CM206" s="78"/>
      <c r="CN206" s="78"/>
      <c r="CO206" s="78"/>
      <c r="CP206" s="78"/>
      <c r="CQ206" s="78"/>
      <c r="CR206" s="78"/>
      <c r="CS206" s="78"/>
      <c r="CT206" s="78"/>
      <c r="CU206" s="78"/>
      <c r="CV206" s="78"/>
      <c r="CW206" s="78"/>
      <c r="CX206" s="78"/>
      <c r="CY206" s="78"/>
      <c r="CZ206" s="78"/>
      <c r="DA206" s="78"/>
      <c r="DB206" s="78"/>
      <c r="DC206" s="78"/>
      <c r="DD206" s="78"/>
      <c r="DE206" s="78"/>
      <c r="DF206" s="78"/>
      <c r="DG206" s="78"/>
      <c r="DH206" s="78"/>
      <c r="DI206" s="78"/>
      <c r="DJ206" s="78"/>
      <c r="DK206" s="78"/>
      <c r="DL206" s="78"/>
      <c r="DM206" s="78"/>
      <c r="DN206" s="78"/>
      <c r="DO206" s="78"/>
      <c r="DP206" s="78"/>
      <c r="DQ206" s="78"/>
      <c r="DR206" s="78"/>
      <c r="DS206" s="78"/>
      <c r="DT206" s="78"/>
      <c r="DU206" s="78"/>
      <c r="DV206" s="78"/>
      <c r="DW206" s="78"/>
      <c r="DX206" s="78"/>
      <c r="DY206" s="78"/>
      <c r="DZ206" s="78"/>
      <c r="EA206" s="78"/>
      <c r="EB206" s="78"/>
      <c r="EC206" s="78"/>
      <c r="ED206" s="78"/>
      <c r="EE206" s="78"/>
      <c r="EF206" s="78"/>
      <c r="EG206" s="78"/>
      <c r="EH206" s="78"/>
      <c r="EI206" s="78"/>
      <c r="EJ206" s="78"/>
      <c r="EK206" s="78"/>
      <c r="EL206" s="78"/>
      <c r="EM206" s="78"/>
      <c r="EN206" s="78"/>
      <c r="EO206" s="78"/>
      <c r="EP206" s="78"/>
      <c r="EQ206" s="78"/>
      <c r="ER206" s="78"/>
      <c r="ES206" s="78"/>
      <c r="ET206" s="78"/>
      <c r="EU206" s="78"/>
      <c r="EV206" s="78"/>
      <c r="EW206" s="78"/>
      <c r="EX206" s="78"/>
      <c r="EY206" s="78"/>
      <c r="EZ206" s="78"/>
      <c r="FA206" s="78"/>
      <c r="FB206" s="78"/>
      <c r="FC206" s="78"/>
      <c r="FD206" s="78"/>
      <c r="FE206" s="78"/>
      <c r="FF206" s="78"/>
      <c r="FG206" s="78"/>
      <c r="FH206" s="78"/>
      <c r="FI206" s="78"/>
      <c r="FJ206" s="78"/>
      <c r="FK206" s="78"/>
      <c r="FL206" s="78"/>
      <c r="FM206" s="78"/>
      <c r="FN206" s="78"/>
      <c r="FO206" s="78"/>
      <c r="FP206" s="78"/>
      <c r="FQ206" s="78"/>
      <c r="FR206" s="78"/>
      <c r="FS206" s="78"/>
      <c r="FT206" s="78"/>
      <c r="FU206" s="78"/>
      <c r="FV206" s="78"/>
      <c r="FW206" s="78"/>
      <c r="FX206" s="78"/>
      <c r="FY206" s="78"/>
      <c r="FZ206" s="78"/>
      <c r="GA206" s="78"/>
      <c r="GB206" s="78"/>
      <c r="GC206" s="78"/>
    </row>
    <row r="207" spans="1:185" ht="45" x14ac:dyDescent="0.25">
      <c r="A207" s="11" t="s">
        <v>108</v>
      </c>
      <c r="B207" s="86">
        <f>'2 уровень'!B319</f>
        <v>26</v>
      </c>
      <c r="C207" s="86">
        <f>'2 уровень'!C319</f>
        <v>2</v>
      </c>
      <c r="D207" s="86">
        <f>'2 уровень'!D319</f>
        <v>0</v>
      </c>
      <c r="E207" s="87">
        <f>'2 уровень'!E319</f>
        <v>0</v>
      </c>
      <c r="F207" s="69">
        <f>'2 уровень'!F319</f>
        <v>162.68179200000003</v>
      </c>
      <c r="G207" s="69">
        <f>'2 уровень'!G319</f>
        <v>14</v>
      </c>
      <c r="H207" s="69">
        <f>'2 уровень'!H319</f>
        <v>0</v>
      </c>
      <c r="I207" s="69">
        <f>'2 уровень'!I319</f>
        <v>0</v>
      </c>
      <c r="J207" s="79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78"/>
      <c r="AD207" s="78"/>
      <c r="AE207" s="78"/>
      <c r="AF207" s="78"/>
      <c r="AG207" s="78"/>
      <c r="AH207" s="78"/>
      <c r="AI207" s="78"/>
      <c r="AJ207" s="78"/>
      <c r="AK207" s="78"/>
      <c r="AL207" s="78"/>
      <c r="AM207" s="78"/>
      <c r="AN207" s="78"/>
      <c r="AO207" s="78"/>
      <c r="AP207" s="78"/>
      <c r="AQ207" s="78"/>
      <c r="AR207" s="78"/>
      <c r="AS207" s="78"/>
      <c r="AT207" s="78"/>
      <c r="AU207" s="78"/>
      <c r="AV207" s="78"/>
      <c r="AW207" s="78"/>
      <c r="AX207" s="78"/>
      <c r="AY207" s="78"/>
      <c r="AZ207" s="78"/>
      <c r="BA207" s="78"/>
      <c r="BB207" s="78"/>
      <c r="BC207" s="78"/>
      <c r="BD207" s="78"/>
      <c r="BE207" s="78"/>
      <c r="BF207" s="78"/>
      <c r="BG207" s="78"/>
      <c r="BH207" s="78"/>
      <c r="BI207" s="78"/>
      <c r="BJ207" s="78"/>
      <c r="BK207" s="78"/>
      <c r="BL207" s="78"/>
      <c r="BM207" s="78"/>
      <c r="BN207" s="78"/>
      <c r="BO207" s="78"/>
      <c r="BP207" s="78"/>
      <c r="BQ207" s="78"/>
      <c r="BR207" s="78"/>
      <c r="BS207" s="78"/>
      <c r="BT207" s="78"/>
      <c r="BU207" s="78"/>
      <c r="BV207" s="78"/>
      <c r="BW207" s="78"/>
      <c r="BX207" s="78"/>
      <c r="BY207" s="78"/>
      <c r="BZ207" s="78"/>
      <c r="CA207" s="78"/>
      <c r="CB207" s="78"/>
      <c r="CC207" s="78"/>
      <c r="CD207" s="78"/>
      <c r="CE207" s="78"/>
      <c r="CF207" s="78"/>
      <c r="CG207" s="78"/>
      <c r="CH207" s="78"/>
      <c r="CI207" s="78"/>
      <c r="CJ207" s="78"/>
      <c r="CK207" s="78"/>
      <c r="CL207" s="78"/>
      <c r="CM207" s="78"/>
      <c r="CN207" s="78"/>
      <c r="CO207" s="78"/>
      <c r="CP207" s="78"/>
      <c r="CQ207" s="78"/>
      <c r="CR207" s="78"/>
      <c r="CS207" s="78"/>
      <c r="CT207" s="78"/>
      <c r="CU207" s="78"/>
      <c r="CV207" s="78"/>
      <c r="CW207" s="78"/>
      <c r="CX207" s="78"/>
      <c r="CY207" s="78"/>
      <c r="CZ207" s="78"/>
      <c r="DA207" s="78"/>
      <c r="DB207" s="78"/>
      <c r="DC207" s="78"/>
      <c r="DD207" s="78"/>
      <c r="DE207" s="78"/>
      <c r="DF207" s="78"/>
      <c r="DG207" s="78"/>
      <c r="DH207" s="78"/>
      <c r="DI207" s="78"/>
      <c r="DJ207" s="78"/>
      <c r="DK207" s="78"/>
      <c r="DL207" s="78"/>
      <c r="DM207" s="78"/>
      <c r="DN207" s="78"/>
      <c r="DO207" s="78"/>
      <c r="DP207" s="78"/>
      <c r="DQ207" s="78"/>
      <c r="DR207" s="78"/>
      <c r="DS207" s="78"/>
      <c r="DT207" s="78"/>
      <c r="DU207" s="78"/>
      <c r="DV207" s="78"/>
      <c r="DW207" s="78"/>
      <c r="DX207" s="78"/>
      <c r="DY207" s="78"/>
      <c r="DZ207" s="78"/>
      <c r="EA207" s="78"/>
      <c r="EB207" s="78"/>
      <c r="EC207" s="78"/>
      <c r="ED207" s="78"/>
      <c r="EE207" s="78"/>
      <c r="EF207" s="78"/>
      <c r="EG207" s="78"/>
      <c r="EH207" s="78"/>
      <c r="EI207" s="78"/>
      <c r="EJ207" s="78"/>
      <c r="EK207" s="78"/>
      <c r="EL207" s="78"/>
      <c r="EM207" s="78"/>
      <c r="EN207" s="78"/>
      <c r="EO207" s="78"/>
      <c r="EP207" s="78"/>
      <c r="EQ207" s="78"/>
      <c r="ER207" s="78"/>
      <c r="ES207" s="78"/>
      <c r="ET207" s="78"/>
      <c r="EU207" s="78"/>
      <c r="EV207" s="78"/>
      <c r="EW207" s="78"/>
      <c r="EX207" s="78"/>
      <c r="EY207" s="78"/>
      <c r="EZ207" s="78"/>
      <c r="FA207" s="78"/>
      <c r="FB207" s="78"/>
      <c r="FC207" s="78"/>
      <c r="FD207" s="78"/>
      <c r="FE207" s="78"/>
      <c r="FF207" s="78"/>
      <c r="FG207" s="78"/>
      <c r="FH207" s="78"/>
      <c r="FI207" s="78"/>
      <c r="FJ207" s="78"/>
      <c r="FK207" s="78"/>
      <c r="FL207" s="78"/>
      <c r="FM207" s="78"/>
      <c r="FN207" s="78"/>
      <c r="FO207" s="78"/>
      <c r="FP207" s="78"/>
      <c r="FQ207" s="78"/>
      <c r="FR207" s="78"/>
      <c r="FS207" s="78"/>
      <c r="FT207" s="78"/>
      <c r="FU207" s="78"/>
      <c r="FV207" s="78"/>
      <c r="FW207" s="78"/>
      <c r="FX207" s="78"/>
      <c r="FY207" s="78"/>
      <c r="FZ207" s="78"/>
      <c r="GA207" s="78"/>
      <c r="GB207" s="78"/>
      <c r="GC207" s="78"/>
    </row>
    <row r="208" spans="1:185" ht="30" x14ac:dyDescent="0.25">
      <c r="A208" s="11" t="s">
        <v>109</v>
      </c>
      <c r="B208" s="86">
        <f>'2 уровень'!B320</f>
        <v>145</v>
      </c>
      <c r="C208" s="86">
        <f>'2 уровень'!C320</f>
        <v>12</v>
      </c>
      <c r="D208" s="86">
        <f>'2 уровень'!D320</f>
        <v>0</v>
      </c>
      <c r="E208" s="87">
        <f>'2 уровень'!E320</f>
        <v>0</v>
      </c>
      <c r="F208" s="69">
        <f>'2 уровень'!F320</f>
        <v>907.26384000000007</v>
      </c>
      <c r="G208" s="69">
        <f>'2 уровень'!G320</f>
        <v>76</v>
      </c>
      <c r="H208" s="69">
        <f>'2 уровень'!H320</f>
        <v>0</v>
      </c>
      <c r="I208" s="69">
        <f>'2 уровень'!I320</f>
        <v>0</v>
      </c>
      <c r="J208" s="79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  <c r="AC208" s="78"/>
      <c r="AD208" s="78"/>
      <c r="AE208" s="78"/>
      <c r="AF208" s="78"/>
      <c r="AG208" s="78"/>
      <c r="AH208" s="78"/>
      <c r="AI208" s="78"/>
      <c r="AJ208" s="78"/>
      <c r="AK208" s="78"/>
      <c r="AL208" s="78"/>
      <c r="AM208" s="78"/>
      <c r="AN208" s="78"/>
      <c r="AO208" s="78"/>
      <c r="AP208" s="78"/>
      <c r="AQ208" s="78"/>
      <c r="AR208" s="78"/>
      <c r="AS208" s="78"/>
      <c r="AT208" s="78"/>
      <c r="AU208" s="78"/>
      <c r="AV208" s="78"/>
      <c r="AW208" s="78"/>
      <c r="AX208" s="78"/>
      <c r="AY208" s="78"/>
      <c r="AZ208" s="78"/>
      <c r="BA208" s="78"/>
      <c r="BB208" s="78"/>
      <c r="BC208" s="78"/>
      <c r="BD208" s="78"/>
      <c r="BE208" s="78"/>
      <c r="BF208" s="78"/>
      <c r="BG208" s="78"/>
      <c r="BH208" s="78"/>
      <c r="BI208" s="78"/>
      <c r="BJ208" s="78"/>
      <c r="BK208" s="78"/>
      <c r="BL208" s="78"/>
      <c r="BM208" s="78"/>
      <c r="BN208" s="78"/>
      <c r="BO208" s="78"/>
      <c r="BP208" s="78"/>
      <c r="BQ208" s="78"/>
      <c r="BR208" s="78"/>
      <c r="BS208" s="78"/>
      <c r="BT208" s="78"/>
      <c r="BU208" s="78"/>
      <c r="BV208" s="78"/>
      <c r="BW208" s="78"/>
      <c r="BX208" s="78"/>
      <c r="BY208" s="78"/>
      <c r="BZ208" s="78"/>
      <c r="CA208" s="78"/>
      <c r="CB208" s="78"/>
      <c r="CC208" s="78"/>
      <c r="CD208" s="78"/>
      <c r="CE208" s="78"/>
      <c r="CF208" s="78"/>
      <c r="CG208" s="78"/>
      <c r="CH208" s="78"/>
      <c r="CI208" s="78"/>
      <c r="CJ208" s="78"/>
      <c r="CK208" s="78"/>
      <c r="CL208" s="78"/>
      <c r="CM208" s="78"/>
      <c r="CN208" s="78"/>
      <c r="CO208" s="78"/>
      <c r="CP208" s="78"/>
      <c r="CQ208" s="78"/>
      <c r="CR208" s="78"/>
      <c r="CS208" s="78"/>
      <c r="CT208" s="78"/>
      <c r="CU208" s="78"/>
      <c r="CV208" s="78"/>
      <c r="CW208" s="78"/>
      <c r="CX208" s="78"/>
      <c r="CY208" s="78"/>
      <c r="CZ208" s="78"/>
      <c r="DA208" s="78"/>
      <c r="DB208" s="78"/>
      <c r="DC208" s="78"/>
      <c r="DD208" s="78"/>
      <c r="DE208" s="78"/>
      <c r="DF208" s="78"/>
      <c r="DG208" s="78"/>
      <c r="DH208" s="78"/>
      <c r="DI208" s="78"/>
      <c r="DJ208" s="78"/>
      <c r="DK208" s="78"/>
      <c r="DL208" s="78"/>
      <c r="DM208" s="78"/>
      <c r="DN208" s="78"/>
      <c r="DO208" s="78"/>
      <c r="DP208" s="78"/>
      <c r="DQ208" s="78"/>
      <c r="DR208" s="78"/>
      <c r="DS208" s="78"/>
      <c r="DT208" s="78"/>
      <c r="DU208" s="78"/>
      <c r="DV208" s="78"/>
      <c r="DW208" s="78"/>
      <c r="DX208" s="78"/>
      <c r="DY208" s="78"/>
      <c r="DZ208" s="78"/>
      <c r="EA208" s="78"/>
      <c r="EB208" s="78"/>
      <c r="EC208" s="78"/>
      <c r="ED208" s="78"/>
      <c r="EE208" s="78"/>
      <c r="EF208" s="78"/>
      <c r="EG208" s="78"/>
      <c r="EH208" s="78"/>
      <c r="EI208" s="78"/>
      <c r="EJ208" s="78"/>
      <c r="EK208" s="78"/>
      <c r="EL208" s="78"/>
      <c r="EM208" s="78"/>
      <c r="EN208" s="78"/>
      <c r="EO208" s="78"/>
      <c r="EP208" s="78"/>
      <c r="EQ208" s="78"/>
      <c r="ER208" s="78"/>
      <c r="ES208" s="78"/>
      <c r="ET208" s="78"/>
      <c r="EU208" s="78"/>
      <c r="EV208" s="78"/>
      <c r="EW208" s="78"/>
      <c r="EX208" s="78"/>
      <c r="EY208" s="78"/>
      <c r="EZ208" s="78"/>
      <c r="FA208" s="78"/>
      <c r="FB208" s="78"/>
      <c r="FC208" s="78"/>
      <c r="FD208" s="78"/>
      <c r="FE208" s="78"/>
      <c r="FF208" s="78"/>
      <c r="FG208" s="78"/>
      <c r="FH208" s="78"/>
      <c r="FI208" s="78"/>
      <c r="FJ208" s="78"/>
      <c r="FK208" s="78"/>
      <c r="FL208" s="78"/>
      <c r="FM208" s="78"/>
      <c r="FN208" s="78"/>
      <c r="FO208" s="78"/>
      <c r="FP208" s="78"/>
      <c r="FQ208" s="78"/>
      <c r="FR208" s="78"/>
      <c r="FS208" s="78"/>
      <c r="FT208" s="78"/>
      <c r="FU208" s="78"/>
      <c r="FV208" s="78"/>
      <c r="FW208" s="78"/>
      <c r="FX208" s="78"/>
      <c r="FY208" s="78"/>
      <c r="FZ208" s="78"/>
      <c r="GA208" s="78"/>
      <c r="GB208" s="78"/>
      <c r="GC208" s="78"/>
    </row>
    <row r="209" spans="1:185" ht="30" x14ac:dyDescent="0.25">
      <c r="A209" s="72" t="s">
        <v>125</v>
      </c>
      <c r="B209" s="86">
        <f>'2 уровень'!B321</f>
        <v>10868</v>
      </c>
      <c r="C209" s="86">
        <f>'2 уровень'!C321</f>
        <v>906</v>
      </c>
      <c r="D209" s="86">
        <f>'2 уровень'!D321</f>
        <v>161</v>
      </c>
      <c r="E209" s="87">
        <f>'2 уровень'!E321</f>
        <v>17.770419426048566</v>
      </c>
      <c r="F209" s="69">
        <f>'2 уровень'!F321</f>
        <v>19256.562579999998</v>
      </c>
      <c r="G209" s="69">
        <f>'2 уровень'!G321</f>
        <v>1605</v>
      </c>
      <c r="H209" s="69">
        <f>'2 уровень'!H321</f>
        <v>304.70339999999993</v>
      </c>
      <c r="I209" s="69">
        <f>'2 уровень'!I321</f>
        <v>18.984635514018688</v>
      </c>
      <c r="J209" s="79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  <c r="AC209" s="78"/>
      <c r="AD209" s="78"/>
      <c r="AE209" s="78"/>
      <c r="AF209" s="78"/>
      <c r="AG209" s="78"/>
      <c r="AH209" s="78"/>
      <c r="AI209" s="78"/>
      <c r="AJ209" s="78"/>
      <c r="AK209" s="78"/>
      <c r="AL209" s="78"/>
      <c r="AM209" s="78"/>
      <c r="AN209" s="78"/>
      <c r="AO209" s="78"/>
      <c r="AP209" s="78"/>
      <c r="AQ209" s="78"/>
      <c r="AR209" s="78"/>
      <c r="AS209" s="78"/>
      <c r="AT209" s="78"/>
      <c r="AU209" s="78"/>
      <c r="AV209" s="78"/>
      <c r="AW209" s="78"/>
      <c r="AX209" s="78"/>
      <c r="AY209" s="78"/>
      <c r="AZ209" s="78"/>
      <c r="BA209" s="78"/>
      <c r="BB209" s="78"/>
      <c r="BC209" s="78"/>
      <c r="BD209" s="78"/>
      <c r="BE209" s="78"/>
      <c r="BF209" s="78"/>
      <c r="BG209" s="78"/>
      <c r="BH209" s="78"/>
      <c r="BI209" s="78"/>
      <c r="BJ209" s="78"/>
      <c r="BK209" s="78"/>
      <c r="BL209" s="78"/>
      <c r="BM209" s="78"/>
      <c r="BN209" s="78"/>
      <c r="BO209" s="78"/>
      <c r="BP209" s="78"/>
      <c r="BQ209" s="78"/>
      <c r="BR209" s="78"/>
      <c r="BS209" s="78"/>
      <c r="BT209" s="78"/>
      <c r="BU209" s="78"/>
      <c r="BV209" s="78"/>
      <c r="BW209" s="78"/>
      <c r="BX209" s="78"/>
      <c r="BY209" s="78"/>
      <c r="BZ209" s="78"/>
      <c r="CA209" s="78"/>
      <c r="CB209" s="78"/>
      <c r="CC209" s="78"/>
      <c r="CD209" s="78"/>
      <c r="CE209" s="78"/>
      <c r="CF209" s="78"/>
      <c r="CG209" s="78"/>
      <c r="CH209" s="78"/>
      <c r="CI209" s="78"/>
      <c r="CJ209" s="78"/>
      <c r="CK209" s="78"/>
      <c r="CL209" s="78"/>
      <c r="CM209" s="78"/>
      <c r="CN209" s="78"/>
      <c r="CO209" s="78"/>
      <c r="CP209" s="78"/>
      <c r="CQ209" s="78"/>
      <c r="CR209" s="78"/>
      <c r="CS209" s="78"/>
      <c r="CT209" s="78"/>
      <c r="CU209" s="78"/>
      <c r="CV209" s="78"/>
      <c r="CW209" s="78"/>
      <c r="CX209" s="78"/>
      <c r="CY209" s="78"/>
      <c r="CZ209" s="78"/>
      <c r="DA209" s="78"/>
      <c r="DB209" s="78"/>
      <c r="DC209" s="78"/>
      <c r="DD209" s="78"/>
      <c r="DE209" s="78"/>
      <c r="DF209" s="78"/>
      <c r="DG209" s="78"/>
      <c r="DH209" s="78"/>
      <c r="DI209" s="78"/>
      <c r="DJ209" s="78"/>
      <c r="DK209" s="78"/>
      <c r="DL209" s="78"/>
      <c r="DM209" s="78"/>
      <c r="DN209" s="78"/>
      <c r="DO209" s="78"/>
      <c r="DP209" s="78"/>
      <c r="DQ209" s="78"/>
      <c r="DR209" s="78"/>
      <c r="DS209" s="78"/>
      <c r="DT209" s="78"/>
      <c r="DU209" s="78"/>
      <c r="DV209" s="78"/>
      <c r="DW209" s="78"/>
      <c r="DX209" s="78"/>
      <c r="DY209" s="78"/>
      <c r="DZ209" s="78"/>
      <c r="EA209" s="78"/>
      <c r="EB209" s="78"/>
      <c r="EC209" s="78"/>
      <c r="ED209" s="78"/>
      <c r="EE209" s="78"/>
      <c r="EF209" s="78"/>
      <c r="EG209" s="78"/>
      <c r="EH209" s="78"/>
      <c r="EI209" s="78"/>
      <c r="EJ209" s="78"/>
      <c r="EK209" s="78"/>
      <c r="EL209" s="78"/>
      <c r="EM209" s="78"/>
      <c r="EN209" s="78"/>
      <c r="EO209" s="78"/>
      <c r="EP209" s="78"/>
      <c r="EQ209" s="78"/>
      <c r="ER209" s="78"/>
      <c r="ES209" s="78"/>
      <c r="ET209" s="78"/>
      <c r="EU209" s="78"/>
      <c r="EV209" s="78"/>
      <c r="EW209" s="78"/>
      <c r="EX209" s="78"/>
      <c r="EY209" s="78"/>
      <c r="EZ209" s="78"/>
      <c r="FA209" s="78"/>
      <c r="FB209" s="78"/>
      <c r="FC209" s="78"/>
      <c r="FD209" s="78"/>
      <c r="FE209" s="78"/>
      <c r="FF209" s="78"/>
      <c r="FG209" s="78"/>
      <c r="FH209" s="78"/>
      <c r="FI209" s="78"/>
      <c r="FJ209" s="78"/>
      <c r="FK209" s="78"/>
      <c r="FL209" s="78"/>
      <c r="FM209" s="78"/>
      <c r="FN209" s="78"/>
      <c r="FO209" s="78"/>
      <c r="FP209" s="78"/>
      <c r="FQ209" s="78"/>
      <c r="FR209" s="78"/>
      <c r="FS209" s="78"/>
      <c r="FT209" s="78"/>
      <c r="FU209" s="78"/>
      <c r="FV209" s="78"/>
      <c r="FW209" s="78"/>
      <c r="FX209" s="78"/>
      <c r="FY209" s="78"/>
      <c r="FZ209" s="78"/>
      <c r="GA209" s="78"/>
      <c r="GB209" s="78"/>
      <c r="GC209" s="78"/>
    </row>
    <row r="210" spans="1:185" ht="30" x14ac:dyDescent="0.25">
      <c r="A210" s="11" t="s">
        <v>121</v>
      </c>
      <c r="B210" s="86">
        <f>'2 уровень'!B322</f>
        <v>3002</v>
      </c>
      <c r="C210" s="86">
        <f>'2 уровень'!C322</f>
        <v>250</v>
      </c>
      <c r="D210" s="86">
        <f>'2 уровень'!D322</f>
        <v>75</v>
      </c>
      <c r="E210" s="87">
        <f>'2 уровень'!E322</f>
        <v>30</v>
      </c>
      <c r="F210" s="69">
        <f>'2 уровень'!F322</f>
        <v>5265.1177399999997</v>
      </c>
      <c r="G210" s="69">
        <f>'2 уровень'!G322</f>
        <v>439</v>
      </c>
      <c r="H210" s="69">
        <f>'2 уровень'!H322</f>
        <v>130.19972999999999</v>
      </c>
      <c r="I210" s="69">
        <f>'2 уровень'!I322</f>
        <v>29.658252847380407</v>
      </c>
      <c r="J210" s="79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8"/>
      <c r="AD210" s="78"/>
      <c r="AE210" s="78"/>
      <c r="AF210" s="78"/>
      <c r="AG210" s="78"/>
      <c r="AH210" s="78"/>
      <c r="AI210" s="78"/>
      <c r="AJ210" s="78"/>
      <c r="AK210" s="78"/>
      <c r="AL210" s="78"/>
      <c r="AM210" s="78"/>
      <c r="AN210" s="78"/>
      <c r="AO210" s="78"/>
      <c r="AP210" s="78"/>
      <c r="AQ210" s="78"/>
      <c r="AR210" s="78"/>
      <c r="AS210" s="78"/>
      <c r="AT210" s="78"/>
      <c r="AU210" s="78"/>
      <c r="AV210" s="78"/>
      <c r="AW210" s="78"/>
      <c r="AX210" s="78"/>
      <c r="AY210" s="78"/>
      <c r="AZ210" s="78"/>
      <c r="BA210" s="78"/>
      <c r="BB210" s="78"/>
      <c r="BC210" s="78"/>
      <c r="BD210" s="78"/>
      <c r="BE210" s="78"/>
      <c r="BF210" s="78"/>
      <c r="BG210" s="78"/>
      <c r="BH210" s="78"/>
      <c r="BI210" s="78"/>
      <c r="BJ210" s="78"/>
      <c r="BK210" s="78"/>
      <c r="BL210" s="78"/>
      <c r="BM210" s="78"/>
      <c r="BN210" s="78"/>
      <c r="BO210" s="78"/>
      <c r="BP210" s="78"/>
      <c r="BQ210" s="78"/>
      <c r="BR210" s="78"/>
      <c r="BS210" s="78"/>
      <c r="BT210" s="78"/>
      <c r="BU210" s="78"/>
      <c r="BV210" s="78"/>
      <c r="BW210" s="78"/>
      <c r="BX210" s="78"/>
      <c r="BY210" s="78"/>
      <c r="BZ210" s="78"/>
      <c r="CA210" s="78"/>
      <c r="CB210" s="78"/>
      <c r="CC210" s="78"/>
      <c r="CD210" s="78"/>
      <c r="CE210" s="78"/>
      <c r="CF210" s="78"/>
      <c r="CG210" s="78"/>
      <c r="CH210" s="78"/>
      <c r="CI210" s="78"/>
      <c r="CJ210" s="78"/>
      <c r="CK210" s="78"/>
      <c r="CL210" s="78"/>
      <c r="CM210" s="78"/>
      <c r="CN210" s="78"/>
      <c r="CO210" s="78"/>
      <c r="CP210" s="78"/>
      <c r="CQ210" s="78"/>
      <c r="CR210" s="78"/>
      <c r="CS210" s="78"/>
      <c r="CT210" s="78"/>
      <c r="CU210" s="78"/>
      <c r="CV210" s="78"/>
      <c r="CW210" s="78"/>
      <c r="CX210" s="78"/>
      <c r="CY210" s="78"/>
      <c r="CZ210" s="78"/>
      <c r="DA210" s="78"/>
      <c r="DB210" s="78"/>
      <c r="DC210" s="78"/>
      <c r="DD210" s="78"/>
      <c r="DE210" s="78"/>
      <c r="DF210" s="78"/>
      <c r="DG210" s="78"/>
      <c r="DH210" s="78"/>
      <c r="DI210" s="78"/>
      <c r="DJ210" s="78"/>
      <c r="DK210" s="78"/>
      <c r="DL210" s="78"/>
      <c r="DM210" s="78"/>
      <c r="DN210" s="78"/>
      <c r="DO210" s="78"/>
      <c r="DP210" s="78"/>
      <c r="DQ210" s="78"/>
      <c r="DR210" s="78"/>
      <c r="DS210" s="78"/>
      <c r="DT210" s="78"/>
      <c r="DU210" s="78"/>
      <c r="DV210" s="78"/>
      <c r="DW210" s="78"/>
      <c r="DX210" s="78"/>
      <c r="DY210" s="78"/>
      <c r="DZ210" s="78"/>
      <c r="EA210" s="78"/>
      <c r="EB210" s="78"/>
      <c r="EC210" s="78"/>
      <c r="ED210" s="78"/>
      <c r="EE210" s="78"/>
      <c r="EF210" s="78"/>
      <c r="EG210" s="78"/>
      <c r="EH210" s="78"/>
      <c r="EI210" s="78"/>
      <c r="EJ210" s="78"/>
      <c r="EK210" s="78"/>
      <c r="EL210" s="78"/>
      <c r="EM210" s="78"/>
      <c r="EN210" s="78"/>
      <c r="EO210" s="78"/>
      <c r="EP210" s="78"/>
      <c r="EQ210" s="78"/>
      <c r="ER210" s="78"/>
      <c r="ES210" s="78"/>
      <c r="ET210" s="78"/>
      <c r="EU210" s="78"/>
      <c r="EV210" s="78"/>
      <c r="EW210" s="78"/>
      <c r="EX210" s="78"/>
      <c r="EY210" s="78"/>
      <c r="EZ210" s="78"/>
      <c r="FA210" s="78"/>
      <c r="FB210" s="78"/>
      <c r="FC210" s="78"/>
      <c r="FD210" s="78"/>
      <c r="FE210" s="78"/>
      <c r="FF210" s="78"/>
      <c r="FG210" s="78"/>
      <c r="FH210" s="78"/>
      <c r="FI210" s="78"/>
      <c r="FJ210" s="78"/>
      <c r="FK210" s="78"/>
      <c r="FL210" s="78"/>
      <c r="FM210" s="78"/>
      <c r="FN210" s="78"/>
      <c r="FO210" s="78"/>
      <c r="FP210" s="78"/>
      <c r="FQ210" s="78"/>
      <c r="FR210" s="78"/>
      <c r="FS210" s="78"/>
      <c r="FT210" s="78"/>
      <c r="FU210" s="78"/>
      <c r="FV210" s="78"/>
      <c r="FW210" s="78"/>
      <c r="FX210" s="78"/>
      <c r="FY210" s="78"/>
      <c r="FZ210" s="78"/>
      <c r="GA210" s="78"/>
      <c r="GB210" s="78"/>
      <c r="GC210" s="78"/>
    </row>
    <row r="211" spans="1:185" ht="60" x14ac:dyDescent="0.25">
      <c r="A211" s="11" t="s">
        <v>86</v>
      </c>
      <c r="B211" s="86">
        <f>'2 уровень'!B323</f>
        <v>4050</v>
      </c>
      <c r="C211" s="86">
        <f>'2 уровень'!C323</f>
        <v>338</v>
      </c>
      <c r="D211" s="86">
        <f>'2 уровень'!D323</f>
        <v>42</v>
      </c>
      <c r="E211" s="87">
        <f>'2 уровень'!E323</f>
        <v>12.42603550295858</v>
      </c>
      <c r="F211" s="69">
        <f>'2 уровень'!F323</f>
        <v>7944.0749999999998</v>
      </c>
      <c r="G211" s="69">
        <f>'2 уровень'!G323</f>
        <v>662</v>
      </c>
      <c r="H211" s="69">
        <f>'2 уровень'!H323</f>
        <v>135.35441</v>
      </c>
      <c r="I211" s="69">
        <f>'2 уровень'!I323</f>
        <v>20.446285498489424</v>
      </c>
      <c r="J211" s="79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  <c r="AC211" s="78"/>
      <c r="AD211" s="78"/>
      <c r="AE211" s="78"/>
      <c r="AF211" s="78"/>
      <c r="AG211" s="78"/>
      <c r="AH211" s="78"/>
      <c r="AI211" s="78"/>
      <c r="AJ211" s="78"/>
      <c r="AK211" s="78"/>
      <c r="AL211" s="78"/>
      <c r="AM211" s="78"/>
      <c r="AN211" s="78"/>
      <c r="AO211" s="78"/>
      <c r="AP211" s="78"/>
      <c r="AQ211" s="78"/>
      <c r="AR211" s="78"/>
      <c r="AS211" s="78"/>
      <c r="AT211" s="78"/>
      <c r="AU211" s="78"/>
      <c r="AV211" s="78"/>
      <c r="AW211" s="78"/>
      <c r="AX211" s="78"/>
      <c r="AY211" s="78"/>
      <c r="AZ211" s="78"/>
      <c r="BA211" s="78"/>
      <c r="BB211" s="78"/>
      <c r="BC211" s="78"/>
      <c r="BD211" s="78"/>
      <c r="BE211" s="78"/>
      <c r="BF211" s="78"/>
      <c r="BG211" s="78"/>
      <c r="BH211" s="78"/>
      <c r="BI211" s="78"/>
      <c r="BJ211" s="78"/>
      <c r="BK211" s="78"/>
      <c r="BL211" s="78"/>
      <c r="BM211" s="78"/>
      <c r="BN211" s="78"/>
      <c r="BO211" s="78"/>
      <c r="BP211" s="78"/>
      <c r="BQ211" s="78"/>
      <c r="BR211" s="78"/>
      <c r="BS211" s="78"/>
      <c r="BT211" s="78"/>
      <c r="BU211" s="78"/>
      <c r="BV211" s="78"/>
      <c r="BW211" s="78"/>
      <c r="BX211" s="78"/>
      <c r="BY211" s="78"/>
      <c r="BZ211" s="78"/>
      <c r="CA211" s="78"/>
      <c r="CB211" s="78"/>
      <c r="CC211" s="78"/>
      <c r="CD211" s="78"/>
      <c r="CE211" s="78"/>
      <c r="CF211" s="78"/>
      <c r="CG211" s="78"/>
      <c r="CH211" s="78"/>
      <c r="CI211" s="78"/>
      <c r="CJ211" s="78"/>
      <c r="CK211" s="78"/>
      <c r="CL211" s="78"/>
      <c r="CM211" s="78"/>
      <c r="CN211" s="78"/>
      <c r="CO211" s="78"/>
      <c r="CP211" s="78"/>
      <c r="CQ211" s="78"/>
      <c r="CR211" s="78"/>
      <c r="CS211" s="78"/>
      <c r="CT211" s="78"/>
      <c r="CU211" s="78"/>
      <c r="CV211" s="78"/>
      <c r="CW211" s="78"/>
      <c r="CX211" s="78"/>
      <c r="CY211" s="78"/>
      <c r="CZ211" s="78"/>
      <c r="DA211" s="78"/>
      <c r="DB211" s="78"/>
      <c r="DC211" s="78"/>
      <c r="DD211" s="78"/>
      <c r="DE211" s="78"/>
      <c r="DF211" s="78"/>
      <c r="DG211" s="78"/>
      <c r="DH211" s="78"/>
      <c r="DI211" s="78"/>
      <c r="DJ211" s="78"/>
      <c r="DK211" s="78"/>
      <c r="DL211" s="78"/>
      <c r="DM211" s="78"/>
      <c r="DN211" s="78"/>
      <c r="DO211" s="78"/>
      <c r="DP211" s="78"/>
      <c r="DQ211" s="78"/>
      <c r="DR211" s="78"/>
      <c r="DS211" s="78"/>
      <c r="DT211" s="78"/>
      <c r="DU211" s="78"/>
      <c r="DV211" s="78"/>
      <c r="DW211" s="78"/>
      <c r="DX211" s="78"/>
      <c r="DY211" s="78"/>
      <c r="DZ211" s="78"/>
      <c r="EA211" s="78"/>
      <c r="EB211" s="78"/>
      <c r="EC211" s="78"/>
      <c r="ED211" s="78"/>
      <c r="EE211" s="78"/>
      <c r="EF211" s="78"/>
      <c r="EG211" s="78"/>
      <c r="EH211" s="78"/>
      <c r="EI211" s="78"/>
      <c r="EJ211" s="78"/>
      <c r="EK211" s="78"/>
      <c r="EL211" s="78"/>
      <c r="EM211" s="78"/>
      <c r="EN211" s="78"/>
      <c r="EO211" s="78"/>
      <c r="EP211" s="78"/>
      <c r="EQ211" s="78"/>
      <c r="ER211" s="78"/>
      <c r="ES211" s="78"/>
      <c r="ET211" s="78"/>
      <c r="EU211" s="78"/>
      <c r="EV211" s="78"/>
      <c r="EW211" s="78"/>
      <c r="EX211" s="78"/>
      <c r="EY211" s="78"/>
      <c r="EZ211" s="78"/>
      <c r="FA211" s="78"/>
      <c r="FB211" s="78"/>
      <c r="FC211" s="78"/>
      <c r="FD211" s="78"/>
      <c r="FE211" s="78"/>
      <c r="FF211" s="78"/>
      <c r="FG211" s="78"/>
      <c r="FH211" s="78"/>
      <c r="FI211" s="78"/>
      <c r="FJ211" s="78"/>
      <c r="FK211" s="78"/>
      <c r="FL211" s="78"/>
      <c r="FM211" s="78"/>
      <c r="FN211" s="78"/>
      <c r="FO211" s="78"/>
      <c r="FP211" s="78"/>
      <c r="FQ211" s="78"/>
      <c r="FR211" s="78"/>
      <c r="FS211" s="78"/>
      <c r="FT211" s="78"/>
      <c r="FU211" s="78"/>
      <c r="FV211" s="78"/>
      <c r="FW211" s="78"/>
      <c r="FX211" s="78"/>
      <c r="FY211" s="78"/>
      <c r="FZ211" s="78"/>
      <c r="GA211" s="78"/>
      <c r="GB211" s="78"/>
      <c r="GC211" s="78"/>
    </row>
    <row r="212" spans="1:185" ht="45" x14ac:dyDescent="0.25">
      <c r="A212" s="11" t="s">
        <v>122</v>
      </c>
      <c r="B212" s="86">
        <f>'2 уровень'!B324</f>
        <v>2160</v>
      </c>
      <c r="C212" s="86">
        <f>'2 уровень'!C324</f>
        <v>180</v>
      </c>
      <c r="D212" s="86">
        <f>'2 уровень'!D324</f>
        <v>36</v>
      </c>
      <c r="E212" s="87">
        <f>'2 уровень'!E324</f>
        <v>20</v>
      </c>
      <c r="F212" s="69">
        <f>'2 уровень'!F324</f>
        <v>4236.84</v>
      </c>
      <c r="G212" s="69">
        <f>'2 уровень'!G324</f>
        <v>353</v>
      </c>
      <c r="H212" s="69">
        <f>'2 уровень'!H324</f>
        <v>33.063739999999996</v>
      </c>
      <c r="I212" s="69">
        <f>'2 уровень'!I324</f>
        <v>9.3664985835694026</v>
      </c>
      <c r="J212" s="79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8"/>
      <c r="AD212" s="78"/>
      <c r="AE212" s="78"/>
      <c r="AF212" s="78"/>
      <c r="AG212" s="78"/>
      <c r="AH212" s="78"/>
      <c r="AI212" s="78"/>
      <c r="AJ212" s="78"/>
      <c r="AK212" s="78"/>
      <c r="AL212" s="78"/>
      <c r="AM212" s="78"/>
      <c r="AN212" s="78"/>
      <c r="AO212" s="78"/>
      <c r="AP212" s="78"/>
      <c r="AQ212" s="78"/>
      <c r="AR212" s="78"/>
      <c r="AS212" s="78"/>
      <c r="AT212" s="78"/>
      <c r="AU212" s="78"/>
      <c r="AV212" s="78"/>
      <c r="AW212" s="78"/>
      <c r="AX212" s="78"/>
      <c r="AY212" s="78"/>
      <c r="AZ212" s="78"/>
      <c r="BA212" s="78"/>
      <c r="BB212" s="78"/>
      <c r="BC212" s="78"/>
      <c r="BD212" s="78"/>
      <c r="BE212" s="78"/>
      <c r="BF212" s="78"/>
      <c r="BG212" s="78"/>
      <c r="BH212" s="78"/>
      <c r="BI212" s="78"/>
      <c r="BJ212" s="78"/>
      <c r="BK212" s="78"/>
      <c r="BL212" s="78"/>
      <c r="BM212" s="78"/>
      <c r="BN212" s="78"/>
      <c r="BO212" s="78"/>
      <c r="BP212" s="78"/>
      <c r="BQ212" s="78"/>
      <c r="BR212" s="78"/>
      <c r="BS212" s="78"/>
      <c r="BT212" s="78"/>
      <c r="BU212" s="78"/>
      <c r="BV212" s="78"/>
      <c r="BW212" s="78"/>
      <c r="BX212" s="78"/>
      <c r="BY212" s="78"/>
      <c r="BZ212" s="78"/>
      <c r="CA212" s="78"/>
      <c r="CB212" s="78"/>
      <c r="CC212" s="78"/>
      <c r="CD212" s="78"/>
      <c r="CE212" s="78"/>
      <c r="CF212" s="78"/>
      <c r="CG212" s="78"/>
      <c r="CH212" s="78"/>
      <c r="CI212" s="78"/>
      <c r="CJ212" s="78"/>
      <c r="CK212" s="78"/>
      <c r="CL212" s="78"/>
      <c r="CM212" s="78"/>
      <c r="CN212" s="78"/>
      <c r="CO212" s="78"/>
      <c r="CP212" s="78"/>
      <c r="CQ212" s="78"/>
      <c r="CR212" s="78"/>
      <c r="CS212" s="78"/>
      <c r="CT212" s="78"/>
      <c r="CU212" s="78"/>
      <c r="CV212" s="78"/>
      <c r="CW212" s="78"/>
      <c r="CX212" s="78"/>
      <c r="CY212" s="78"/>
      <c r="CZ212" s="78"/>
      <c r="DA212" s="78"/>
      <c r="DB212" s="78"/>
      <c r="DC212" s="78"/>
      <c r="DD212" s="78"/>
      <c r="DE212" s="78"/>
      <c r="DF212" s="78"/>
      <c r="DG212" s="78"/>
      <c r="DH212" s="78"/>
      <c r="DI212" s="78"/>
      <c r="DJ212" s="78"/>
      <c r="DK212" s="78"/>
      <c r="DL212" s="78"/>
      <c r="DM212" s="78"/>
      <c r="DN212" s="78"/>
      <c r="DO212" s="78"/>
      <c r="DP212" s="78"/>
      <c r="DQ212" s="78"/>
      <c r="DR212" s="78"/>
      <c r="DS212" s="78"/>
      <c r="DT212" s="78"/>
      <c r="DU212" s="78"/>
      <c r="DV212" s="78"/>
      <c r="DW212" s="78"/>
      <c r="DX212" s="78"/>
      <c r="DY212" s="78"/>
      <c r="DZ212" s="78"/>
      <c r="EA212" s="78"/>
      <c r="EB212" s="78"/>
      <c r="EC212" s="78"/>
      <c r="ED212" s="78"/>
      <c r="EE212" s="78"/>
      <c r="EF212" s="78"/>
      <c r="EG212" s="78"/>
      <c r="EH212" s="78"/>
      <c r="EI212" s="78"/>
      <c r="EJ212" s="78"/>
      <c r="EK212" s="78"/>
      <c r="EL212" s="78"/>
      <c r="EM212" s="78"/>
      <c r="EN212" s="78"/>
      <c r="EO212" s="78"/>
      <c r="EP212" s="78"/>
      <c r="EQ212" s="78"/>
      <c r="ER212" s="78"/>
      <c r="ES212" s="78"/>
      <c r="ET212" s="78"/>
      <c r="EU212" s="78"/>
      <c r="EV212" s="78"/>
      <c r="EW212" s="78"/>
      <c r="EX212" s="78"/>
      <c r="EY212" s="78"/>
      <c r="EZ212" s="78"/>
      <c r="FA212" s="78"/>
      <c r="FB212" s="78"/>
      <c r="FC212" s="78"/>
      <c r="FD212" s="78"/>
      <c r="FE212" s="78"/>
      <c r="FF212" s="78"/>
      <c r="FG212" s="78"/>
      <c r="FH212" s="78"/>
      <c r="FI212" s="78"/>
      <c r="FJ212" s="78"/>
      <c r="FK212" s="78"/>
      <c r="FL212" s="78"/>
      <c r="FM212" s="78"/>
      <c r="FN212" s="78"/>
      <c r="FO212" s="78"/>
      <c r="FP212" s="78"/>
      <c r="FQ212" s="78"/>
      <c r="FR212" s="78"/>
      <c r="FS212" s="78"/>
      <c r="FT212" s="78"/>
      <c r="FU212" s="78"/>
      <c r="FV212" s="78"/>
      <c r="FW212" s="78"/>
      <c r="FX212" s="78"/>
      <c r="FY212" s="78"/>
      <c r="FZ212" s="78"/>
      <c r="GA212" s="78"/>
      <c r="GB212" s="78"/>
      <c r="GC212" s="78"/>
    </row>
    <row r="213" spans="1:185" ht="30" x14ac:dyDescent="0.25">
      <c r="A213" s="11" t="s">
        <v>87</v>
      </c>
      <c r="B213" s="86">
        <f>'2 уровень'!B325</f>
        <v>170</v>
      </c>
      <c r="C213" s="86">
        <f>'2 уровень'!C325</f>
        <v>14</v>
      </c>
      <c r="D213" s="86">
        <f>'2 уровень'!D325</f>
        <v>0</v>
      </c>
      <c r="E213" s="87">
        <f>'2 уровень'!E325</f>
        <v>0</v>
      </c>
      <c r="F213" s="69">
        <f>'2 уровень'!F325</f>
        <v>680.14449999999999</v>
      </c>
      <c r="G213" s="69">
        <f>'2 уровень'!G325</f>
        <v>57</v>
      </c>
      <c r="H213" s="69">
        <f>'2 уровень'!H325</f>
        <v>0</v>
      </c>
      <c r="I213" s="69">
        <f>'2 уровень'!I325</f>
        <v>0</v>
      </c>
      <c r="J213" s="79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  <c r="AC213" s="78"/>
      <c r="AD213" s="78"/>
      <c r="AE213" s="78"/>
      <c r="AF213" s="78"/>
      <c r="AG213" s="78"/>
      <c r="AH213" s="78"/>
      <c r="AI213" s="78"/>
      <c r="AJ213" s="78"/>
      <c r="AK213" s="78"/>
      <c r="AL213" s="78"/>
      <c r="AM213" s="78"/>
      <c r="AN213" s="78"/>
      <c r="AO213" s="78"/>
      <c r="AP213" s="78"/>
      <c r="AQ213" s="78"/>
      <c r="AR213" s="78"/>
      <c r="AS213" s="78"/>
      <c r="AT213" s="78"/>
      <c r="AU213" s="78"/>
      <c r="AV213" s="78"/>
      <c r="AW213" s="78"/>
      <c r="AX213" s="78"/>
      <c r="AY213" s="78"/>
      <c r="AZ213" s="78"/>
      <c r="BA213" s="78"/>
      <c r="BB213" s="78"/>
      <c r="BC213" s="78"/>
      <c r="BD213" s="78"/>
      <c r="BE213" s="78"/>
      <c r="BF213" s="78"/>
      <c r="BG213" s="78"/>
      <c r="BH213" s="78"/>
      <c r="BI213" s="78"/>
      <c r="BJ213" s="78"/>
      <c r="BK213" s="78"/>
      <c r="BL213" s="78"/>
      <c r="BM213" s="78"/>
      <c r="BN213" s="78"/>
      <c r="BO213" s="78"/>
      <c r="BP213" s="78"/>
      <c r="BQ213" s="78"/>
      <c r="BR213" s="78"/>
      <c r="BS213" s="78"/>
      <c r="BT213" s="78"/>
      <c r="BU213" s="78"/>
      <c r="BV213" s="78"/>
      <c r="BW213" s="78"/>
      <c r="BX213" s="78"/>
      <c r="BY213" s="78"/>
      <c r="BZ213" s="78"/>
      <c r="CA213" s="78"/>
      <c r="CB213" s="78"/>
      <c r="CC213" s="78"/>
      <c r="CD213" s="78"/>
      <c r="CE213" s="78"/>
      <c r="CF213" s="78"/>
      <c r="CG213" s="78"/>
      <c r="CH213" s="78"/>
      <c r="CI213" s="78"/>
      <c r="CJ213" s="78"/>
      <c r="CK213" s="78"/>
      <c r="CL213" s="78"/>
      <c r="CM213" s="78"/>
      <c r="CN213" s="78"/>
      <c r="CO213" s="78"/>
      <c r="CP213" s="78"/>
      <c r="CQ213" s="78"/>
      <c r="CR213" s="78"/>
      <c r="CS213" s="78"/>
      <c r="CT213" s="78"/>
      <c r="CU213" s="78"/>
      <c r="CV213" s="78"/>
      <c r="CW213" s="78"/>
      <c r="CX213" s="78"/>
      <c r="CY213" s="78"/>
      <c r="CZ213" s="78"/>
      <c r="DA213" s="78"/>
      <c r="DB213" s="78"/>
      <c r="DC213" s="78"/>
      <c r="DD213" s="78"/>
      <c r="DE213" s="78"/>
      <c r="DF213" s="78"/>
      <c r="DG213" s="78"/>
      <c r="DH213" s="78"/>
      <c r="DI213" s="78"/>
      <c r="DJ213" s="78"/>
      <c r="DK213" s="78"/>
      <c r="DL213" s="78"/>
      <c r="DM213" s="78"/>
      <c r="DN213" s="78"/>
      <c r="DO213" s="78"/>
      <c r="DP213" s="78"/>
      <c r="DQ213" s="78"/>
      <c r="DR213" s="78"/>
      <c r="DS213" s="78"/>
      <c r="DT213" s="78"/>
      <c r="DU213" s="78"/>
      <c r="DV213" s="78"/>
      <c r="DW213" s="78"/>
      <c r="DX213" s="78"/>
      <c r="DY213" s="78"/>
      <c r="DZ213" s="78"/>
      <c r="EA213" s="78"/>
      <c r="EB213" s="78"/>
      <c r="EC213" s="78"/>
      <c r="ED213" s="78"/>
      <c r="EE213" s="78"/>
      <c r="EF213" s="78"/>
      <c r="EG213" s="78"/>
      <c r="EH213" s="78"/>
      <c r="EI213" s="78"/>
      <c r="EJ213" s="78"/>
      <c r="EK213" s="78"/>
      <c r="EL213" s="78"/>
      <c r="EM213" s="78"/>
      <c r="EN213" s="78"/>
      <c r="EO213" s="78"/>
      <c r="EP213" s="78"/>
      <c r="EQ213" s="78"/>
      <c r="ER213" s="78"/>
      <c r="ES213" s="78"/>
      <c r="ET213" s="78"/>
      <c r="EU213" s="78"/>
      <c r="EV213" s="78"/>
      <c r="EW213" s="78"/>
      <c r="EX213" s="78"/>
      <c r="EY213" s="78"/>
      <c r="EZ213" s="78"/>
      <c r="FA213" s="78"/>
      <c r="FB213" s="78"/>
      <c r="FC213" s="78"/>
      <c r="FD213" s="78"/>
      <c r="FE213" s="78"/>
      <c r="FF213" s="78"/>
      <c r="FG213" s="78"/>
      <c r="FH213" s="78"/>
      <c r="FI213" s="78"/>
      <c r="FJ213" s="78"/>
      <c r="FK213" s="78"/>
      <c r="FL213" s="78"/>
      <c r="FM213" s="78"/>
      <c r="FN213" s="78"/>
      <c r="FO213" s="78"/>
      <c r="FP213" s="78"/>
      <c r="FQ213" s="78"/>
      <c r="FR213" s="78"/>
      <c r="FS213" s="78"/>
      <c r="FT213" s="78"/>
      <c r="FU213" s="78"/>
      <c r="FV213" s="78"/>
      <c r="FW213" s="78"/>
      <c r="FX213" s="78"/>
      <c r="FY213" s="78"/>
      <c r="FZ213" s="78"/>
      <c r="GA213" s="78"/>
      <c r="GB213" s="78"/>
      <c r="GC213" s="78"/>
    </row>
    <row r="214" spans="1:185" ht="30" x14ac:dyDescent="0.25">
      <c r="A214" s="11" t="s">
        <v>88</v>
      </c>
      <c r="B214" s="86">
        <f>'2 уровень'!B326</f>
        <v>1486</v>
      </c>
      <c r="C214" s="86">
        <f>'2 уровень'!C326</f>
        <v>124</v>
      </c>
      <c r="D214" s="86">
        <f>'2 уровень'!D326</f>
        <v>8</v>
      </c>
      <c r="E214" s="87">
        <f>'2 уровень'!E326</f>
        <v>6.4516129032258061</v>
      </c>
      <c r="F214" s="69">
        <f>'2 уровень'!F326</f>
        <v>1130.38534</v>
      </c>
      <c r="G214" s="69">
        <f>'2 уровень'!G326</f>
        <v>94</v>
      </c>
      <c r="H214" s="69">
        <f>'2 уровень'!H326</f>
        <v>6.0855200000000007</v>
      </c>
      <c r="I214" s="69">
        <f>'2 уровень'!I326</f>
        <v>6.4739574468085124</v>
      </c>
      <c r="J214" s="79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78"/>
      <c r="AD214" s="78"/>
      <c r="AE214" s="78"/>
      <c r="AF214" s="78"/>
      <c r="AG214" s="78"/>
      <c r="AH214" s="78"/>
      <c r="AI214" s="78"/>
      <c r="AJ214" s="78"/>
      <c r="AK214" s="78"/>
      <c r="AL214" s="78"/>
      <c r="AM214" s="78"/>
      <c r="AN214" s="78"/>
      <c r="AO214" s="78"/>
      <c r="AP214" s="78"/>
      <c r="AQ214" s="78"/>
      <c r="AR214" s="78"/>
      <c r="AS214" s="78"/>
      <c r="AT214" s="78"/>
      <c r="AU214" s="78"/>
      <c r="AV214" s="78"/>
      <c r="AW214" s="78"/>
      <c r="AX214" s="78"/>
      <c r="AY214" s="78"/>
      <c r="AZ214" s="78"/>
      <c r="BA214" s="78"/>
      <c r="BB214" s="78"/>
      <c r="BC214" s="78"/>
      <c r="BD214" s="78"/>
      <c r="BE214" s="78"/>
      <c r="BF214" s="78"/>
      <c r="BG214" s="78"/>
      <c r="BH214" s="78"/>
      <c r="BI214" s="78"/>
      <c r="BJ214" s="78"/>
      <c r="BK214" s="78"/>
      <c r="BL214" s="78"/>
      <c r="BM214" s="78"/>
      <c r="BN214" s="78"/>
      <c r="BO214" s="78"/>
      <c r="BP214" s="78"/>
      <c r="BQ214" s="78"/>
      <c r="BR214" s="78"/>
      <c r="BS214" s="78"/>
      <c r="BT214" s="78"/>
      <c r="BU214" s="78"/>
      <c r="BV214" s="78"/>
      <c r="BW214" s="78"/>
      <c r="BX214" s="78"/>
      <c r="BY214" s="78"/>
      <c r="BZ214" s="78"/>
      <c r="CA214" s="78"/>
      <c r="CB214" s="78"/>
      <c r="CC214" s="78"/>
      <c r="CD214" s="78"/>
      <c r="CE214" s="78"/>
      <c r="CF214" s="78"/>
      <c r="CG214" s="78"/>
      <c r="CH214" s="78"/>
      <c r="CI214" s="78"/>
      <c r="CJ214" s="78"/>
      <c r="CK214" s="78"/>
      <c r="CL214" s="78"/>
      <c r="CM214" s="78"/>
      <c r="CN214" s="78"/>
      <c r="CO214" s="78"/>
      <c r="CP214" s="78"/>
      <c r="CQ214" s="78"/>
      <c r="CR214" s="78"/>
      <c r="CS214" s="78"/>
      <c r="CT214" s="78"/>
      <c r="CU214" s="78"/>
      <c r="CV214" s="78"/>
      <c r="CW214" s="78"/>
      <c r="CX214" s="78"/>
      <c r="CY214" s="78"/>
      <c r="CZ214" s="78"/>
      <c r="DA214" s="78"/>
      <c r="DB214" s="78"/>
      <c r="DC214" s="78"/>
      <c r="DD214" s="78"/>
      <c r="DE214" s="78"/>
      <c r="DF214" s="78"/>
      <c r="DG214" s="78"/>
      <c r="DH214" s="78"/>
      <c r="DI214" s="78"/>
      <c r="DJ214" s="78"/>
      <c r="DK214" s="78"/>
      <c r="DL214" s="78"/>
      <c r="DM214" s="78"/>
      <c r="DN214" s="78"/>
      <c r="DO214" s="78"/>
      <c r="DP214" s="78"/>
      <c r="DQ214" s="78"/>
      <c r="DR214" s="78"/>
      <c r="DS214" s="78"/>
      <c r="DT214" s="78"/>
      <c r="DU214" s="78"/>
      <c r="DV214" s="78"/>
      <c r="DW214" s="78"/>
      <c r="DX214" s="78"/>
      <c r="DY214" s="78"/>
      <c r="DZ214" s="78"/>
      <c r="EA214" s="78"/>
      <c r="EB214" s="78"/>
      <c r="EC214" s="78"/>
      <c r="ED214" s="78"/>
      <c r="EE214" s="78"/>
      <c r="EF214" s="78"/>
      <c r="EG214" s="78"/>
      <c r="EH214" s="78"/>
      <c r="EI214" s="78"/>
      <c r="EJ214" s="78"/>
      <c r="EK214" s="78"/>
      <c r="EL214" s="78"/>
      <c r="EM214" s="78"/>
      <c r="EN214" s="78"/>
      <c r="EO214" s="78"/>
      <c r="EP214" s="78"/>
      <c r="EQ214" s="78"/>
      <c r="ER214" s="78"/>
      <c r="ES214" s="78"/>
      <c r="ET214" s="78"/>
      <c r="EU214" s="78"/>
      <c r="EV214" s="78"/>
      <c r="EW214" s="78"/>
      <c r="EX214" s="78"/>
      <c r="EY214" s="78"/>
      <c r="EZ214" s="78"/>
      <c r="FA214" s="78"/>
      <c r="FB214" s="78"/>
      <c r="FC214" s="78"/>
      <c r="FD214" s="78"/>
      <c r="FE214" s="78"/>
      <c r="FF214" s="78"/>
      <c r="FG214" s="78"/>
      <c r="FH214" s="78"/>
      <c r="FI214" s="78"/>
      <c r="FJ214" s="78"/>
      <c r="FK214" s="78"/>
      <c r="FL214" s="78"/>
      <c r="FM214" s="78"/>
      <c r="FN214" s="78"/>
      <c r="FO214" s="78"/>
      <c r="FP214" s="78"/>
      <c r="FQ214" s="78"/>
      <c r="FR214" s="78"/>
      <c r="FS214" s="78"/>
      <c r="FT214" s="78"/>
      <c r="FU214" s="78"/>
      <c r="FV214" s="78"/>
      <c r="FW214" s="78"/>
      <c r="FX214" s="78"/>
      <c r="FY214" s="78"/>
      <c r="FZ214" s="78"/>
      <c r="GA214" s="78"/>
      <c r="GB214" s="78"/>
      <c r="GC214" s="78"/>
    </row>
    <row r="215" spans="1:185" ht="15.75" thickBot="1" x14ac:dyDescent="0.3">
      <c r="A215" s="7" t="s">
        <v>4</v>
      </c>
      <c r="B215" s="86">
        <f>'2 уровень'!B327</f>
        <v>0</v>
      </c>
      <c r="C215" s="86">
        <f>'2 уровень'!C327</f>
        <v>0</v>
      </c>
      <c r="D215" s="86">
        <f>'2 уровень'!D327</f>
        <v>0</v>
      </c>
      <c r="E215" s="87">
        <f>'2 уровень'!E327</f>
        <v>0</v>
      </c>
      <c r="F215" s="69">
        <f>'2 уровень'!F327</f>
        <v>29797.280624444444</v>
      </c>
      <c r="G215" s="69">
        <f>'2 уровень'!G327</f>
        <v>2484</v>
      </c>
      <c r="H215" s="69">
        <f>'2 уровень'!H327</f>
        <v>526.73833999999988</v>
      </c>
      <c r="I215" s="69">
        <f>'2 уровень'!I327</f>
        <v>21.205247181964566</v>
      </c>
      <c r="J215" s="79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  <c r="AC215" s="78"/>
      <c r="AD215" s="78"/>
      <c r="AE215" s="78"/>
      <c r="AF215" s="78"/>
      <c r="AG215" s="78"/>
      <c r="AH215" s="78"/>
      <c r="AI215" s="78"/>
      <c r="AJ215" s="78"/>
      <c r="AK215" s="78"/>
      <c r="AL215" s="78"/>
      <c r="AM215" s="78"/>
      <c r="AN215" s="78"/>
      <c r="AO215" s="78"/>
      <c r="AP215" s="78"/>
      <c r="AQ215" s="78"/>
      <c r="AR215" s="78"/>
      <c r="AS215" s="78"/>
      <c r="AT215" s="78"/>
      <c r="AU215" s="78"/>
      <c r="AV215" s="78"/>
      <c r="AW215" s="78"/>
      <c r="AX215" s="78"/>
      <c r="AY215" s="78"/>
      <c r="AZ215" s="78"/>
      <c r="BA215" s="78"/>
      <c r="BB215" s="78"/>
      <c r="BC215" s="78"/>
      <c r="BD215" s="78"/>
      <c r="BE215" s="78"/>
      <c r="BF215" s="78"/>
      <c r="BG215" s="78"/>
      <c r="BH215" s="78"/>
      <c r="BI215" s="78"/>
      <c r="BJ215" s="78"/>
      <c r="BK215" s="78"/>
      <c r="BL215" s="78"/>
      <c r="BM215" s="78"/>
      <c r="BN215" s="78"/>
      <c r="BO215" s="78"/>
      <c r="BP215" s="78"/>
      <c r="BQ215" s="78"/>
      <c r="BR215" s="78"/>
      <c r="BS215" s="78"/>
      <c r="BT215" s="78"/>
      <c r="BU215" s="78"/>
      <c r="BV215" s="78"/>
      <c r="BW215" s="78"/>
      <c r="BX215" s="78"/>
      <c r="BY215" s="78"/>
      <c r="BZ215" s="78"/>
      <c r="CA215" s="78"/>
      <c r="CB215" s="78"/>
      <c r="CC215" s="78"/>
      <c r="CD215" s="78"/>
      <c r="CE215" s="78"/>
      <c r="CF215" s="78"/>
      <c r="CG215" s="78"/>
      <c r="CH215" s="78"/>
      <c r="CI215" s="78"/>
      <c r="CJ215" s="78"/>
      <c r="CK215" s="78"/>
      <c r="CL215" s="78"/>
      <c r="CM215" s="78"/>
      <c r="CN215" s="78"/>
      <c r="CO215" s="78"/>
      <c r="CP215" s="78"/>
      <c r="CQ215" s="78"/>
      <c r="CR215" s="78"/>
      <c r="CS215" s="78"/>
      <c r="CT215" s="78"/>
      <c r="CU215" s="78"/>
      <c r="CV215" s="78"/>
      <c r="CW215" s="78"/>
      <c r="CX215" s="78"/>
      <c r="CY215" s="78"/>
      <c r="CZ215" s="78"/>
      <c r="DA215" s="78"/>
      <c r="DB215" s="78"/>
      <c r="DC215" s="78"/>
      <c r="DD215" s="78"/>
      <c r="DE215" s="78"/>
      <c r="DF215" s="78"/>
      <c r="DG215" s="78"/>
      <c r="DH215" s="78"/>
      <c r="DI215" s="78"/>
      <c r="DJ215" s="78"/>
      <c r="DK215" s="78"/>
      <c r="DL215" s="78"/>
      <c r="DM215" s="78"/>
      <c r="DN215" s="78"/>
      <c r="DO215" s="78"/>
      <c r="DP215" s="78"/>
      <c r="DQ215" s="78"/>
      <c r="DR215" s="78"/>
      <c r="DS215" s="78"/>
      <c r="DT215" s="78"/>
      <c r="DU215" s="78"/>
      <c r="DV215" s="78"/>
      <c r="DW215" s="78"/>
      <c r="DX215" s="78"/>
      <c r="DY215" s="78"/>
      <c r="DZ215" s="78"/>
      <c r="EA215" s="78"/>
      <c r="EB215" s="78"/>
      <c r="EC215" s="78"/>
      <c r="ED215" s="78"/>
      <c r="EE215" s="78"/>
      <c r="EF215" s="78"/>
      <c r="EG215" s="78"/>
      <c r="EH215" s="78"/>
      <c r="EI215" s="78"/>
      <c r="EJ215" s="78"/>
      <c r="EK215" s="78"/>
      <c r="EL215" s="78"/>
      <c r="EM215" s="78"/>
      <c r="EN215" s="78"/>
      <c r="EO215" s="78"/>
      <c r="EP215" s="78"/>
      <c r="EQ215" s="78"/>
      <c r="ER215" s="78"/>
      <c r="ES215" s="78"/>
      <c r="ET215" s="78"/>
      <c r="EU215" s="78"/>
      <c r="EV215" s="78"/>
      <c r="EW215" s="78"/>
      <c r="EX215" s="78"/>
      <c r="EY215" s="78"/>
      <c r="EZ215" s="78"/>
      <c r="FA215" s="78"/>
      <c r="FB215" s="78"/>
      <c r="FC215" s="78"/>
      <c r="FD215" s="78"/>
      <c r="FE215" s="78"/>
      <c r="FF215" s="78"/>
      <c r="FG215" s="78"/>
      <c r="FH215" s="78"/>
      <c r="FI215" s="78"/>
      <c r="FJ215" s="78"/>
      <c r="FK215" s="78"/>
      <c r="FL215" s="78"/>
      <c r="FM215" s="78"/>
      <c r="FN215" s="78"/>
      <c r="FO215" s="78"/>
      <c r="FP215" s="78"/>
      <c r="FQ215" s="78"/>
      <c r="FR215" s="78"/>
      <c r="FS215" s="78"/>
      <c r="FT215" s="78"/>
      <c r="FU215" s="78"/>
      <c r="FV215" s="78"/>
      <c r="FW215" s="78"/>
      <c r="FX215" s="78"/>
      <c r="FY215" s="78"/>
      <c r="FZ215" s="78"/>
      <c r="GA215" s="78"/>
      <c r="GB215" s="78"/>
      <c r="GC215" s="78"/>
    </row>
    <row r="216" spans="1:185" ht="15" customHeight="1" x14ac:dyDescent="0.25">
      <c r="A216" s="75" t="s">
        <v>32</v>
      </c>
      <c r="B216" s="88"/>
      <c r="C216" s="88"/>
      <c r="D216" s="88"/>
      <c r="E216" s="89"/>
      <c r="F216" s="66"/>
      <c r="G216" s="66"/>
      <c r="H216" s="66"/>
      <c r="I216" s="66"/>
      <c r="J216" s="79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  <c r="AC216" s="78"/>
      <c r="AD216" s="78"/>
      <c r="AE216" s="78"/>
      <c r="AF216" s="78"/>
      <c r="AG216" s="78"/>
      <c r="AH216" s="78"/>
      <c r="AI216" s="78"/>
      <c r="AJ216" s="78"/>
      <c r="AK216" s="78"/>
      <c r="AL216" s="78"/>
      <c r="AM216" s="78"/>
      <c r="AN216" s="78"/>
      <c r="AO216" s="78"/>
      <c r="AP216" s="78"/>
      <c r="AQ216" s="78"/>
      <c r="AR216" s="78"/>
      <c r="AS216" s="78"/>
      <c r="AT216" s="78"/>
      <c r="AU216" s="78"/>
      <c r="AV216" s="78"/>
      <c r="AW216" s="78"/>
      <c r="AX216" s="78"/>
      <c r="AY216" s="78"/>
      <c r="AZ216" s="78"/>
      <c r="BA216" s="78"/>
      <c r="BB216" s="78"/>
      <c r="BC216" s="78"/>
      <c r="BD216" s="78"/>
      <c r="BE216" s="78"/>
      <c r="BF216" s="78"/>
      <c r="BG216" s="78"/>
      <c r="BH216" s="78"/>
      <c r="BI216" s="78"/>
      <c r="BJ216" s="78"/>
      <c r="BK216" s="78"/>
      <c r="BL216" s="78"/>
      <c r="BM216" s="78"/>
      <c r="BN216" s="78"/>
      <c r="BO216" s="78"/>
      <c r="BP216" s="78"/>
      <c r="BQ216" s="78"/>
      <c r="BR216" s="78"/>
      <c r="BS216" s="78"/>
      <c r="BT216" s="78"/>
      <c r="BU216" s="78"/>
      <c r="BV216" s="78"/>
      <c r="BW216" s="78"/>
      <c r="BX216" s="78"/>
      <c r="BY216" s="78"/>
      <c r="BZ216" s="78"/>
      <c r="CA216" s="78"/>
      <c r="CB216" s="78"/>
      <c r="CC216" s="78"/>
      <c r="CD216" s="78"/>
      <c r="CE216" s="78"/>
      <c r="CF216" s="78"/>
      <c r="CG216" s="78"/>
      <c r="CH216" s="78"/>
      <c r="CI216" s="78"/>
      <c r="CJ216" s="78"/>
      <c r="CK216" s="78"/>
      <c r="CL216" s="78"/>
      <c r="CM216" s="78"/>
      <c r="CN216" s="78"/>
      <c r="CO216" s="78"/>
      <c r="CP216" s="78"/>
      <c r="CQ216" s="78"/>
      <c r="CR216" s="78"/>
      <c r="CS216" s="78"/>
      <c r="CT216" s="78"/>
      <c r="CU216" s="78"/>
      <c r="CV216" s="78"/>
      <c r="CW216" s="78"/>
      <c r="CX216" s="78"/>
      <c r="CY216" s="78"/>
      <c r="CZ216" s="78"/>
      <c r="DA216" s="78"/>
      <c r="DB216" s="78"/>
      <c r="DC216" s="78"/>
      <c r="DD216" s="78"/>
      <c r="DE216" s="78"/>
      <c r="DF216" s="78"/>
      <c r="DG216" s="78"/>
      <c r="DH216" s="78"/>
      <c r="DI216" s="78"/>
      <c r="DJ216" s="78"/>
      <c r="DK216" s="78"/>
      <c r="DL216" s="78"/>
      <c r="DM216" s="78"/>
      <c r="DN216" s="78"/>
      <c r="DO216" s="78"/>
      <c r="DP216" s="78"/>
      <c r="DQ216" s="78"/>
      <c r="DR216" s="78"/>
      <c r="DS216" s="78"/>
      <c r="DT216" s="78"/>
      <c r="DU216" s="78"/>
      <c r="DV216" s="78"/>
      <c r="DW216" s="78"/>
      <c r="DX216" s="78"/>
      <c r="DY216" s="78"/>
      <c r="DZ216" s="78"/>
      <c r="EA216" s="78"/>
      <c r="EB216" s="78"/>
      <c r="EC216" s="78"/>
      <c r="ED216" s="78"/>
      <c r="EE216" s="78"/>
      <c r="EF216" s="78"/>
      <c r="EG216" s="78"/>
      <c r="EH216" s="78"/>
      <c r="EI216" s="78"/>
      <c r="EJ216" s="78"/>
      <c r="EK216" s="78"/>
      <c r="EL216" s="78"/>
      <c r="EM216" s="78"/>
      <c r="EN216" s="78"/>
      <c r="EO216" s="78"/>
      <c r="EP216" s="78"/>
      <c r="EQ216" s="78"/>
      <c r="ER216" s="78"/>
      <c r="ES216" s="78"/>
      <c r="ET216" s="78"/>
      <c r="EU216" s="78"/>
      <c r="EV216" s="78"/>
      <c r="EW216" s="78"/>
      <c r="EX216" s="78"/>
      <c r="EY216" s="78"/>
      <c r="EZ216" s="78"/>
      <c r="FA216" s="78"/>
      <c r="FB216" s="78"/>
      <c r="FC216" s="78"/>
      <c r="FD216" s="78"/>
      <c r="FE216" s="78"/>
      <c r="FF216" s="78"/>
      <c r="FG216" s="78"/>
      <c r="FH216" s="78"/>
      <c r="FI216" s="78"/>
      <c r="FJ216" s="78"/>
      <c r="FK216" s="78"/>
      <c r="FL216" s="78"/>
      <c r="FM216" s="78"/>
      <c r="FN216" s="78"/>
      <c r="FO216" s="78"/>
      <c r="FP216" s="78"/>
      <c r="FQ216" s="78"/>
      <c r="FR216" s="78"/>
      <c r="FS216" s="78"/>
      <c r="FT216" s="78"/>
      <c r="FU216" s="78"/>
      <c r="FV216" s="78"/>
      <c r="FW216" s="78"/>
      <c r="FX216" s="78"/>
      <c r="FY216" s="78"/>
      <c r="FZ216" s="78"/>
      <c r="GA216" s="78"/>
      <c r="GB216" s="78"/>
      <c r="GC216" s="78"/>
    </row>
    <row r="217" spans="1:185" ht="30" x14ac:dyDescent="0.25">
      <c r="A217" s="72" t="s">
        <v>134</v>
      </c>
      <c r="B217" s="83">
        <f>'2 уровень'!B343</f>
        <v>469</v>
      </c>
      <c r="C217" s="83">
        <f>'2 уровень'!C343</f>
        <v>39</v>
      </c>
      <c r="D217" s="83">
        <f>'2 уровень'!D343</f>
        <v>4</v>
      </c>
      <c r="E217" s="84">
        <f>'2 уровень'!E343</f>
        <v>10.256410256410255</v>
      </c>
      <c r="F217" s="69">
        <f>'2 уровень'!F343</f>
        <v>1118.44688</v>
      </c>
      <c r="G217" s="69">
        <f>'2 уровень'!G343</f>
        <v>94</v>
      </c>
      <c r="H217" s="69">
        <f>'2 уровень'!H343</f>
        <v>-11.180309999999999</v>
      </c>
      <c r="I217" s="69">
        <f>'2 уровень'!I343</f>
        <v>-11.893946808510638</v>
      </c>
      <c r="J217" s="79"/>
    </row>
    <row r="218" spans="1:185" ht="30" x14ac:dyDescent="0.25">
      <c r="A218" s="11" t="s">
        <v>84</v>
      </c>
      <c r="B218" s="83">
        <f>'2 уровень'!B344</f>
        <v>360</v>
      </c>
      <c r="C218" s="83">
        <f>'2 уровень'!C344</f>
        <v>30</v>
      </c>
      <c r="D218" s="83">
        <f>'2 уровень'!D344</f>
        <v>4</v>
      </c>
      <c r="E218" s="84">
        <f>'2 уровень'!E344</f>
        <v>13.333333333333334</v>
      </c>
      <c r="F218" s="69">
        <f>'2 уровень'!F344</f>
        <v>883.37311999999997</v>
      </c>
      <c r="G218" s="69">
        <f>'2 уровень'!G344</f>
        <v>74</v>
      </c>
      <c r="H218" s="69">
        <f>'2 уровень'!H344</f>
        <v>-11.180309999999999</v>
      </c>
      <c r="I218" s="69">
        <f>'2 уровень'!I344</f>
        <v>-15.108527027027025</v>
      </c>
      <c r="J218" s="79"/>
    </row>
    <row r="219" spans="1:185" ht="30" x14ac:dyDescent="0.25">
      <c r="A219" s="11" t="s">
        <v>85</v>
      </c>
      <c r="B219" s="83">
        <f>'2 уровень'!B345</f>
        <v>109</v>
      </c>
      <c r="C219" s="83">
        <f>'2 уровень'!C345</f>
        <v>9</v>
      </c>
      <c r="D219" s="83">
        <f>'2 уровень'!D345</f>
        <v>0</v>
      </c>
      <c r="E219" s="84">
        <f>'2 уровень'!E345</f>
        <v>0</v>
      </c>
      <c r="F219" s="69">
        <f>'2 уровень'!F345</f>
        <v>235.07376000000002</v>
      </c>
      <c r="G219" s="69">
        <f>'2 уровень'!G345</f>
        <v>20</v>
      </c>
      <c r="H219" s="69">
        <f>'2 уровень'!H345</f>
        <v>0</v>
      </c>
      <c r="I219" s="69">
        <f>'2 уровень'!I345</f>
        <v>0</v>
      </c>
      <c r="J219" s="79"/>
    </row>
    <row r="220" spans="1:185" ht="45" x14ac:dyDescent="0.25">
      <c r="A220" s="11" t="s">
        <v>108</v>
      </c>
      <c r="B220" s="83">
        <f>'2 уровень'!B346</f>
        <v>0</v>
      </c>
      <c r="C220" s="83">
        <f>'2 уровень'!C346</f>
        <v>0</v>
      </c>
      <c r="D220" s="83">
        <f>'2 уровень'!D346</f>
        <v>0</v>
      </c>
      <c r="E220" s="84">
        <f>'2 уровень'!E346</f>
        <v>0</v>
      </c>
      <c r="F220" s="69">
        <f>'2 уровень'!F346</f>
        <v>0</v>
      </c>
      <c r="G220" s="69">
        <f>'2 уровень'!G346</f>
        <v>0</v>
      </c>
      <c r="H220" s="69">
        <f>'2 уровень'!H346</f>
        <v>0</v>
      </c>
      <c r="I220" s="69">
        <f>'2 уровень'!I346</f>
        <v>0</v>
      </c>
      <c r="J220" s="79"/>
    </row>
    <row r="221" spans="1:185" ht="30" x14ac:dyDescent="0.25">
      <c r="A221" s="11" t="s">
        <v>109</v>
      </c>
      <c r="B221" s="83">
        <f>'2 уровень'!B347</f>
        <v>0</v>
      </c>
      <c r="C221" s="83">
        <f>'2 уровень'!C347</f>
        <v>0</v>
      </c>
      <c r="D221" s="83">
        <f>'2 уровень'!D347</f>
        <v>0</v>
      </c>
      <c r="E221" s="84">
        <f>'2 уровень'!E347</f>
        <v>0</v>
      </c>
      <c r="F221" s="69">
        <f>'2 уровень'!F347</f>
        <v>0</v>
      </c>
      <c r="G221" s="69">
        <f>'2 уровень'!G347</f>
        <v>0</v>
      </c>
      <c r="H221" s="69">
        <f>'2 уровень'!H347</f>
        <v>0</v>
      </c>
      <c r="I221" s="69">
        <f>'2 уровень'!I347</f>
        <v>0</v>
      </c>
      <c r="J221" s="79"/>
    </row>
    <row r="222" spans="1:185" ht="30" x14ac:dyDescent="0.25">
      <c r="A222" s="72" t="s">
        <v>125</v>
      </c>
      <c r="B222" s="83">
        <f>'2 уровень'!B348</f>
        <v>1139</v>
      </c>
      <c r="C222" s="83">
        <f>'2 уровень'!C348</f>
        <v>94</v>
      </c>
      <c r="D222" s="83">
        <f>'2 уровень'!D348</f>
        <v>122</v>
      </c>
      <c r="E222" s="84">
        <f>'2 уровень'!E348</f>
        <v>129.78723404255319</v>
      </c>
      <c r="F222" s="69">
        <f>'2 уровень'!F348</f>
        <v>2165.2098799999999</v>
      </c>
      <c r="G222" s="69">
        <f>'2 уровень'!G348</f>
        <v>180</v>
      </c>
      <c r="H222" s="69">
        <f>'2 уровень'!H348</f>
        <v>166.21499999999997</v>
      </c>
      <c r="I222" s="69">
        <f>'2 уровень'!I348</f>
        <v>92.341666666666654</v>
      </c>
      <c r="J222" s="79"/>
    </row>
    <row r="223" spans="1:185" ht="30" x14ac:dyDescent="0.25">
      <c r="A223" s="11" t="s">
        <v>121</v>
      </c>
      <c r="B223" s="83">
        <f>'2 уровень'!B349</f>
        <v>15</v>
      </c>
      <c r="C223" s="83">
        <f>'2 уровень'!C349</f>
        <v>1</v>
      </c>
      <c r="D223" s="83">
        <f>'2 уровень'!D349</f>
        <v>0</v>
      </c>
      <c r="E223" s="84">
        <f>'2 уровень'!E349</f>
        <v>0</v>
      </c>
      <c r="F223" s="69">
        <f>'2 уровень'!F349</f>
        <v>26.308049999999998</v>
      </c>
      <c r="G223" s="69">
        <f>'2 уровень'!G349</f>
        <v>2</v>
      </c>
      <c r="H223" s="69">
        <f>'2 уровень'!H349</f>
        <v>0</v>
      </c>
      <c r="I223" s="69">
        <f>'2 уровень'!I349</f>
        <v>0</v>
      </c>
      <c r="J223" s="79"/>
    </row>
    <row r="224" spans="1:185" ht="60" x14ac:dyDescent="0.25">
      <c r="A224" s="11" t="s">
        <v>86</v>
      </c>
      <c r="B224" s="83">
        <f>'2 уровень'!B350</f>
        <v>605</v>
      </c>
      <c r="C224" s="83">
        <f>'2 уровень'!C350</f>
        <v>50</v>
      </c>
      <c r="D224" s="83">
        <f>'2 уровень'!D350</f>
        <v>42</v>
      </c>
      <c r="E224" s="84">
        <f>'2 уровень'!E350</f>
        <v>84</v>
      </c>
      <c r="F224" s="69">
        <f>'2 уровень'!F350</f>
        <v>1186.7075</v>
      </c>
      <c r="G224" s="69">
        <f>'2 уровень'!G350</f>
        <v>99</v>
      </c>
      <c r="H224" s="69">
        <f>'2 уровень'!H350</f>
        <v>100.81667999999999</v>
      </c>
      <c r="I224" s="69">
        <f>'2 уровень'!I350</f>
        <v>101.83503030303029</v>
      </c>
      <c r="J224" s="79"/>
    </row>
    <row r="225" spans="1:185" ht="45" x14ac:dyDescent="0.25">
      <c r="A225" s="11" t="s">
        <v>122</v>
      </c>
      <c r="B225" s="83">
        <f>'2 уровень'!B351</f>
        <v>278</v>
      </c>
      <c r="C225" s="83">
        <f>'2 уровень'!C351</f>
        <v>23</v>
      </c>
      <c r="D225" s="83">
        <f>'2 уровень'!D351</f>
        <v>28</v>
      </c>
      <c r="E225" s="84">
        <f>'2 уровень'!E351</f>
        <v>121.73913043478262</v>
      </c>
      <c r="F225" s="69">
        <f>'2 уровень'!F351</f>
        <v>545.29700000000003</v>
      </c>
      <c r="G225" s="69">
        <f>'2 уровень'!G351</f>
        <v>45</v>
      </c>
      <c r="H225" s="69">
        <f>'2 уровень'!H351</f>
        <v>25.84244</v>
      </c>
      <c r="I225" s="69">
        <f>'2 уровень'!I351</f>
        <v>57.427644444444446</v>
      </c>
      <c r="J225" s="79"/>
    </row>
    <row r="226" spans="1:185" ht="30" x14ac:dyDescent="0.25">
      <c r="A226" s="11" t="s">
        <v>87</v>
      </c>
      <c r="B226" s="83">
        <f>'2 уровень'!B352</f>
        <v>69</v>
      </c>
      <c r="C226" s="83">
        <f>'2 уровень'!C352</f>
        <v>6</v>
      </c>
      <c r="D226" s="83">
        <f>'2 уровень'!D352</f>
        <v>0</v>
      </c>
      <c r="E226" s="84">
        <f>'2 уровень'!E352</f>
        <v>0</v>
      </c>
      <c r="F226" s="69">
        <f>'2 уровень'!F352</f>
        <v>276.05864999999994</v>
      </c>
      <c r="G226" s="69">
        <f>'2 уровень'!G352</f>
        <v>23</v>
      </c>
      <c r="H226" s="69">
        <f>'2 уровень'!H352</f>
        <v>0</v>
      </c>
      <c r="I226" s="69">
        <f>'2 уровень'!I352</f>
        <v>0</v>
      </c>
      <c r="J226" s="79"/>
    </row>
    <row r="227" spans="1:185" ht="30" x14ac:dyDescent="0.25">
      <c r="A227" s="11" t="s">
        <v>88</v>
      </c>
      <c r="B227" s="83">
        <f>'2 уровень'!B353</f>
        <v>172</v>
      </c>
      <c r="C227" s="83">
        <f>'2 уровень'!C353</f>
        <v>14</v>
      </c>
      <c r="D227" s="83">
        <f>'2 уровень'!D353</f>
        <v>52</v>
      </c>
      <c r="E227" s="84">
        <f>'2 уровень'!E353</f>
        <v>371.42857142857144</v>
      </c>
      <c r="F227" s="69">
        <f>'2 уровень'!F353</f>
        <v>130.83868000000001</v>
      </c>
      <c r="G227" s="69">
        <f>'2 уровень'!G353</f>
        <v>11</v>
      </c>
      <c r="H227" s="69">
        <f>'2 уровень'!H353</f>
        <v>39.555879999999995</v>
      </c>
      <c r="I227" s="69">
        <f>'2 уровень'!I353</f>
        <v>359.59890909090905</v>
      </c>
      <c r="J227" s="79"/>
    </row>
    <row r="228" spans="1:185" ht="15.75" thickBot="1" x14ac:dyDescent="0.3">
      <c r="A228" s="7" t="s">
        <v>4</v>
      </c>
      <c r="B228" s="83">
        <f>'2 уровень'!B354</f>
        <v>0</v>
      </c>
      <c r="C228" s="83">
        <f>'2 уровень'!C354</f>
        <v>0</v>
      </c>
      <c r="D228" s="83">
        <f>'2 уровень'!D354</f>
        <v>0</v>
      </c>
      <c r="E228" s="84">
        <f>'2 уровень'!E354</f>
        <v>0</v>
      </c>
      <c r="F228" s="69">
        <f>'2 уровень'!F354</f>
        <v>3283.6567599999998</v>
      </c>
      <c r="G228" s="69">
        <f>'2 уровень'!G354</f>
        <v>274</v>
      </c>
      <c r="H228" s="69">
        <f>'2 уровень'!H354</f>
        <v>155.03468999999998</v>
      </c>
      <c r="I228" s="69">
        <f>'2 уровень'!I354</f>
        <v>56.582003649635027</v>
      </c>
      <c r="J228" s="79"/>
    </row>
    <row r="229" spans="1:185" ht="15" customHeight="1" x14ac:dyDescent="0.25">
      <c r="A229" s="75" t="s">
        <v>33</v>
      </c>
      <c r="B229" s="88"/>
      <c r="C229" s="88"/>
      <c r="D229" s="88"/>
      <c r="E229" s="89"/>
      <c r="F229" s="66"/>
      <c r="G229" s="66"/>
      <c r="H229" s="66"/>
      <c r="I229" s="66"/>
      <c r="J229" s="79"/>
    </row>
    <row r="230" spans="1:185" ht="30" x14ac:dyDescent="0.25">
      <c r="A230" s="72" t="s">
        <v>134</v>
      </c>
      <c r="B230" s="83">
        <f>'2 уровень'!B370</f>
        <v>992</v>
      </c>
      <c r="C230" s="83">
        <f>'2 уровень'!C370</f>
        <v>84</v>
      </c>
      <c r="D230" s="83">
        <f>'2 уровень'!D370</f>
        <v>0</v>
      </c>
      <c r="E230" s="84">
        <f>'2 уровень'!E370</f>
        <v>0</v>
      </c>
      <c r="F230" s="69">
        <f>'2 уровень'!F370</f>
        <v>2481.7120160000004</v>
      </c>
      <c r="G230" s="69">
        <f>'2 уровень'!G370</f>
        <v>207</v>
      </c>
      <c r="H230" s="69">
        <f>'2 уровень'!H370</f>
        <v>-5.6357200000000001</v>
      </c>
      <c r="I230" s="69">
        <f>'2 уровень'!I370</f>
        <v>-2.7225700483091786</v>
      </c>
      <c r="J230" s="79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  <c r="AC230" s="78"/>
      <c r="AD230" s="78"/>
      <c r="AE230" s="78"/>
      <c r="AF230" s="78"/>
      <c r="AG230" s="78"/>
      <c r="AH230" s="78"/>
      <c r="AI230" s="78"/>
      <c r="AJ230" s="78"/>
      <c r="AK230" s="78"/>
      <c r="AL230" s="78"/>
      <c r="AM230" s="78"/>
      <c r="AN230" s="78"/>
      <c r="AO230" s="78"/>
      <c r="AP230" s="78"/>
      <c r="AQ230" s="78"/>
      <c r="AR230" s="78"/>
      <c r="AS230" s="78"/>
      <c r="AT230" s="78"/>
      <c r="AU230" s="78"/>
      <c r="AV230" s="78"/>
      <c r="AW230" s="78"/>
      <c r="AX230" s="78"/>
      <c r="AY230" s="78"/>
      <c r="AZ230" s="78"/>
      <c r="BA230" s="78"/>
      <c r="BB230" s="78"/>
      <c r="BC230" s="78"/>
      <c r="BD230" s="78"/>
      <c r="BE230" s="78"/>
      <c r="BF230" s="78"/>
      <c r="BG230" s="78"/>
      <c r="BH230" s="78"/>
      <c r="BI230" s="78"/>
      <c r="BJ230" s="78"/>
      <c r="BK230" s="78"/>
      <c r="BL230" s="78"/>
      <c r="BM230" s="78"/>
      <c r="BN230" s="78"/>
      <c r="BO230" s="78"/>
      <c r="BP230" s="78"/>
      <c r="BQ230" s="78"/>
      <c r="BR230" s="78"/>
      <c r="BS230" s="78"/>
      <c r="BT230" s="78"/>
      <c r="BU230" s="78"/>
      <c r="BV230" s="78"/>
      <c r="BW230" s="78"/>
      <c r="BX230" s="78"/>
      <c r="BY230" s="78"/>
      <c r="BZ230" s="78"/>
      <c r="CA230" s="78"/>
      <c r="CB230" s="78"/>
      <c r="CC230" s="78"/>
      <c r="CD230" s="78"/>
      <c r="CE230" s="78"/>
      <c r="CF230" s="78"/>
      <c r="CG230" s="78"/>
      <c r="CH230" s="78"/>
      <c r="CI230" s="78"/>
      <c r="CJ230" s="78"/>
      <c r="CK230" s="78"/>
      <c r="CL230" s="78"/>
      <c r="CM230" s="78"/>
      <c r="CN230" s="78"/>
      <c r="CO230" s="78"/>
      <c r="CP230" s="78"/>
      <c r="CQ230" s="78"/>
      <c r="CR230" s="78"/>
      <c r="CS230" s="78"/>
      <c r="CT230" s="78"/>
      <c r="CU230" s="78"/>
      <c r="CV230" s="78"/>
      <c r="CW230" s="78"/>
      <c r="CX230" s="78"/>
      <c r="CY230" s="78"/>
      <c r="CZ230" s="78"/>
      <c r="DA230" s="78"/>
      <c r="DB230" s="78"/>
      <c r="DC230" s="78"/>
      <c r="DD230" s="78"/>
      <c r="DE230" s="78"/>
      <c r="DF230" s="78"/>
      <c r="DG230" s="78"/>
      <c r="DH230" s="78"/>
      <c r="DI230" s="78"/>
      <c r="DJ230" s="78"/>
      <c r="DK230" s="78"/>
      <c r="DL230" s="78"/>
      <c r="DM230" s="78"/>
      <c r="DN230" s="78"/>
      <c r="DO230" s="78"/>
      <c r="DP230" s="78"/>
      <c r="DQ230" s="78"/>
      <c r="DR230" s="78"/>
      <c r="DS230" s="78"/>
      <c r="DT230" s="78"/>
      <c r="DU230" s="78"/>
      <c r="DV230" s="78"/>
      <c r="DW230" s="78"/>
      <c r="DX230" s="78"/>
      <c r="DY230" s="78"/>
      <c r="DZ230" s="78"/>
      <c r="EA230" s="78"/>
      <c r="EB230" s="78"/>
      <c r="EC230" s="78"/>
      <c r="ED230" s="78"/>
      <c r="EE230" s="78"/>
      <c r="EF230" s="78"/>
      <c r="EG230" s="78"/>
      <c r="EH230" s="78"/>
      <c r="EI230" s="78"/>
      <c r="EJ230" s="78"/>
      <c r="EK230" s="78"/>
      <c r="EL230" s="78"/>
      <c r="EM230" s="78"/>
      <c r="EN230" s="78"/>
      <c r="EO230" s="78"/>
      <c r="EP230" s="78"/>
      <c r="EQ230" s="78"/>
      <c r="ER230" s="78"/>
      <c r="ES230" s="78"/>
      <c r="ET230" s="78"/>
      <c r="EU230" s="78"/>
      <c r="EV230" s="78"/>
      <c r="EW230" s="78"/>
      <c r="EX230" s="78"/>
      <c r="EY230" s="78"/>
      <c r="EZ230" s="78"/>
      <c r="FA230" s="78"/>
      <c r="FB230" s="78"/>
      <c r="FC230" s="78"/>
      <c r="FD230" s="78"/>
      <c r="FE230" s="78"/>
      <c r="FF230" s="78"/>
      <c r="FG230" s="78"/>
      <c r="FH230" s="78"/>
      <c r="FI230" s="78"/>
      <c r="FJ230" s="78"/>
      <c r="FK230" s="78"/>
      <c r="FL230" s="78"/>
      <c r="FM230" s="78"/>
      <c r="FN230" s="78"/>
      <c r="FO230" s="78"/>
      <c r="FP230" s="78"/>
      <c r="FQ230" s="78"/>
      <c r="FR230" s="78"/>
      <c r="FS230" s="78"/>
      <c r="FT230" s="78"/>
      <c r="FU230" s="78"/>
      <c r="FV230" s="78"/>
      <c r="FW230" s="78"/>
      <c r="FX230" s="78"/>
      <c r="FY230" s="78"/>
      <c r="FZ230" s="78"/>
      <c r="GA230" s="78"/>
      <c r="GB230" s="78"/>
      <c r="GC230" s="78"/>
    </row>
    <row r="231" spans="1:185" ht="30" x14ac:dyDescent="0.25">
      <c r="A231" s="11" t="s">
        <v>84</v>
      </c>
      <c r="B231" s="83">
        <f>'2 уровень'!B371</f>
        <v>738</v>
      </c>
      <c r="C231" s="83">
        <f>'2 уровень'!C371</f>
        <v>62</v>
      </c>
      <c r="D231" s="83">
        <f>'2 уровень'!D371</f>
        <v>0</v>
      </c>
      <c r="E231" s="84">
        <f>'2 уровень'!E371</f>
        <v>0</v>
      </c>
      <c r="F231" s="69">
        <f>'2 уровень'!F371</f>
        <v>1810.9148960000002</v>
      </c>
      <c r="G231" s="69">
        <f>'2 уровень'!G371</f>
        <v>151</v>
      </c>
      <c r="H231" s="69">
        <f>'2 уровень'!H371</f>
        <v>-4.5332400000000002</v>
      </c>
      <c r="I231" s="69">
        <f>'2 уровень'!I371</f>
        <v>-3.0021456953642387</v>
      </c>
      <c r="J231" s="79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  <c r="AC231" s="78"/>
      <c r="AD231" s="78"/>
      <c r="AE231" s="78"/>
      <c r="AF231" s="78"/>
      <c r="AG231" s="78"/>
      <c r="AH231" s="78"/>
      <c r="AI231" s="78"/>
      <c r="AJ231" s="78"/>
      <c r="AK231" s="78"/>
      <c r="AL231" s="78"/>
      <c r="AM231" s="78"/>
      <c r="AN231" s="78"/>
      <c r="AO231" s="78"/>
      <c r="AP231" s="78"/>
      <c r="AQ231" s="78"/>
      <c r="AR231" s="78"/>
      <c r="AS231" s="78"/>
      <c r="AT231" s="78"/>
      <c r="AU231" s="78"/>
      <c r="AV231" s="78"/>
      <c r="AW231" s="78"/>
      <c r="AX231" s="78"/>
      <c r="AY231" s="78"/>
      <c r="AZ231" s="78"/>
      <c r="BA231" s="78"/>
      <c r="BB231" s="78"/>
      <c r="BC231" s="78"/>
      <c r="BD231" s="78"/>
      <c r="BE231" s="78"/>
      <c r="BF231" s="78"/>
      <c r="BG231" s="78"/>
      <c r="BH231" s="78"/>
      <c r="BI231" s="78"/>
      <c r="BJ231" s="78"/>
      <c r="BK231" s="78"/>
      <c r="BL231" s="78"/>
      <c r="BM231" s="78"/>
      <c r="BN231" s="78"/>
      <c r="BO231" s="78"/>
      <c r="BP231" s="78"/>
      <c r="BQ231" s="78"/>
      <c r="BR231" s="78"/>
      <c r="BS231" s="78"/>
      <c r="BT231" s="78"/>
      <c r="BU231" s="78"/>
      <c r="BV231" s="78"/>
      <c r="BW231" s="78"/>
      <c r="BX231" s="78"/>
      <c r="BY231" s="78"/>
      <c r="BZ231" s="78"/>
      <c r="CA231" s="78"/>
      <c r="CB231" s="78"/>
      <c r="CC231" s="78"/>
      <c r="CD231" s="78"/>
      <c r="CE231" s="78"/>
      <c r="CF231" s="78"/>
      <c r="CG231" s="78"/>
      <c r="CH231" s="78"/>
      <c r="CI231" s="78"/>
      <c r="CJ231" s="78"/>
      <c r="CK231" s="78"/>
      <c r="CL231" s="78"/>
      <c r="CM231" s="78"/>
      <c r="CN231" s="78"/>
      <c r="CO231" s="78"/>
      <c r="CP231" s="78"/>
      <c r="CQ231" s="78"/>
      <c r="CR231" s="78"/>
      <c r="CS231" s="78"/>
      <c r="CT231" s="78"/>
      <c r="CU231" s="78"/>
      <c r="CV231" s="78"/>
      <c r="CW231" s="78"/>
      <c r="CX231" s="78"/>
      <c r="CY231" s="78"/>
      <c r="CZ231" s="78"/>
      <c r="DA231" s="78"/>
      <c r="DB231" s="78"/>
      <c r="DC231" s="78"/>
      <c r="DD231" s="78"/>
      <c r="DE231" s="78"/>
      <c r="DF231" s="78"/>
      <c r="DG231" s="78"/>
      <c r="DH231" s="78"/>
      <c r="DI231" s="78"/>
      <c r="DJ231" s="78"/>
      <c r="DK231" s="78"/>
      <c r="DL231" s="78"/>
      <c r="DM231" s="78"/>
      <c r="DN231" s="78"/>
      <c r="DO231" s="78"/>
      <c r="DP231" s="78"/>
      <c r="DQ231" s="78"/>
      <c r="DR231" s="78"/>
      <c r="DS231" s="78"/>
      <c r="DT231" s="78"/>
      <c r="DU231" s="78"/>
      <c r="DV231" s="78"/>
      <c r="DW231" s="78"/>
      <c r="DX231" s="78"/>
      <c r="DY231" s="78"/>
      <c r="DZ231" s="78"/>
      <c r="EA231" s="78"/>
      <c r="EB231" s="78"/>
      <c r="EC231" s="78"/>
      <c r="ED231" s="78"/>
      <c r="EE231" s="78"/>
      <c r="EF231" s="78"/>
      <c r="EG231" s="78"/>
      <c r="EH231" s="78"/>
      <c r="EI231" s="78"/>
      <c r="EJ231" s="78"/>
      <c r="EK231" s="78"/>
      <c r="EL231" s="78"/>
      <c r="EM231" s="78"/>
      <c r="EN231" s="78"/>
      <c r="EO231" s="78"/>
      <c r="EP231" s="78"/>
      <c r="EQ231" s="78"/>
      <c r="ER231" s="78"/>
      <c r="ES231" s="78"/>
      <c r="ET231" s="78"/>
      <c r="EU231" s="78"/>
      <c r="EV231" s="78"/>
      <c r="EW231" s="78"/>
      <c r="EX231" s="78"/>
      <c r="EY231" s="78"/>
      <c r="EZ231" s="78"/>
      <c r="FA231" s="78"/>
      <c r="FB231" s="78"/>
      <c r="FC231" s="78"/>
      <c r="FD231" s="78"/>
      <c r="FE231" s="78"/>
      <c r="FF231" s="78"/>
      <c r="FG231" s="78"/>
      <c r="FH231" s="78"/>
      <c r="FI231" s="78"/>
      <c r="FJ231" s="78"/>
      <c r="FK231" s="78"/>
      <c r="FL231" s="78"/>
      <c r="FM231" s="78"/>
      <c r="FN231" s="78"/>
      <c r="FO231" s="78"/>
      <c r="FP231" s="78"/>
      <c r="FQ231" s="78"/>
      <c r="FR231" s="78"/>
      <c r="FS231" s="78"/>
      <c r="FT231" s="78"/>
      <c r="FU231" s="78"/>
      <c r="FV231" s="78"/>
      <c r="FW231" s="78"/>
      <c r="FX231" s="78"/>
      <c r="FY231" s="78"/>
      <c r="FZ231" s="78"/>
      <c r="GA231" s="78"/>
      <c r="GB231" s="78"/>
      <c r="GC231" s="78"/>
    </row>
    <row r="232" spans="1:185" ht="30" x14ac:dyDescent="0.25">
      <c r="A232" s="11" t="s">
        <v>85</v>
      </c>
      <c r="B232" s="83">
        <f>'2 уровень'!B372</f>
        <v>224</v>
      </c>
      <c r="C232" s="83">
        <f>'2 уровень'!C372</f>
        <v>19</v>
      </c>
      <c r="D232" s="83">
        <f>'2 уровень'!D372</f>
        <v>0</v>
      </c>
      <c r="E232" s="84">
        <f>'2 уровень'!E372</f>
        <v>0</v>
      </c>
      <c r="F232" s="69">
        <f>'2 уровень'!F372</f>
        <v>483.08735999999999</v>
      </c>
      <c r="G232" s="69">
        <f>'2 уровень'!G372</f>
        <v>40</v>
      </c>
      <c r="H232" s="69">
        <f>'2 уровень'!H372</f>
        <v>-1.1024799999999999</v>
      </c>
      <c r="I232" s="69">
        <f>'2 уровень'!I372</f>
        <v>-2.7561999999999998</v>
      </c>
      <c r="J232" s="79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  <c r="AA232" s="78"/>
      <c r="AB232" s="78"/>
      <c r="AC232" s="78"/>
      <c r="AD232" s="78"/>
      <c r="AE232" s="78"/>
      <c r="AF232" s="78"/>
      <c r="AG232" s="78"/>
      <c r="AH232" s="78"/>
      <c r="AI232" s="78"/>
      <c r="AJ232" s="78"/>
      <c r="AK232" s="78"/>
      <c r="AL232" s="78"/>
      <c r="AM232" s="78"/>
      <c r="AN232" s="78"/>
      <c r="AO232" s="78"/>
      <c r="AP232" s="78"/>
      <c r="AQ232" s="78"/>
      <c r="AR232" s="78"/>
      <c r="AS232" s="78"/>
      <c r="AT232" s="78"/>
      <c r="AU232" s="78"/>
      <c r="AV232" s="78"/>
      <c r="AW232" s="78"/>
      <c r="AX232" s="78"/>
      <c r="AY232" s="78"/>
      <c r="AZ232" s="78"/>
      <c r="BA232" s="78"/>
      <c r="BB232" s="78"/>
      <c r="BC232" s="78"/>
      <c r="BD232" s="78"/>
      <c r="BE232" s="78"/>
      <c r="BF232" s="78"/>
      <c r="BG232" s="78"/>
      <c r="BH232" s="78"/>
      <c r="BI232" s="78"/>
      <c r="BJ232" s="78"/>
      <c r="BK232" s="78"/>
      <c r="BL232" s="78"/>
      <c r="BM232" s="78"/>
      <c r="BN232" s="78"/>
      <c r="BO232" s="78"/>
      <c r="BP232" s="78"/>
      <c r="BQ232" s="78"/>
      <c r="BR232" s="78"/>
      <c r="BS232" s="78"/>
      <c r="BT232" s="78"/>
      <c r="BU232" s="78"/>
      <c r="BV232" s="78"/>
      <c r="BW232" s="78"/>
      <c r="BX232" s="78"/>
      <c r="BY232" s="78"/>
      <c r="BZ232" s="78"/>
      <c r="CA232" s="78"/>
      <c r="CB232" s="78"/>
      <c r="CC232" s="78"/>
      <c r="CD232" s="78"/>
      <c r="CE232" s="78"/>
      <c r="CF232" s="78"/>
      <c r="CG232" s="78"/>
      <c r="CH232" s="78"/>
      <c r="CI232" s="78"/>
      <c r="CJ232" s="78"/>
      <c r="CK232" s="78"/>
      <c r="CL232" s="78"/>
      <c r="CM232" s="78"/>
      <c r="CN232" s="78"/>
      <c r="CO232" s="78"/>
      <c r="CP232" s="78"/>
      <c r="CQ232" s="78"/>
      <c r="CR232" s="78"/>
      <c r="CS232" s="78"/>
      <c r="CT232" s="78"/>
      <c r="CU232" s="78"/>
      <c r="CV232" s="78"/>
      <c r="CW232" s="78"/>
      <c r="CX232" s="78"/>
      <c r="CY232" s="78"/>
      <c r="CZ232" s="78"/>
      <c r="DA232" s="78"/>
      <c r="DB232" s="78"/>
      <c r="DC232" s="78"/>
      <c r="DD232" s="78"/>
      <c r="DE232" s="78"/>
      <c r="DF232" s="78"/>
      <c r="DG232" s="78"/>
      <c r="DH232" s="78"/>
      <c r="DI232" s="78"/>
      <c r="DJ232" s="78"/>
      <c r="DK232" s="78"/>
      <c r="DL232" s="78"/>
      <c r="DM232" s="78"/>
      <c r="DN232" s="78"/>
      <c r="DO232" s="78"/>
      <c r="DP232" s="78"/>
      <c r="DQ232" s="78"/>
      <c r="DR232" s="78"/>
      <c r="DS232" s="78"/>
      <c r="DT232" s="78"/>
      <c r="DU232" s="78"/>
      <c r="DV232" s="78"/>
      <c r="DW232" s="78"/>
      <c r="DX232" s="78"/>
      <c r="DY232" s="78"/>
      <c r="DZ232" s="78"/>
      <c r="EA232" s="78"/>
      <c r="EB232" s="78"/>
      <c r="EC232" s="78"/>
      <c r="ED232" s="78"/>
      <c r="EE232" s="78"/>
      <c r="EF232" s="78"/>
      <c r="EG232" s="78"/>
      <c r="EH232" s="78"/>
      <c r="EI232" s="78"/>
      <c r="EJ232" s="78"/>
      <c r="EK232" s="78"/>
      <c r="EL232" s="78"/>
      <c r="EM232" s="78"/>
      <c r="EN232" s="78"/>
      <c r="EO232" s="78"/>
      <c r="EP232" s="78"/>
      <c r="EQ232" s="78"/>
      <c r="ER232" s="78"/>
      <c r="ES232" s="78"/>
      <c r="ET232" s="78"/>
      <c r="EU232" s="78"/>
      <c r="EV232" s="78"/>
      <c r="EW232" s="78"/>
      <c r="EX232" s="78"/>
      <c r="EY232" s="78"/>
      <c r="EZ232" s="78"/>
      <c r="FA232" s="78"/>
      <c r="FB232" s="78"/>
      <c r="FC232" s="78"/>
      <c r="FD232" s="78"/>
      <c r="FE232" s="78"/>
      <c r="FF232" s="78"/>
      <c r="FG232" s="78"/>
      <c r="FH232" s="78"/>
      <c r="FI232" s="78"/>
      <c r="FJ232" s="78"/>
      <c r="FK232" s="78"/>
      <c r="FL232" s="78"/>
      <c r="FM232" s="78"/>
      <c r="FN232" s="78"/>
      <c r="FO232" s="78"/>
      <c r="FP232" s="78"/>
      <c r="FQ232" s="78"/>
      <c r="FR232" s="78"/>
      <c r="FS232" s="78"/>
      <c r="FT232" s="78"/>
      <c r="FU232" s="78"/>
      <c r="FV232" s="78"/>
      <c r="FW232" s="78"/>
      <c r="FX232" s="78"/>
      <c r="FY232" s="78"/>
      <c r="FZ232" s="78"/>
      <c r="GA232" s="78"/>
      <c r="GB232" s="78"/>
      <c r="GC232" s="78"/>
    </row>
    <row r="233" spans="1:185" ht="45" x14ac:dyDescent="0.25">
      <c r="A233" s="11" t="s">
        <v>108</v>
      </c>
      <c r="B233" s="83">
        <f>'2 уровень'!B373</f>
        <v>0</v>
      </c>
      <c r="C233" s="83">
        <f>'2 уровень'!C373</f>
        <v>0</v>
      </c>
      <c r="D233" s="83">
        <f>'2 уровень'!D373</f>
        <v>0</v>
      </c>
      <c r="E233" s="84" t="e">
        <f>'2 уровень'!E373</f>
        <v>#DIV/0!</v>
      </c>
      <c r="F233" s="69">
        <f>'2 уровень'!F373</f>
        <v>0</v>
      </c>
      <c r="G233" s="69">
        <f>'2 уровень'!G373</f>
        <v>0</v>
      </c>
      <c r="H233" s="69">
        <f>'2 уровень'!H373</f>
        <v>0</v>
      </c>
      <c r="I233" s="69" t="e">
        <f>'2 уровень'!I373</f>
        <v>#DIV/0!</v>
      </c>
      <c r="J233" s="79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  <c r="AA233" s="78"/>
      <c r="AB233" s="78"/>
      <c r="AC233" s="78"/>
      <c r="AD233" s="78"/>
      <c r="AE233" s="78"/>
      <c r="AF233" s="78"/>
      <c r="AG233" s="78"/>
      <c r="AH233" s="78"/>
      <c r="AI233" s="78"/>
      <c r="AJ233" s="78"/>
      <c r="AK233" s="78"/>
      <c r="AL233" s="78"/>
      <c r="AM233" s="78"/>
      <c r="AN233" s="78"/>
      <c r="AO233" s="78"/>
      <c r="AP233" s="78"/>
      <c r="AQ233" s="78"/>
      <c r="AR233" s="78"/>
      <c r="AS233" s="78"/>
      <c r="AT233" s="78"/>
      <c r="AU233" s="78"/>
      <c r="AV233" s="78"/>
      <c r="AW233" s="78"/>
      <c r="AX233" s="78"/>
      <c r="AY233" s="78"/>
      <c r="AZ233" s="78"/>
      <c r="BA233" s="78"/>
      <c r="BB233" s="78"/>
      <c r="BC233" s="78"/>
      <c r="BD233" s="78"/>
      <c r="BE233" s="78"/>
      <c r="BF233" s="78"/>
      <c r="BG233" s="78"/>
      <c r="BH233" s="78"/>
      <c r="BI233" s="78"/>
      <c r="BJ233" s="78"/>
      <c r="BK233" s="78"/>
      <c r="BL233" s="78"/>
      <c r="BM233" s="78"/>
      <c r="BN233" s="78"/>
      <c r="BO233" s="78"/>
      <c r="BP233" s="78"/>
      <c r="BQ233" s="78"/>
      <c r="BR233" s="78"/>
      <c r="BS233" s="78"/>
      <c r="BT233" s="78"/>
      <c r="BU233" s="78"/>
      <c r="BV233" s="78"/>
      <c r="BW233" s="78"/>
      <c r="BX233" s="78"/>
      <c r="BY233" s="78"/>
      <c r="BZ233" s="78"/>
      <c r="CA233" s="78"/>
      <c r="CB233" s="78"/>
      <c r="CC233" s="78"/>
      <c r="CD233" s="78"/>
      <c r="CE233" s="78"/>
      <c r="CF233" s="78"/>
      <c r="CG233" s="78"/>
      <c r="CH233" s="78"/>
      <c r="CI233" s="78"/>
      <c r="CJ233" s="78"/>
      <c r="CK233" s="78"/>
      <c r="CL233" s="78"/>
      <c r="CM233" s="78"/>
      <c r="CN233" s="78"/>
      <c r="CO233" s="78"/>
      <c r="CP233" s="78"/>
      <c r="CQ233" s="78"/>
      <c r="CR233" s="78"/>
      <c r="CS233" s="78"/>
      <c r="CT233" s="78"/>
      <c r="CU233" s="78"/>
      <c r="CV233" s="78"/>
      <c r="CW233" s="78"/>
      <c r="CX233" s="78"/>
      <c r="CY233" s="78"/>
      <c r="CZ233" s="78"/>
      <c r="DA233" s="78"/>
      <c r="DB233" s="78"/>
      <c r="DC233" s="78"/>
      <c r="DD233" s="78"/>
      <c r="DE233" s="78"/>
      <c r="DF233" s="78"/>
      <c r="DG233" s="78"/>
      <c r="DH233" s="78"/>
      <c r="DI233" s="78"/>
      <c r="DJ233" s="78"/>
      <c r="DK233" s="78"/>
      <c r="DL233" s="78"/>
      <c r="DM233" s="78"/>
      <c r="DN233" s="78"/>
      <c r="DO233" s="78"/>
      <c r="DP233" s="78"/>
      <c r="DQ233" s="78"/>
      <c r="DR233" s="78"/>
      <c r="DS233" s="78"/>
      <c r="DT233" s="78"/>
      <c r="DU233" s="78"/>
      <c r="DV233" s="78"/>
      <c r="DW233" s="78"/>
      <c r="DX233" s="78"/>
      <c r="DY233" s="78"/>
      <c r="DZ233" s="78"/>
      <c r="EA233" s="78"/>
      <c r="EB233" s="78"/>
      <c r="EC233" s="78"/>
      <c r="ED233" s="78"/>
      <c r="EE233" s="78"/>
      <c r="EF233" s="78"/>
      <c r="EG233" s="78"/>
      <c r="EH233" s="78"/>
      <c r="EI233" s="78"/>
      <c r="EJ233" s="78"/>
      <c r="EK233" s="78"/>
      <c r="EL233" s="78"/>
      <c r="EM233" s="78"/>
      <c r="EN233" s="78"/>
      <c r="EO233" s="78"/>
      <c r="EP233" s="78"/>
      <c r="EQ233" s="78"/>
      <c r="ER233" s="78"/>
      <c r="ES233" s="78"/>
      <c r="ET233" s="78"/>
      <c r="EU233" s="78"/>
      <c r="EV233" s="78"/>
      <c r="EW233" s="78"/>
      <c r="EX233" s="78"/>
      <c r="EY233" s="78"/>
      <c r="EZ233" s="78"/>
      <c r="FA233" s="78"/>
      <c r="FB233" s="78"/>
      <c r="FC233" s="78"/>
      <c r="FD233" s="78"/>
      <c r="FE233" s="78"/>
      <c r="FF233" s="78"/>
      <c r="FG233" s="78"/>
      <c r="FH233" s="78"/>
      <c r="FI233" s="78"/>
      <c r="FJ233" s="78"/>
      <c r="FK233" s="78"/>
      <c r="FL233" s="78"/>
      <c r="FM233" s="78"/>
      <c r="FN233" s="78"/>
      <c r="FO233" s="78"/>
      <c r="FP233" s="78"/>
      <c r="FQ233" s="78"/>
      <c r="FR233" s="78"/>
      <c r="FS233" s="78"/>
      <c r="FT233" s="78"/>
      <c r="FU233" s="78"/>
      <c r="FV233" s="78"/>
      <c r="FW233" s="78"/>
      <c r="FX233" s="78"/>
      <c r="FY233" s="78"/>
      <c r="FZ233" s="78"/>
      <c r="GA233" s="78"/>
      <c r="GB233" s="78"/>
      <c r="GC233" s="78"/>
    </row>
    <row r="234" spans="1:185" ht="30" x14ac:dyDescent="0.25">
      <c r="A234" s="11" t="s">
        <v>109</v>
      </c>
      <c r="B234" s="83">
        <f>'2 уровень'!B374</f>
        <v>30</v>
      </c>
      <c r="C234" s="83">
        <f>'2 уровень'!C374</f>
        <v>3</v>
      </c>
      <c r="D234" s="83">
        <f>'2 уровень'!D374</f>
        <v>0</v>
      </c>
      <c r="E234" s="84">
        <f>'2 уровень'!E374</f>
        <v>0</v>
      </c>
      <c r="F234" s="69">
        <f>'2 уровень'!F374</f>
        <v>187.70976000000002</v>
      </c>
      <c r="G234" s="69">
        <f>'2 уровень'!G374</f>
        <v>16</v>
      </c>
      <c r="H234" s="69">
        <f>'2 уровень'!H374</f>
        <v>0</v>
      </c>
      <c r="I234" s="69">
        <f>'2 уровень'!I374</f>
        <v>0</v>
      </c>
      <c r="J234" s="79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78"/>
      <c r="AD234" s="78"/>
      <c r="AE234" s="78"/>
      <c r="AF234" s="78"/>
      <c r="AG234" s="78"/>
      <c r="AH234" s="78"/>
      <c r="AI234" s="78"/>
      <c r="AJ234" s="78"/>
      <c r="AK234" s="78"/>
      <c r="AL234" s="78"/>
      <c r="AM234" s="78"/>
      <c r="AN234" s="78"/>
      <c r="AO234" s="78"/>
      <c r="AP234" s="78"/>
      <c r="AQ234" s="78"/>
      <c r="AR234" s="78"/>
      <c r="AS234" s="78"/>
      <c r="AT234" s="78"/>
      <c r="AU234" s="78"/>
      <c r="AV234" s="78"/>
      <c r="AW234" s="78"/>
      <c r="AX234" s="78"/>
      <c r="AY234" s="78"/>
      <c r="AZ234" s="78"/>
      <c r="BA234" s="78"/>
      <c r="BB234" s="78"/>
      <c r="BC234" s="78"/>
      <c r="BD234" s="78"/>
      <c r="BE234" s="78"/>
      <c r="BF234" s="78"/>
      <c r="BG234" s="78"/>
      <c r="BH234" s="78"/>
      <c r="BI234" s="78"/>
      <c r="BJ234" s="78"/>
      <c r="BK234" s="78"/>
      <c r="BL234" s="78"/>
      <c r="BM234" s="78"/>
      <c r="BN234" s="78"/>
      <c r="BO234" s="78"/>
      <c r="BP234" s="78"/>
      <c r="BQ234" s="78"/>
      <c r="BR234" s="78"/>
      <c r="BS234" s="78"/>
      <c r="BT234" s="78"/>
      <c r="BU234" s="78"/>
      <c r="BV234" s="78"/>
      <c r="BW234" s="78"/>
      <c r="BX234" s="78"/>
      <c r="BY234" s="78"/>
      <c r="BZ234" s="78"/>
      <c r="CA234" s="78"/>
      <c r="CB234" s="78"/>
      <c r="CC234" s="78"/>
      <c r="CD234" s="78"/>
      <c r="CE234" s="78"/>
      <c r="CF234" s="78"/>
      <c r="CG234" s="78"/>
      <c r="CH234" s="78"/>
      <c r="CI234" s="78"/>
      <c r="CJ234" s="78"/>
      <c r="CK234" s="78"/>
      <c r="CL234" s="78"/>
      <c r="CM234" s="78"/>
      <c r="CN234" s="78"/>
      <c r="CO234" s="78"/>
      <c r="CP234" s="78"/>
      <c r="CQ234" s="78"/>
      <c r="CR234" s="78"/>
      <c r="CS234" s="78"/>
      <c r="CT234" s="78"/>
      <c r="CU234" s="78"/>
      <c r="CV234" s="78"/>
      <c r="CW234" s="78"/>
      <c r="CX234" s="78"/>
      <c r="CY234" s="78"/>
      <c r="CZ234" s="78"/>
      <c r="DA234" s="78"/>
      <c r="DB234" s="78"/>
      <c r="DC234" s="78"/>
      <c r="DD234" s="78"/>
      <c r="DE234" s="78"/>
      <c r="DF234" s="78"/>
      <c r="DG234" s="78"/>
      <c r="DH234" s="78"/>
      <c r="DI234" s="78"/>
      <c r="DJ234" s="78"/>
      <c r="DK234" s="78"/>
      <c r="DL234" s="78"/>
      <c r="DM234" s="78"/>
      <c r="DN234" s="78"/>
      <c r="DO234" s="78"/>
      <c r="DP234" s="78"/>
      <c r="DQ234" s="78"/>
      <c r="DR234" s="78"/>
      <c r="DS234" s="78"/>
      <c r="DT234" s="78"/>
      <c r="DU234" s="78"/>
      <c r="DV234" s="78"/>
      <c r="DW234" s="78"/>
      <c r="DX234" s="78"/>
      <c r="DY234" s="78"/>
      <c r="DZ234" s="78"/>
      <c r="EA234" s="78"/>
      <c r="EB234" s="78"/>
      <c r="EC234" s="78"/>
      <c r="ED234" s="78"/>
      <c r="EE234" s="78"/>
      <c r="EF234" s="78"/>
      <c r="EG234" s="78"/>
      <c r="EH234" s="78"/>
      <c r="EI234" s="78"/>
      <c r="EJ234" s="78"/>
      <c r="EK234" s="78"/>
      <c r="EL234" s="78"/>
      <c r="EM234" s="78"/>
      <c r="EN234" s="78"/>
      <c r="EO234" s="78"/>
      <c r="EP234" s="78"/>
      <c r="EQ234" s="78"/>
      <c r="ER234" s="78"/>
      <c r="ES234" s="78"/>
      <c r="ET234" s="78"/>
      <c r="EU234" s="78"/>
      <c r="EV234" s="78"/>
      <c r="EW234" s="78"/>
      <c r="EX234" s="78"/>
      <c r="EY234" s="78"/>
      <c r="EZ234" s="78"/>
      <c r="FA234" s="78"/>
      <c r="FB234" s="78"/>
      <c r="FC234" s="78"/>
      <c r="FD234" s="78"/>
      <c r="FE234" s="78"/>
      <c r="FF234" s="78"/>
      <c r="FG234" s="78"/>
      <c r="FH234" s="78"/>
      <c r="FI234" s="78"/>
      <c r="FJ234" s="78"/>
      <c r="FK234" s="78"/>
      <c r="FL234" s="78"/>
      <c r="FM234" s="78"/>
      <c r="FN234" s="78"/>
      <c r="FO234" s="78"/>
      <c r="FP234" s="78"/>
      <c r="FQ234" s="78"/>
      <c r="FR234" s="78"/>
      <c r="FS234" s="78"/>
      <c r="FT234" s="78"/>
      <c r="FU234" s="78"/>
      <c r="FV234" s="78"/>
      <c r="FW234" s="78"/>
      <c r="FX234" s="78"/>
      <c r="FY234" s="78"/>
      <c r="FZ234" s="78"/>
      <c r="GA234" s="78"/>
      <c r="GB234" s="78"/>
      <c r="GC234" s="78"/>
    </row>
    <row r="235" spans="1:185" ht="30" x14ac:dyDescent="0.25">
      <c r="A235" s="72" t="s">
        <v>125</v>
      </c>
      <c r="B235" s="83">
        <f>'2 уровень'!B375</f>
        <v>1093</v>
      </c>
      <c r="C235" s="83">
        <f>'2 уровень'!C375</f>
        <v>91</v>
      </c>
      <c r="D235" s="83">
        <f>'2 уровень'!D375</f>
        <v>78</v>
      </c>
      <c r="E235" s="84">
        <f>'2 уровень'!E375</f>
        <v>85.714285714285708</v>
      </c>
      <c r="F235" s="69">
        <f>'2 уровень'!F375</f>
        <v>2275.6273999999999</v>
      </c>
      <c r="G235" s="69">
        <f>'2 уровень'!G375</f>
        <v>190</v>
      </c>
      <c r="H235" s="69">
        <f>'2 уровень'!H375</f>
        <v>139.69999999999999</v>
      </c>
      <c r="I235" s="69">
        <f>'2 уровень'!I375</f>
        <v>73.526315789473671</v>
      </c>
      <c r="J235" s="79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  <c r="AC235" s="78"/>
      <c r="AD235" s="78"/>
      <c r="AE235" s="78"/>
      <c r="AF235" s="78"/>
      <c r="AG235" s="78"/>
      <c r="AH235" s="78"/>
      <c r="AI235" s="78"/>
      <c r="AJ235" s="78"/>
      <c r="AK235" s="78"/>
      <c r="AL235" s="78"/>
      <c r="AM235" s="78"/>
      <c r="AN235" s="78"/>
      <c r="AO235" s="78"/>
      <c r="AP235" s="78"/>
      <c r="AQ235" s="78"/>
      <c r="AR235" s="78"/>
      <c r="AS235" s="78"/>
      <c r="AT235" s="78"/>
      <c r="AU235" s="78"/>
      <c r="AV235" s="78"/>
      <c r="AW235" s="78"/>
      <c r="AX235" s="78"/>
      <c r="AY235" s="78"/>
      <c r="AZ235" s="78"/>
      <c r="BA235" s="78"/>
      <c r="BB235" s="78"/>
      <c r="BC235" s="78"/>
      <c r="BD235" s="78"/>
      <c r="BE235" s="78"/>
      <c r="BF235" s="78"/>
      <c r="BG235" s="78"/>
      <c r="BH235" s="78"/>
      <c r="BI235" s="78"/>
      <c r="BJ235" s="78"/>
      <c r="BK235" s="78"/>
      <c r="BL235" s="78"/>
      <c r="BM235" s="78"/>
      <c r="BN235" s="78"/>
      <c r="BO235" s="78"/>
      <c r="BP235" s="78"/>
      <c r="BQ235" s="78"/>
      <c r="BR235" s="78"/>
      <c r="BS235" s="78"/>
      <c r="BT235" s="78"/>
      <c r="BU235" s="78"/>
      <c r="BV235" s="78"/>
      <c r="BW235" s="78"/>
      <c r="BX235" s="78"/>
      <c r="BY235" s="78"/>
      <c r="BZ235" s="78"/>
      <c r="CA235" s="78"/>
      <c r="CB235" s="78"/>
      <c r="CC235" s="78"/>
      <c r="CD235" s="78"/>
      <c r="CE235" s="78"/>
      <c r="CF235" s="78"/>
      <c r="CG235" s="78"/>
      <c r="CH235" s="78"/>
      <c r="CI235" s="78"/>
      <c r="CJ235" s="78"/>
      <c r="CK235" s="78"/>
      <c r="CL235" s="78"/>
      <c r="CM235" s="78"/>
      <c r="CN235" s="78"/>
      <c r="CO235" s="78"/>
      <c r="CP235" s="78"/>
      <c r="CQ235" s="78"/>
      <c r="CR235" s="78"/>
      <c r="CS235" s="78"/>
      <c r="CT235" s="78"/>
      <c r="CU235" s="78"/>
      <c r="CV235" s="78"/>
      <c r="CW235" s="78"/>
      <c r="CX235" s="78"/>
      <c r="CY235" s="78"/>
      <c r="CZ235" s="78"/>
      <c r="DA235" s="78"/>
      <c r="DB235" s="78"/>
      <c r="DC235" s="78"/>
      <c r="DD235" s="78"/>
      <c r="DE235" s="78"/>
      <c r="DF235" s="78"/>
      <c r="DG235" s="78"/>
      <c r="DH235" s="78"/>
      <c r="DI235" s="78"/>
      <c r="DJ235" s="78"/>
      <c r="DK235" s="78"/>
      <c r="DL235" s="78"/>
      <c r="DM235" s="78"/>
      <c r="DN235" s="78"/>
      <c r="DO235" s="78"/>
      <c r="DP235" s="78"/>
      <c r="DQ235" s="78"/>
      <c r="DR235" s="78"/>
      <c r="DS235" s="78"/>
      <c r="DT235" s="78"/>
      <c r="DU235" s="78"/>
      <c r="DV235" s="78"/>
      <c r="DW235" s="78"/>
      <c r="DX235" s="78"/>
      <c r="DY235" s="78"/>
      <c r="DZ235" s="78"/>
      <c r="EA235" s="78"/>
      <c r="EB235" s="78"/>
      <c r="EC235" s="78"/>
      <c r="ED235" s="78"/>
      <c r="EE235" s="78"/>
      <c r="EF235" s="78"/>
      <c r="EG235" s="78"/>
      <c r="EH235" s="78"/>
      <c r="EI235" s="78"/>
      <c r="EJ235" s="78"/>
      <c r="EK235" s="78"/>
      <c r="EL235" s="78"/>
      <c r="EM235" s="78"/>
      <c r="EN235" s="78"/>
      <c r="EO235" s="78"/>
      <c r="EP235" s="78"/>
      <c r="EQ235" s="78"/>
      <c r="ER235" s="78"/>
      <c r="ES235" s="78"/>
      <c r="ET235" s="78"/>
      <c r="EU235" s="78"/>
      <c r="EV235" s="78"/>
      <c r="EW235" s="78"/>
      <c r="EX235" s="78"/>
      <c r="EY235" s="78"/>
      <c r="EZ235" s="78"/>
      <c r="FA235" s="78"/>
      <c r="FB235" s="78"/>
      <c r="FC235" s="78"/>
      <c r="FD235" s="78"/>
      <c r="FE235" s="78"/>
      <c r="FF235" s="78"/>
      <c r="FG235" s="78"/>
      <c r="FH235" s="78"/>
      <c r="FI235" s="78"/>
      <c r="FJ235" s="78"/>
      <c r="FK235" s="78"/>
      <c r="FL235" s="78"/>
      <c r="FM235" s="78"/>
      <c r="FN235" s="78"/>
      <c r="FO235" s="78"/>
      <c r="FP235" s="78"/>
      <c r="FQ235" s="78"/>
      <c r="FR235" s="78"/>
      <c r="FS235" s="78"/>
      <c r="FT235" s="78"/>
      <c r="FU235" s="78"/>
      <c r="FV235" s="78"/>
      <c r="FW235" s="78"/>
      <c r="FX235" s="78"/>
      <c r="FY235" s="78"/>
      <c r="FZ235" s="78"/>
      <c r="GA235" s="78"/>
      <c r="GB235" s="78"/>
      <c r="GC235" s="78"/>
    </row>
    <row r="236" spans="1:185" ht="30" x14ac:dyDescent="0.25">
      <c r="A236" s="11" t="s">
        <v>121</v>
      </c>
      <c r="B236" s="83">
        <f>'2 уровень'!B376</f>
        <v>230</v>
      </c>
      <c r="C236" s="83">
        <f>'2 уровень'!C376</f>
        <v>19</v>
      </c>
      <c r="D236" s="83">
        <f>'2 уровень'!D376</f>
        <v>0</v>
      </c>
      <c r="E236" s="84">
        <f>'2 уровень'!E376</f>
        <v>0</v>
      </c>
      <c r="F236" s="69">
        <f>'2 уровень'!F376</f>
        <v>403.39009999999996</v>
      </c>
      <c r="G236" s="69">
        <f>'2 уровень'!G376</f>
        <v>34</v>
      </c>
      <c r="H236" s="69">
        <f>'2 уровень'!H376</f>
        <v>0</v>
      </c>
      <c r="I236" s="69">
        <f>'2 уровень'!I376</f>
        <v>0</v>
      </c>
      <c r="J236" s="79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  <c r="AC236" s="78"/>
      <c r="AD236" s="78"/>
      <c r="AE236" s="78"/>
      <c r="AF236" s="78"/>
      <c r="AG236" s="78"/>
      <c r="AH236" s="78"/>
      <c r="AI236" s="78"/>
      <c r="AJ236" s="78"/>
      <c r="AK236" s="78"/>
      <c r="AL236" s="78"/>
      <c r="AM236" s="78"/>
      <c r="AN236" s="78"/>
      <c r="AO236" s="78"/>
      <c r="AP236" s="78"/>
      <c r="AQ236" s="78"/>
      <c r="AR236" s="78"/>
      <c r="AS236" s="78"/>
      <c r="AT236" s="78"/>
      <c r="AU236" s="78"/>
      <c r="AV236" s="78"/>
      <c r="AW236" s="78"/>
      <c r="AX236" s="78"/>
      <c r="AY236" s="78"/>
      <c r="AZ236" s="78"/>
      <c r="BA236" s="78"/>
      <c r="BB236" s="78"/>
      <c r="BC236" s="78"/>
      <c r="BD236" s="78"/>
      <c r="BE236" s="78"/>
      <c r="BF236" s="78"/>
      <c r="BG236" s="78"/>
      <c r="BH236" s="78"/>
      <c r="BI236" s="78"/>
      <c r="BJ236" s="78"/>
      <c r="BK236" s="78"/>
      <c r="BL236" s="78"/>
      <c r="BM236" s="78"/>
      <c r="BN236" s="78"/>
      <c r="BO236" s="78"/>
      <c r="BP236" s="78"/>
      <c r="BQ236" s="78"/>
      <c r="BR236" s="78"/>
      <c r="BS236" s="78"/>
      <c r="BT236" s="78"/>
      <c r="BU236" s="78"/>
      <c r="BV236" s="78"/>
      <c r="BW236" s="78"/>
      <c r="BX236" s="78"/>
      <c r="BY236" s="78"/>
      <c r="BZ236" s="78"/>
      <c r="CA236" s="78"/>
      <c r="CB236" s="78"/>
      <c r="CC236" s="78"/>
      <c r="CD236" s="78"/>
      <c r="CE236" s="78"/>
      <c r="CF236" s="78"/>
      <c r="CG236" s="78"/>
      <c r="CH236" s="78"/>
      <c r="CI236" s="78"/>
      <c r="CJ236" s="78"/>
      <c r="CK236" s="78"/>
      <c r="CL236" s="78"/>
      <c r="CM236" s="78"/>
      <c r="CN236" s="78"/>
      <c r="CO236" s="78"/>
      <c r="CP236" s="78"/>
      <c r="CQ236" s="78"/>
      <c r="CR236" s="78"/>
      <c r="CS236" s="78"/>
      <c r="CT236" s="78"/>
      <c r="CU236" s="78"/>
      <c r="CV236" s="78"/>
      <c r="CW236" s="78"/>
      <c r="CX236" s="78"/>
      <c r="CY236" s="78"/>
      <c r="CZ236" s="78"/>
      <c r="DA236" s="78"/>
      <c r="DB236" s="78"/>
      <c r="DC236" s="78"/>
      <c r="DD236" s="78"/>
      <c r="DE236" s="78"/>
      <c r="DF236" s="78"/>
      <c r="DG236" s="78"/>
      <c r="DH236" s="78"/>
      <c r="DI236" s="78"/>
      <c r="DJ236" s="78"/>
      <c r="DK236" s="78"/>
      <c r="DL236" s="78"/>
      <c r="DM236" s="78"/>
      <c r="DN236" s="78"/>
      <c r="DO236" s="78"/>
      <c r="DP236" s="78"/>
      <c r="DQ236" s="78"/>
      <c r="DR236" s="78"/>
      <c r="DS236" s="78"/>
      <c r="DT236" s="78"/>
      <c r="DU236" s="78"/>
      <c r="DV236" s="78"/>
      <c r="DW236" s="78"/>
      <c r="DX236" s="78"/>
      <c r="DY236" s="78"/>
      <c r="DZ236" s="78"/>
      <c r="EA236" s="78"/>
      <c r="EB236" s="78"/>
      <c r="EC236" s="78"/>
      <c r="ED236" s="78"/>
      <c r="EE236" s="78"/>
      <c r="EF236" s="78"/>
      <c r="EG236" s="78"/>
      <c r="EH236" s="78"/>
      <c r="EI236" s="78"/>
      <c r="EJ236" s="78"/>
      <c r="EK236" s="78"/>
      <c r="EL236" s="78"/>
      <c r="EM236" s="78"/>
      <c r="EN236" s="78"/>
      <c r="EO236" s="78"/>
      <c r="EP236" s="78"/>
      <c r="EQ236" s="78"/>
      <c r="ER236" s="78"/>
      <c r="ES236" s="78"/>
      <c r="ET236" s="78"/>
      <c r="EU236" s="78"/>
      <c r="EV236" s="78"/>
      <c r="EW236" s="78"/>
      <c r="EX236" s="78"/>
      <c r="EY236" s="78"/>
      <c r="EZ236" s="78"/>
      <c r="FA236" s="78"/>
      <c r="FB236" s="78"/>
      <c r="FC236" s="78"/>
      <c r="FD236" s="78"/>
      <c r="FE236" s="78"/>
      <c r="FF236" s="78"/>
      <c r="FG236" s="78"/>
      <c r="FH236" s="78"/>
      <c r="FI236" s="78"/>
      <c r="FJ236" s="78"/>
      <c r="FK236" s="78"/>
      <c r="FL236" s="78"/>
      <c r="FM236" s="78"/>
      <c r="FN236" s="78"/>
      <c r="FO236" s="78"/>
      <c r="FP236" s="78"/>
      <c r="FQ236" s="78"/>
      <c r="FR236" s="78"/>
      <c r="FS236" s="78"/>
      <c r="FT236" s="78"/>
      <c r="FU236" s="78"/>
      <c r="FV236" s="78"/>
      <c r="FW236" s="78"/>
      <c r="FX236" s="78"/>
      <c r="FY236" s="78"/>
      <c r="FZ236" s="78"/>
      <c r="GA236" s="78"/>
      <c r="GB236" s="78"/>
      <c r="GC236" s="78"/>
    </row>
    <row r="237" spans="1:185" ht="60" x14ac:dyDescent="0.25">
      <c r="A237" s="11" t="s">
        <v>86</v>
      </c>
      <c r="B237" s="83">
        <f>'2 уровень'!B377</f>
        <v>775</v>
      </c>
      <c r="C237" s="83">
        <f>'2 уровень'!C377</f>
        <v>65</v>
      </c>
      <c r="D237" s="83">
        <f>'2 уровень'!D377</f>
        <v>78</v>
      </c>
      <c r="E237" s="84">
        <f>'2 уровень'!E377</f>
        <v>120</v>
      </c>
      <c r="F237" s="69">
        <f>'2 уровень'!F377</f>
        <v>1520.1624999999999</v>
      </c>
      <c r="G237" s="69">
        <f>'2 уровень'!G377</f>
        <v>127</v>
      </c>
      <c r="H237" s="69">
        <f>'2 уровень'!H377</f>
        <v>139.69999999999999</v>
      </c>
      <c r="I237" s="69">
        <f>'2 уровень'!I377</f>
        <v>109.99999999999999</v>
      </c>
      <c r="J237" s="79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  <c r="AA237" s="78"/>
      <c r="AB237" s="78"/>
      <c r="AC237" s="78"/>
      <c r="AD237" s="78"/>
      <c r="AE237" s="78"/>
      <c r="AF237" s="78"/>
      <c r="AG237" s="78"/>
      <c r="AH237" s="78"/>
      <c r="AI237" s="78"/>
      <c r="AJ237" s="78"/>
      <c r="AK237" s="78"/>
      <c r="AL237" s="78"/>
      <c r="AM237" s="78"/>
      <c r="AN237" s="78"/>
      <c r="AO237" s="78"/>
      <c r="AP237" s="78"/>
      <c r="AQ237" s="78"/>
      <c r="AR237" s="78"/>
      <c r="AS237" s="78"/>
      <c r="AT237" s="78"/>
      <c r="AU237" s="78"/>
      <c r="AV237" s="78"/>
      <c r="AW237" s="78"/>
      <c r="AX237" s="78"/>
      <c r="AY237" s="78"/>
      <c r="AZ237" s="78"/>
      <c r="BA237" s="78"/>
      <c r="BB237" s="78"/>
      <c r="BC237" s="78"/>
      <c r="BD237" s="78"/>
      <c r="BE237" s="78"/>
      <c r="BF237" s="78"/>
      <c r="BG237" s="78"/>
      <c r="BH237" s="78"/>
      <c r="BI237" s="78"/>
      <c r="BJ237" s="78"/>
      <c r="BK237" s="78"/>
      <c r="BL237" s="78"/>
      <c r="BM237" s="78"/>
      <c r="BN237" s="78"/>
      <c r="BO237" s="78"/>
      <c r="BP237" s="78"/>
      <c r="BQ237" s="78"/>
      <c r="BR237" s="78"/>
      <c r="BS237" s="78"/>
      <c r="BT237" s="78"/>
      <c r="BU237" s="78"/>
      <c r="BV237" s="78"/>
      <c r="BW237" s="78"/>
      <c r="BX237" s="78"/>
      <c r="BY237" s="78"/>
      <c r="BZ237" s="78"/>
      <c r="CA237" s="78"/>
      <c r="CB237" s="78"/>
      <c r="CC237" s="78"/>
      <c r="CD237" s="78"/>
      <c r="CE237" s="78"/>
      <c r="CF237" s="78"/>
      <c r="CG237" s="78"/>
      <c r="CH237" s="78"/>
      <c r="CI237" s="78"/>
      <c r="CJ237" s="78"/>
      <c r="CK237" s="78"/>
      <c r="CL237" s="78"/>
      <c r="CM237" s="78"/>
      <c r="CN237" s="78"/>
      <c r="CO237" s="78"/>
      <c r="CP237" s="78"/>
      <c r="CQ237" s="78"/>
      <c r="CR237" s="78"/>
      <c r="CS237" s="78"/>
      <c r="CT237" s="78"/>
      <c r="CU237" s="78"/>
      <c r="CV237" s="78"/>
      <c r="CW237" s="78"/>
      <c r="CX237" s="78"/>
      <c r="CY237" s="78"/>
      <c r="CZ237" s="78"/>
      <c r="DA237" s="78"/>
      <c r="DB237" s="78"/>
      <c r="DC237" s="78"/>
      <c r="DD237" s="78"/>
      <c r="DE237" s="78"/>
      <c r="DF237" s="78"/>
      <c r="DG237" s="78"/>
      <c r="DH237" s="78"/>
      <c r="DI237" s="78"/>
      <c r="DJ237" s="78"/>
      <c r="DK237" s="78"/>
      <c r="DL237" s="78"/>
      <c r="DM237" s="78"/>
      <c r="DN237" s="78"/>
      <c r="DO237" s="78"/>
      <c r="DP237" s="78"/>
      <c r="DQ237" s="78"/>
      <c r="DR237" s="78"/>
      <c r="DS237" s="78"/>
      <c r="DT237" s="78"/>
      <c r="DU237" s="78"/>
      <c r="DV237" s="78"/>
      <c r="DW237" s="78"/>
      <c r="DX237" s="78"/>
      <c r="DY237" s="78"/>
      <c r="DZ237" s="78"/>
      <c r="EA237" s="78"/>
      <c r="EB237" s="78"/>
      <c r="EC237" s="78"/>
      <c r="ED237" s="78"/>
      <c r="EE237" s="78"/>
      <c r="EF237" s="78"/>
      <c r="EG237" s="78"/>
      <c r="EH237" s="78"/>
      <c r="EI237" s="78"/>
      <c r="EJ237" s="78"/>
      <c r="EK237" s="78"/>
      <c r="EL237" s="78"/>
      <c r="EM237" s="78"/>
      <c r="EN237" s="78"/>
      <c r="EO237" s="78"/>
      <c r="EP237" s="78"/>
      <c r="EQ237" s="78"/>
      <c r="ER237" s="78"/>
      <c r="ES237" s="78"/>
      <c r="ET237" s="78"/>
      <c r="EU237" s="78"/>
      <c r="EV237" s="78"/>
      <c r="EW237" s="78"/>
      <c r="EX237" s="78"/>
      <c r="EY237" s="78"/>
      <c r="EZ237" s="78"/>
      <c r="FA237" s="78"/>
      <c r="FB237" s="78"/>
      <c r="FC237" s="78"/>
      <c r="FD237" s="78"/>
      <c r="FE237" s="78"/>
      <c r="FF237" s="78"/>
      <c r="FG237" s="78"/>
      <c r="FH237" s="78"/>
      <c r="FI237" s="78"/>
      <c r="FJ237" s="78"/>
      <c r="FK237" s="78"/>
      <c r="FL237" s="78"/>
      <c r="FM237" s="78"/>
      <c r="FN237" s="78"/>
      <c r="FO237" s="78"/>
      <c r="FP237" s="78"/>
      <c r="FQ237" s="78"/>
      <c r="FR237" s="78"/>
      <c r="FS237" s="78"/>
      <c r="FT237" s="78"/>
      <c r="FU237" s="78"/>
      <c r="FV237" s="78"/>
      <c r="FW237" s="78"/>
      <c r="FX237" s="78"/>
      <c r="FY237" s="78"/>
      <c r="FZ237" s="78"/>
      <c r="GA237" s="78"/>
      <c r="GB237" s="78"/>
      <c r="GC237" s="78"/>
    </row>
    <row r="238" spans="1:185" ht="45" x14ac:dyDescent="0.25">
      <c r="A238" s="11" t="s">
        <v>122</v>
      </c>
      <c r="B238" s="83">
        <f>'2 уровень'!B378</f>
        <v>0</v>
      </c>
      <c r="C238" s="83">
        <f>'2 уровень'!C378</f>
        <v>0</v>
      </c>
      <c r="D238" s="83">
        <f>'2 уровень'!D378</f>
        <v>0</v>
      </c>
      <c r="E238" s="84">
        <f>'2 уровень'!E378</f>
        <v>0</v>
      </c>
      <c r="F238" s="69">
        <f>'2 уровень'!F378</f>
        <v>0</v>
      </c>
      <c r="G238" s="69">
        <f>'2 уровень'!G378</f>
        <v>0</v>
      </c>
      <c r="H238" s="69">
        <f>'2 уровень'!H378</f>
        <v>0</v>
      </c>
      <c r="I238" s="69" t="e">
        <f>'2 уровень'!I378</f>
        <v>#DIV/0!</v>
      </c>
      <c r="J238" s="79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  <c r="AC238" s="78"/>
      <c r="AD238" s="78"/>
      <c r="AE238" s="78"/>
      <c r="AF238" s="78"/>
      <c r="AG238" s="78"/>
      <c r="AH238" s="78"/>
      <c r="AI238" s="78"/>
      <c r="AJ238" s="78"/>
      <c r="AK238" s="78"/>
      <c r="AL238" s="78"/>
      <c r="AM238" s="78"/>
      <c r="AN238" s="78"/>
      <c r="AO238" s="78"/>
      <c r="AP238" s="78"/>
      <c r="AQ238" s="78"/>
      <c r="AR238" s="78"/>
      <c r="AS238" s="78"/>
      <c r="AT238" s="78"/>
      <c r="AU238" s="78"/>
      <c r="AV238" s="78"/>
      <c r="AW238" s="78"/>
      <c r="AX238" s="78"/>
      <c r="AY238" s="78"/>
      <c r="AZ238" s="78"/>
      <c r="BA238" s="78"/>
      <c r="BB238" s="78"/>
      <c r="BC238" s="78"/>
      <c r="BD238" s="78"/>
      <c r="BE238" s="78"/>
      <c r="BF238" s="78"/>
      <c r="BG238" s="78"/>
      <c r="BH238" s="78"/>
      <c r="BI238" s="78"/>
      <c r="BJ238" s="78"/>
      <c r="BK238" s="78"/>
      <c r="BL238" s="78"/>
      <c r="BM238" s="78"/>
      <c r="BN238" s="78"/>
      <c r="BO238" s="78"/>
      <c r="BP238" s="78"/>
      <c r="BQ238" s="78"/>
      <c r="BR238" s="78"/>
      <c r="BS238" s="78"/>
      <c r="BT238" s="78"/>
      <c r="BU238" s="78"/>
      <c r="BV238" s="78"/>
      <c r="BW238" s="78"/>
      <c r="BX238" s="78"/>
      <c r="BY238" s="78"/>
      <c r="BZ238" s="78"/>
      <c r="CA238" s="78"/>
      <c r="CB238" s="78"/>
      <c r="CC238" s="78"/>
      <c r="CD238" s="78"/>
      <c r="CE238" s="78"/>
      <c r="CF238" s="78"/>
      <c r="CG238" s="78"/>
      <c r="CH238" s="78"/>
      <c r="CI238" s="78"/>
      <c r="CJ238" s="78"/>
      <c r="CK238" s="78"/>
      <c r="CL238" s="78"/>
      <c r="CM238" s="78"/>
      <c r="CN238" s="78"/>
      <c r="CO238" s="78"/>
      <c r="CP238" s="78"/>
      <c r="CQ238" s="78"/>
      <c r="CR238" s="78"/>
      <c r="CS238" s="78"/>
      <c r="CT238" s="78"/>
      <c r="CU238" s="78"/>
      <c r="CV238" s="78"/>
      <c r="CW238" s="78"/>
      <c r="CX238" s="78"/>
      <c r="CY238" s="78"/>
      <c r="CZ238" s="78"/>
      <c r="DA238" s="78"/>
      <c r="DB238" s="78"/>
      <c r="DC238" s="78"/>
      <c r="DD238" s="78"/>
      <c r="DE238" s="78"/>
      <c r="DF238" s="78"/>
      <c r="DG238" s="78"/>
      <c r="DH238" s="78"/>
      <c r="DI238" s="78"/>
      <c r="DJ238" s="78"/>
      <c r="DK238" s="78"/>
      <c r="DL238" s="78"/>
      <c r="DM238" s="78"/>
      <c r="DN238" s="78"/>
      <c r="DO238" s="78"/>
      <c r="DP238" s="78"/>
      <c r="DQ238" s="78"/>
      <c r="DR238" s="78"/>
      <c r="DS238" s="78"/>
      <c r="DT238" s="78"/>
      <c r="DU238" s="78"/>
      <c r="DV238" s="78"/>
      <c r="DW238" s="78"/>
      <c r="DX238" s="78"/>
      <c r="DY238" s="78"/>
      <c r="DZ238" s="78"/>
      <c r="EA238" s="78"/>
      <c r="EB238" s="78"/>
      <c r="EC238" s="78"/>
      <c r="ED238" s="78"/>
      <c r="EE238" s="78"/>
      <c r="EF238" s="78"/>
      <c r="EG238" s="78"/>
      <c r="EH238" s="78"/>
      <c r="EI238" s="78"/>
      <c r="EJ238" s="78"/>
      <c r="EK238" s="78"/>
      <c r="EL238" s="78"/>
      <c r="EM238" s="78"/>
      <c r="EN238" s="78"/>
      <c r="EO238" s="78"/>
      <c r="EP238" s="78"/>
      <c r="EQ238" s="78"/>
      <c r="ER238" s="78"/>
      <c r="ES238" s="78"/>
      <c r="ET238" s="78"/>
      <c r="EU238" s="78"/>
      <c r="EV238" s="78"/>
      <c r="EW238" s="78"/>
      <c r="EX238" s="78"/>
      <c r="EY238" s="78"/>
      <c r="EZ238" s="78"/>
      <c r="FA238" s="78"/>
      <c r="FB238" s="78"/>
      <c r="FC238" s="78"/>
      <c r="FD238" s="78"/>
      <c r="FE238" s="78"/>
      <c r="FF238" s="78"/>
      <c r="FG238" s="78"/>
      <c r="FH238" s="78"/>
      <c r="FI238" s="78"/>
      <c r="FJ238" s="78"/>
      <c r="FK238" s="78"/>
      <c r="FL238" s="78"/>
      <c r="FM238" s="78"/>
      <c r="FN238" s="78"/>
      <c r="FO238" s="78"/>
      <c r="FP238" s="78"/>
      <c r="FQ238" s="78"/>
      <c r="FR238" s="78"/>
      <c r="FS238" s="78"/>
      <c r="FT238" s="78"/>
      <c r="FU238" s="78"/>
      <c r="FV238" s="78"/>
      <c r="FW238" s="78"/>
      <c r="FX238" s="78"/>
      <c r="FY238" s="78"/>
      <c r="FZ238" s="78"/>
      <c r="GA238" s="78"/>
      <c r="GB238" s="78"/>
      <c r="GC238" s="78"/>
    </row>
    <row r="239" spans="1:185" ht="30" x14ac:dyDescent="0.25">
      <c r="A239" s="11" t="s">
        <v>87</v>
      </c>
      <c r="B239" s="83">
        <f>'2 уровень'!B379</f>
        <v>88</v>
      </c>
      <c r="C239" s="83">
        <f>'2 уровень'!C379</f>
        <v>7</v>
      </c>
      <c r="D239" s="83">
        <f>'2 уровень'!D379</f>
        <v>0</v>
      </c>
      <c r="E239" s="84">
        <f>'2 уровень'!E379</f>
        <v>0</v>
      </c>
      <c r="F239" s="69">
        <f>'2 уровень'!F379</f>
        <v>352.07479999999998</v>
      </c>
      <c r="G239" s="69">
        <f>'2 уровень'!G379</f>
        <v>29</v>
      </c>
      <c r="H239" s="69">
        <f>'2 уровень'!H379</f>
        <v>0</v>
      </c>
      <c r="I239" s="69">
        <f>'2 уровень'!I379</f>
        <v>0</v>
      </c>
      <c r="J239" s="79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78"/>
      <c r="AD239" s="78"/>
      <c r="AE239" s="78"/>
      <c r="AF239" s="78"/>
      <c r="AG239" s="78"/>
      <c r="AH239" s="78"/>
      <c r="AI239" s="78"/>
      <c r="AJ239" s="78"/>
      <c r="AK239" s="78"/>
      <c r="AL239" s="78"/>
      <c r="AM239" s="78"/>
      <c r="AN239" s="78"/>
      <c r="AO239" s="78"/>
      <c r="AP239" s="78"/>
      <c r="AQ239" s="78"/>
      <c r="AR239" s="78"/>
      <c r="AS239" s="78"/>
      <c r="AT239" s="78"/>
      <c r="AU239" s="78"/>
      <c r="AV239" s="78"/>
      <c r="AW239" s="78"/>
      <c r="AX239" s="78"/>
      <c r="AY239" s="78"/>
      <c r="AZ239" s="78"/>
      <c r="BA239" s="78"/>
      <c r="BB239" s="78"/>
      <c r="BC239" s="78"/>
      <c r="BD239" s="78"/>
      <c r="BE239" s="78"/>
      <c r="BF239" s="78"/>
      <c r="BG239" s="78"/>
      <c r="BH239" s="78"/>
      <c r="BI239" s="78"/>
      <c r="BJ239" s="78"/>
      <c r="BK239" s="78"/>
      <c r="BL239" s="78"/>
      <c r="BM239" s="78"/>
      <c r="BN239" s="78"/>
      <c r="BO239" s="78"/>
      <c r="BP239" s="78"/>
      <c r="BQ239" s="78"/>
      <c r="BR239" s="78"/>
      <c r="BS239" s="78"/>
      <c r="BT239" s="78"/>
      <c r="BU239" s="78"/>
      <c r="BV239" s="78"/>
      <c r="BW239" s="78"/>
      <c r="BX239" s="78"/>
      <c r="BY239" s="78"/>
      <c r="BZ239" s="78"/>
      <c r="CA239" s="78"/>
      <c r="CB239" s="78"/>
      <c r="CC239" s="78"/>
      <c r="CD239" s="78"/>
      <c r="CE239" s="78"/>
      <c r="CF239" s="78"/>
      <c r="CG239" s="78"/>
      <c r="CH239" s="78"/>
      <c r="CI239" s="78"/>
      <c r="CJ239" s="78"/>
      <c r="CK239" s="78"/>
      <c r="CL239" s="78"/>
      <c r="CM239" s="78"/>
      <c r="CN239" s="78"/>
      <c r="CO239" s="78"/>
      <c r="CP239" s="78"/>
      <c r="CQ239" s="78"/>
      <c r="CR239" s="78"/>
      <c r="CS239" s="78"/>
      <c r="CT239" s="78"/>
      <c r="CU239" s="78"/>
      <c r="CV239" s="78"/>
      <c r="CW239" s="78"/>
      <c r="CX239" s="78"/>
      <c r="CY239" s="78"/>
      <c r="CZ239" s="78"/>
      <c r="DA239" s="78"/>
      <c r="DB239" s="78"/>
      <c r="DC239" s="78"/>
      <c r="DD239" s="78"/>
      <c r="DE239" s="78"/>
      <c r="DF239" s="78"/>
      <c r="DG239" s="78"/>
      <c r="DH239" s="78"/>
      <c r="DI239" s="78"/>
      <c r="DJ239" s="78"/>
      <c r="DK239" s="78"/>
      <c r="DL239" s="78"/>
      <c r="DM239" s="78"/>
      <c r="DN239" s="78"/>
      <c r="DO239" s="78"/>
      <c r="DP239" s="78"/>
      <c r="DQ239" s="78"/>
      <c r="DR239" s="78"/>
      <c r="DS239" s="78"/>
      <c r="DT239" s="78"/>
      <c r="DU239" s="78"/>
      <c r="DV239" s="78"/>
      <c r="DW239" s="78"/>
      <c r="DX239" s="78"/>
      <c r="DY239" s="78"/>
      <c r="DZ239" s="78"/>
      <c r="EA239" s="78"/>
      <c r="EB239" s="78"/>
      <c r="EC239" s="78"/>
      <c r="ED239" s="78"/>
      <c r="EE239" s="78"/>
      <c r="EF239" s="78"/>
      <c r="EG239" s="78"/>
      <c r="EH239" s="78"/>
      <c r="EI239" s="78"/>
      <c r="EJ239" s="78"/>
      <c r="EK239" s="78"/>
      <c r="EL239" s="78"/>
      <c r="EM239" s="78"/>
      <c r="EN239" s="78"/>
      <c r="EO239" s="78"/>
      <c r="EP239" s="78"/>
      <c r="EQ239" s="78"/>
      <c r="ER239" s="78"/>
      <c r="ES239" s="78"/>
      <c r="ET239" s="78"/>
      <c r="EU239" s="78"/>
      <c r="EV239" s="78"/>
      <c r="EW239" s="78"/>
      <c r="EX239" s="78"/>
      <c r="EY239" s="78"/>
      <c r="EZ239" s="78"/>
      <c r="FA239" s="78"/>
      <c r="FB239" s="78"/>
      <c r="FC239" s="78"/>
      <c r="FD239" s="78"/>
      <c r="FE239" s="78"/>
      <c r="FF239" s="78"/>
      <c r="FG239" s="78"/>
      <c r="FH239" s="78"/>
      <c r="FI239" s="78"/>
      <c r="FJ239" s="78"/>
      <c r="FK239" s="78"/>
      <c r="FL239" s="78"/>
      <c r="FM239" s="78"/>
      <c r="FN239" s="78"/>
      <c r="FO239" s="78"/>
      <c r="FP239" s="78"/>
      <c r="FQ239" s="78"/>
      <c r="FR239" s="78"/>
      <c r="FS239" s="78"/>
      <c r="FT239" s="78"/>
      <c r="FU239" s="78"/>
      <c r="FV239" s="78"/>
      <c r="FW239" s="78"/>
      <c r="FX239" s="78"/>
      <c r="FY239" s="78"/>
      <c r="FZ239" s="78"/>
      <c r="GA239" s="78"/>
      <c r="GB239" s="78"/>
      <c r="GC239" s="78"/>
    </row>
    <row r="240" spans="1:185" ht="30" x14ac:dyDescent="0.25">
      <c r="A240" s="11" t="s">
        <v>88</v>
      </c>
      <c r="B240" s="83">
        <f>'2 уровень'!B380</f>
        <v>0</v>
      </c>
      <c r="C240" s="83">
        <f>'2 уровень'!C380</f>
        <v>0</v>
      </c>
      <c r="D240" s="83">
        <f>'2 уровень'!D380</f>
        <v>0</v>
      </c>
      <c r="E240" s="84">
        <f>'2 уровень'!E380</f>
        <v>0</v>
      </c>
      <c r="F240" s="69">
        <f>'2 уровень'!F380</f>
        <v>0</v>
      </c>
      <c r="G240" s="69">
        <f>'2 уровень'!G380</f>
        <v>0</v>
      </c>
      <c r="H240" s="69">
        <f>'2 уровень'!H380</f>
        <v>0</v>
      </c>
      <c r="I240" s="69" t="e">
        <f>'2 уровень'!I380</f>
        <v>#DIV/0!</v>
      </c>
      <c r="J240" s="79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  <c r="AC240" s="78"/>
      <c r="AD240" s="78"/>
      <c r="AE240" s="78"/>
      <c r="AF240" s="78"/>
      <c r="AG240" s="78"/>
      <c r="AH240" s="78"/>
      <c r="AI240" s="78"/>
      <c r="AJ240" s="78"/>
      <c r="AK240" s="78"/>
      <c r="AL240" s="78"/>
      <c r="AM240" s="78"/>
      <c r="AN240" s="78"/>
      <c r="AO240" s="78"/>
      <c r="AP240" s="78"/>
      <c r="AQ240" s="78"/>
      <c r="AR240" s="78"/>
      <c r="AS240" s="78"/>
      <c r="AT240" s="78"/>
      <c r="AU240" s="78"/>
      <c r="AV240" s="78"/>
      <c r="AW240" s="78"/>
      <c r="AX240" s="78"/>
      <c r="AY240" s="78"/>
      <c r="AZ240" s="78"/>
      <c r="BA240" s="78"/>
      <c r="BB240" s="78"/>
      <c r="BC240" s="78"/>
      <c r="BD240" s="78"/>
      <c r="BE240" s="78"/>
      <c r="BF240" s="78"/>
      <c r="BG240" s="78"/>
      <c r="BH240" s="78"/>
      <c r="BI240" s="78"/>
      <c r="BJ240" s="78"/>
      <c r="BK240" s="78"/>
      <c r="BL240" s="78"/>
      <c r="BM240" s="78"/>
      <c r="BN240" s="78"/>
      <c r="BO240" s="78"/>
      <c r="BP240" s="78"/>
      <c r="BQ240" s="78"/>
      <c r="BR240" s="78"/>
      <c r="BS240" s="78"/>
      <c r="BT240" s="78"/>
      <c r="BU240" s="78"/>
      <c r="BV240" s="78"/>
      <c r="BW240" s="78"/>
      <c r="BX240" s="78"/>
      <c r="BY240" s="78"/>
      <c r="BZ240" s="78"/>
      <c r="CA240" s="78"/>
      <c r="CB240" s="78"/>
      <c r="CC240" s="78"/>
      <c r="CD240" s="78"/>
      <c r="CE240" s="78"/>
      <c r="CF240" s="78"/>
      <c r="CG240" s="78"/>
      <c r="CH240" s="78"/>
      <c r="CI240" s="78"/>
      <c r="CJ240" s="78"/>
      <c r="CK240" s="78"/>
      <c r="CL240" s="78"/>
      <c r="CM240" s="78"/>
      <c r="CN240" s="78"/>
      <c r="CO240" s="78"/>
      <c r="CP240" s="78"/>
      <c r="CQ240" s="78"/>
      <c r="CR240" s="78"/>
      <c r="CS240" s="78"/>
      <c r="CT240" s="78"/>
      <c r="CU240" s="78"/>
      <c r="CV240" s="78"/>
      <c r="CW240" s="78"/>
      <c r="CX240" s="78"/>
      <c r="CY240" s="78"/>
      <c r="CZ240" s="78"/>
      <c r="DA240" s="78"/>
      <c r="DB240" s="78"/>
      <c r="DC240" s="78"/>
      <c r="DD240" s="78"/>
      <c r="DE240" s="78"/>
      <c r="DF240" s="78"/>
      <c r="DG240" s="78"/>
      <c r="DH240" s="78"/>
      <c r="DI240" s="78"/>
      <c r="DJ240" s="78"/>
      <c r="DK240" s="78"/>
      <c r="DL240" s="78"/>
      <c r="DM240" s="78"/>
      <c r="DN240" s="78"/>
      <c r="DO240" s="78"/>
      <c r="DP240" s="78"/>
      <c r="DQ240" s="78"/>
      <c r="DR240" s="78"/>
      <c r="DS240" s="78"/>
      <c r="DT240" s="78"/>
      <c r="DU240" s="78"/>
      <c r="DV240" s="78"/>
      <c r="DW240" s="78"/>
      <c r="DX240" s="78"/>
      <c r="DY240" s="78"/>
      <c r="DZ240" s="78"/>
      <c r="EA240" s="78"/>
      <c r="EB240" s="78"/>
      <c r="EC240" s="78"/>
      <c r="ED240" s="78"/>
      <c r="EE240" s="78"/>
      <c r="EF240" s="78"/>
      <c r="EG240" s="78"/>
      <c r="EH240" s="78"/>
      <c r="EI240" s="78"/>
      <c r="EJ240" s="78"/>
      <c r="EK240" s="78"/>
      <c r="EL240" s="78"/>
      <c r="EM240" s="78"/>
      <c r="EN240" s="78"/>
      <c r="EO240" s="78"/>
      <c r="EP240" s="78"/>
      <c r="EQ240" s="78"/>
      <c r="ER240" s="78"/>
      <c r="ES240" s="78"/>
      <c r="ET240" s="78"/>
      <c r="EU240" s="78"/>
      <c r="EV240" s="78"/>
      <c r="EW240" s="78"/>
      <c r="EX240" s="78"/>
      <c r="EY240" s="78"/>
      <c r="EZ240" s="78"/>
      <c r="FA240" s="78"/>
      <c r="FB240" s="78"/>
      <c r="FC240" s="78"/>
      <c r="FD240" s="78"/>
      <c r="FE240" s="78"/>
      <c r="FF240" s="78"/>
      <c r="FG240" s="78"/>
      <c r="FH240" s="78"/>
      <c r="FI240" s="78"/>
      <c r="FJ240" s="78"/>
      <c r="FK240" s="78"/>
      <c r="FL240" s="78"/>
      <c r="FM240" s="78"/>
      <c r="FN240" s="78"/>
      <c r="FO240" s="78"/>
      <c r="FP240" s="78"/>
      <c r="FQ240" s="78"/>
      <c r="FR240" s="78"/>
      <c r="FS240" s="78"/>
      <c r="FT240" s="78"/>
      <c r="FU240" s="78"/>
      <c r="FV240" s="78"/>
      <c r="FW240" s="78"/>
      <c r="FX240" s="78"/>
      <c r="FY240" s="78"/>
      <c r="FZ240" s="78"/>
      <c r="GA240" s="78"/>
      <c r="GB240" s="78"/>
      <c r="GC240" s="78"/>
    </row>
    <row r="241" spans="1:185" ht="15.75" thickBot="1" x14ac:dyDescent="0.3">
      <c r="A241" s="7" t="s">
        <v>4</v>
      </c>
      <c r="B241" s="83">
        <f>'2 уровень'!B381</f>
        <v>0</v>
      </c>
      <c r="C241" s="83">
        <f>'2 уровень'!C381</f>
        <v>0</v>
      </c>
      <c r="D241" s="83">
        <f>'2 уровень'!D381</f>
        <v>0</v>
      </c>
      <c r="E241" s="84">
        <f>'2 уровень'!E381</f>
        <v>0</v>
      </c>
      <c r="F241" s="69">
        <f>'2 уровень'!F381</f>
        <v>4757.3394160000007</v>
      </c>
      <c r="G241" s="69">
        <f>'2 уровень'!G381</f>
        <v>397</v>
      </c>
      <c r="H241" s="69">
        <f>'2 уровень'!H381</f>
        <v>134.06428</v>
      </c>
      <c r="I241" s="69">
        <f>'2 уровень'!I381</f>
        <v>33.769340050377835</v>
      </c>
      <c r="J241" s="79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  <c r="AA241" s="78"/>
      <c r="AB241" s="78"/>
      <c r="AC241" s="78"/>
      <c r="AD241" s="78"/>
      <c r="AE241" s="78"/>
      <c r="AF241" s="78"/>
      <c r="AG241" s="78"/>
      <c r="AH241" s="78"/>
      <c r="AI241" s="78"/>
      <c r="AJ241" s="78"/>
      <c r="AK241" s="78"/>
      <c r="AL241" s="78"/>
      <c r="AM241" s="78"/>
      <c r="AN241" s="78"/>
      <c r="AO241" s="78"/>
      <c r="AP241" s="78"/>
      <c r="AQ241" s="78"/>
      <c r="AR241" s="78"/>
      <c r="AS241" s="78"/>
      <c r="AT241" s="78"/>
      <c r="AU241" s="78"/>
      <c r="AV241" s="78"/>
      <c r="AW241" s="78"/>
      <c r="AX241" s="78"/>
      <c r="AY241" s="78"/>
      <c r="AZ241" s="78"/>
      <c r="BA241" s="78"/>
      <c r="BB241" s="78"/>
      <c r="BC241" s="78"/>
      <c r="BD241" s="78"/>
      <c r="BE241" s="78"/>
      <c r="BF241" s="78"/>
      <c r="BG241" s="78"/>
      <c r="BH241" s="78"/>
      <c r="BI241" s="78"/>
      <c r="BJ241" s="78"/>
      <c r="BK241" s="78"/>
      <c r="BL241" s="78"/>
      <c r="BM241" s="78"/>
      <c r="BN241" s="78"/>
      <c r="BO241" s="78"/>
      <c r="BP241" s="78"/>
      <c r="BQ241" s="78"/>
      <c r="BR241" s="78"/>
      <c r="BS241" s="78"/>
      <c r="BT241" s="78"/>
      <c r="BU241" s="78"/>
      <c r="BV241" s="78"/>
      <c r="BW241" s="78"/>
      <c r="BX241" s="78"/>
      <c r="BY241" s="78"/>
      <c r="BZ241" s="78"/>
      <c r="CA241" s="78"/>
      <c r="CB241" s="78"/>
      <c r="CC241" s="78"/>
      <c r="CD241" s="78"/>
      <c r="CE241" s="78"/>
      <c r="CF241" s="78"/>
      <c r="CG241" s="78"/>
      <c r="CH241" s="78"/>
      <c r="CI241" s="78"/>
      <c r="CJ241" s="78"/>
      <c r="CK241" s="78"/>
      <c r="CL241" s="78"/>
      <c r="CM241" s="78"/>
      <c r="CN241" s="78"/>
      <c r="CO241" s="78"/>
      <c r="CP241" s="78"/>
      <c r="CQ241" s="78"/>
      <c r="CR241" s="78"/>
      <c r="CS241" s="78"/>
      <c r="CT241" s="78"/>
      <c r="CU241" s="78"/>
      <c r="CV241" s="78"/>
      <c r="CW241" s="78"/>
      <c r="CX241" s="78"/>
      <c r="CY241" s="78"/>
      <c r="CZ241" s="78"/>
      <c r="DA241" s="78"/>
      <c r="DB241" s="78"/>
      <c r="DC241" s="78"/>
      <c r="DD241" s="78"/>
      <c r="DE241" s="78"/>
      <c r="DF241" s="78"/>
      <c r="DG241" s="78"/>
      <c r="DH241" s="78"/>
      <c r="DI241" s="78"/>
      <c r="DJ241" s="78"/>
      <c r="DK241" s="78"/>
      <c r="DL241" s="78"/>
      <c r="DM241" s="78"/>
      <c r="DN241" s="78"/>
      <c r="DO241" s="78"/>
      <c r="DP241" s="78"/>
      <c r="DQ241" s="78"/>
      <c r="DR241" s="78"/>
      <c r="DS241" s="78"/>
      <c r="DT241" s="78"/>
      <c r="DU241" s="78"/>
      <c r="DV241" s="78"/>
      <c r="DW241" s="78"/>
      <c r="DX241" s="78"/>
      <c r="DY241" s="78"/>
      <c r="DZ241" s="78"/>
      <c r="EA241" s="78"/>
      <c r="EB241" s="78"/>
      <c r="EC241" s="78"/>
      <c r="ED241" s="78"/>
      <c r="EE241" s="78"/>
      <c r="EF241" s="78"/>
      <c r="EG241" s="78"/>
      <c r="EH241" s="78"/>
      <c r="EI241" s="78"/>
      <c r="EJ241" s="78"/>
      <c r="EK241" s="78"/>
      <c r="EL241" s="78"/>
      <c r="EM241" s="78"/>
      <c r="EN241" s="78"/>
      <c r="EO241" s="78"/>
      <c r="EP241" s="78"/>
      <c r="EQ241" s="78"/>
      <c r="ER241" s="78"/>
      <c r="ES241" s="78"/>
      <c r="ET241" s="78"/>
      <c r="EU241" s="78"/>
      <c r="EV241" s="78"/>
      <c r="EW241" s="78"/>
      <c r="EX241" s="78"/>
      <c r="EY241" s="78"/>
      <c r="EZ241" s="78"/>
      <c r="FA241" s="78"/>
      <c r="FB241" s="78"/>
      <c r="FC241" s="78"/>
      <c r="FD241" s="78"/>
      <c r="FE241" s="78"/>
      <c r="FF241" s="78"/>
      <c r="FG241" s="78"/>
      <c r="FH241" s="78"/>
      <c r="FI241" s="78"/>
      <c r="FJ241" s="78"/>
      <c r="FK241" s="78"/>
      <c r="FL241" s="78"/>
      <c r="FM241" s="78"/>
      <c r="FN241" s="78"/>
      <c r="FO241" s="78"/>
      <c r="FP241" s="78"/>
      <c r="FQ241" s="78"/>
      <c r="FR241" s="78"/>
      <c r="FS241" s="78"/>
      <c r="FT241" s="78"/>
      <c r="FU241" s="78"/>
      <c r="FV241" s="78"/>
      <c r="FW241" s="78"/>
      <c r="FX241" s="78"/>
      <c r="FY241" s="78"/>
      <c r="FZ241" s="78"/>
      <c r="GA241" s="78"/>
      <c r="GB241" s="78"/>
      <c r="GC241" s="78"/>
    </row>
    <row r="242" spans="1:185" s="221" customFormat="1" ht="15" customHeight="1" x14ac:dyDescent="0.2">
      <c r="A242" s="218" t="s">
        <v>34</v>
      </c>
      <c r="B242" s="219"/>
      <c r="C242" s="219"/>
      <c r="D242" s="219"/>
      <c r="E242" s="220"/>
      <c r="F242" s="70"/>
      <c r="G242" s="70"/>
      <c r="H242" s="70"/>
      <c r="I242" s="70"/>
      <c r="J242" s="79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  <c r="AA242" s="78"/>
      <c r="AB242" s="78"/>
      <c r="AC242" s="78"/>
      <c r="AD242" s="78"/>
      <c r="AE242" s="78"/>
      <c r="AF242" s="78"/>
      <c r="AG242" s="78"/>
      <c r="AH242" s="78"/>
      <c r="AI242" s="78"/>
      <c r="AJ242" s="78"/>
      <c r="AK242" s="78"/>
      <c r="AL242" s="78"/>
      <c r="AM242" s="78"/>
      <c r="AN242" s="78"/>
      <c r="AO242" s="78"/>
      <c r="AP242" s="78"/>
      <c r="AQ242" s="78"/>
      <c r="AR242" s="78"/>
      <c r="AS242" s="78"/>
      <c r="AT242" s="78"/>
      <c r="AU242" s="78"/>
      <c r="AV242" s="78"/>
      <c r="AW242" s="78"/>
      <c r="AX242" s="78"/>
      <c r="AY242" s="78"/>
      <c r="AZ242" s="78"/>
      <c r="BA242" s="78"/>
      <c r="BB242" s="78"/>
      <c r="BC242" s="78"/>
      <c r="BD242" s="78"/>
      <c r="BE242" s="78"/>
      <c r="BF242" s="78"/>
      <c r="BG242" s="78"/>
      <c r="BH242" s="78"/>
      <c r="BI242" s="78"/>
      <c r="BJ242" s="78"/>
      <c r="BK242" s="78"/>
      <c r="BL242" s="78"/>
      <c r="BM242" s="78"/>
      <c r="BN242" s="78"/>
      <c r="BO242" s="78"/>
      <c r="BP242" s="78"/>
      <c r="BQ242" s="78"/>
      <c r="BR242" s="78"/>
      <c r="BS242" s="78"/>
      <c r="BT242" s="78"/>
      <c r="BU242" s="78"/>
      <c r="BV242" s="78"/>
      <c r="BW242" s="78"/>
      <c r="BX242" s="78"/>
      <c r="BY242" s="78"/>
      <c r="BZ242" s="78"/>
      <c r="CA242" s="78"/>
      <c r="CB242" s="78"/>
      <c r="CC242" s="78"/>
      <c r="CD242" s="78"/>
      <c r="CE242" s="78"/>
      <c r="CF242" s="78"/>
      <c r="CG242" s="78"/>
      <c r="CH242" s="78"/>
      <c r="CI242" s="78"/>
      <c r="CJ242" s="78"/>
      <c r="CK242" s="78"/>
      <c r="CL242" s="78"/>
      <c r="CM242" s="78"/>
      <c r="CN242" s="78"/>
      <c r="CO242" s="78"/>
      <c r="CP242" s="78"/>
      <c r="CQ242" s="78"/>
      <c r="CR242" s="78"/>
      <c r="CS242" s="78"/>
      <c r="CT242" s="78"/>
      <c r="CU242" s="78"/>
      <c r="CV242" s="78"/>
      <c r="CW242" s="78"/>
      <c r="CX242" s="78"/>
      <c r="CY242" s="78"/>
      <c r="CZ242" s="78"/>
      <c r="DA242" s="78"/>
      <c r="DB242" s="78"/>
      <c r="DC242" s="78"/>
      <c r="DD242" s="78"/>
      <c r="DE242" s="78"/>
      <c r="DF242" s="78"/>
      <c r="DG242" s="78"/>
      <c r="DH242" s="78"/>
      <c r="DI242" s="78"/>
      <c r="DJ242" s="78"/>
      <c r="DK242" s="78"/>
      <c r="DL242" s="78"/>
      <c r="DM242" s="78"/>
      <c r="DN242" s="78"/>
      <c r="DO242" s="78"/>
      <c r="DP242" s="78"/>
      <c r="DQ242" s="78"/>
      <c r="DR242" s="78"/>
      <c r="DS242" s="78"/>
      <c r="DT242" s="78"/>
      <c r="DU242" s="78"/>
      <c r="DV242" s="78"/>
      <c r="DW242" s="78"/>
      <c r="DX242" s="78"/>
      <c r="DY242" s="78"/>
      <c r="DZ242" s="78"/>
      <c r="EA242" s="78"/>
      <c r="EB242" s="78"/>
      <c r="EC242" s="78"/>
      <c r="ED242" s="78"/>
      <c r="EE242" s="78"/>
      <c r="EF242" s="78"/>
      <c r="EG242" s="78"/>
      <c r="EH242" s="78"/>
      <c r="EI242" s="78"/>
      <c r="EJ242" s="78"/>
      <c r="EK242" s="78"/>
      <c r="EL242" s="78"/>
      <c r="EM242" s="78"/>
      <c r="EN242" s="78"/>
      <c r="EO242" s="78"/>
      <c r="EP242" s="78"/>
      <c r="EQ242" s="78"/>
      <c r="ER242" s="78"/>
      <c r="ES242" s="78"/>
      <c r="ET242" s="78"/>
      <c r="EU242" s="78"/>
      <c r="EV242" s="78"/>
      <c r="EW242" s="78"/>
      <c r="EX242" s="78"/>
      <c r="EY242" s="78"/>
      <c r="EZ242" s="78"/>
      <c r="FA242" s="78"/>
      <c r="FB242" s="78"/>
      <c r="FC242" s="78"/>
      <c r="FD242" s="78"/>
      <c r="FE242" s="78"/>
      <c r="FF242" s="78"/>
      <c r="FG242" s="78"/>
      <c r="FH242" s="78"/>
      <c r="FI242" s="78"/>
      <c r="FJ242" s="78"/>
      <c r="FK242" s="78"/>
      <c r="FL242" s="78"/>
      <c r="FM242" s="78"/>
      <c r="FN242" s="78"/>
      <c r="FO242" s="78"/>
      <c r="FP242" s="78"/>
      <c r="FQ242" s="78"/>
      <c r="FR242" s="78"/>
      <c r="FS242" s="78"/>
      <c r="FT242" s="78"/>
      <c r="FU242" s="78"/>
      <c r="FV242" s="78"/>
      <c r="FW242" s="78"/>
      <c r="FX242" s="78"/>
      <c r="FY242" s="78"/>
      <c r="FZ242" s="78"/>
      <c r="GA242" s="78"/>
      <c r="GB242" s="78"/>
      <c r="GC242" s="78"/>
    </row>
    <row r="243" spans="1:185" ht="30" x14ac:dyDescent="0.25">
      <c r="A243" s="72" t="s">
        <v>134</v>
      </c>
      <c r="B243" s="83">
        <f>'1 уровень'!B374</f>
        <v>13453</v>
      </c>
      <c r="C243" s="83">
        <f>'1 уровень'!C374</f>
        <v>1120</v>
      </c>
      <c r="D243" s="83">
        <f>'1 уровень'!D374</f>
        <v>763</v>
      </c>
      <c r="E243" s="84">
        <f>'1 уровень'!E374</f>
        <v>68.125</v>
      </c>
      <c r="F243" s="69">
        <f>'1 уровень'!F374</f>
        <v>27239.184628148145</v>
      </c>
      <c r="G243" s="69">
        <f>'1 уровень'!G374</f>
        <v>2269</v>
      </c>
      <c r="H243" s="69">
        <f>'1 уровень'!H374</f>
        <v>1406.82276</v>
      </c>
      <c r="I243" s="69">
        <f>'1 уровень'!I374</f>
        <v>62.001884530630235</v>
      </c>
      <c r="J243" s="79"/>
    </row>
    <row r="244" spans="1:185" ht="30" x14ac:dyDescent="0.25">
      <c r="A244" s="11" t="s">
        <v>84</v>
      </c>
      <c r="B244" s="83">
        <f>'1 уровень'!B375</f>
        <v>10196</v>
      </c>
      <c r="C244" s="83">
        <f>'1 уровень'!C375</f>
        <v>849</v>
      </c>
      <c r="D244" s="83">
        <f>'1 уровень'!D375</f>
        <v>652</v>
      </c>
      <c r="E244" s="84">
        <f>'1 уровень'!E375</f>
        <v>76.796230859835106</v>
      </c>
      <c r="F244" s="69">
        <f>'1 уровень'!F375</f>
        <v>20849.241508148145</v>
      </c>
      <c r="G244" s="69">
        <f>'1 уровень'!G375</f>
        <v>1737</v>
      </c>
      <c r="H244" s="69">
        <f>'1 уровень'!H375</f>
        <v>1197.25533</v>
      </c>
      <c r="I244" s="69">
        <f>'1 уровень'!I375</f>
        <v>68.926616580310878</v>
      </c>
      <c r="J244" s="79"/>
    </row>
    <row r="245" spans="1:185" ht="30" x14ac:dyDescent="0.25">
      <c r="A245" s="11" t="s">
        <v>85</v>
      </c>
      <c r="B245" s="83">
        <f>'1 уровень'!B376</f>
        <v>3100</v>
      </c>
      <c r="C245" s="83">
        <f>'1 уровень'!C376</f>
        <v>258</v>
      </c>
      <c r="D245" s="83">
        <f>'1 уровень'!D376</f>
        <v>111</v>
      </c>
      <c r="E245" s="84">
        <f>'1 уровень'!E376</f>
        <v>43.02325581395349</v>
      </c>
      <c r="F245" s="69">
        <f>'1 уровень'!F376</f>
        <v>5571.32</v>
      </c>
      <c r="G245" s="69">
        <f>'1 уровень'!G376</f>
        <v>464</v>
      </c>
      <c r="H245" s="69">
        <f>'1 уровень'!H376</f>
        <v>209.56743</v>
      </c>
      <c r="I245" s="69">
        <f>'1 уровень'!I376</f>
        <v>45.165394396551726</v>
      </c>
      <c r="J245" s="79"/>
    </row>
    <row r="246" spans="1:185" ht="45" x14ac:dyDescent="0.25">
      <c r="A246" s="11" t="s">
        <v>108</v>
      </c>
      <c r="B246" s="83">
        <f>'1 уровень'!B377</f>
        <v>74</v>
      </c>
      <c r="C246" s="83">
        <f>'1 уровень'!C377</f>
        <v>6</v>
      </c>
      <c r="D246" s="83">
        <f>'1 уровень'!D377</f>
        <v>0</v>
      </c>
      <c r="E246" s="84">
        <f>'1 уровень'!E377</f>
        <v>0</v>
      </c>
      <c r="F246" s="69">
        <f>'1 уровень'!F377</f>
        <v>385.84783999999996</v>
      </c>
      <c r="G246" s="69">
        <f>'1 уровень'!G377</f>
        <v>32</v>
      </c>
      <c r="H246" s="69">
        <f>'1 уровень'!H377</f>
        <v>0</v>
      </c>
      <c r="I246" s="69">
        <f>'1 уровень'!I377</f>
        <v>0</v>
      </c>
      <c r="J246" s="79"/>
    </row>
    <row r="247" spans="1:185" ht="30" x14ac:dyDescent="0.25">
      <c r="A247" s="11" t="s">
        <v>109</v>
      </c>
      <c r="B247" s="83">
        <f>'1 уровень'!B378</f>
        <v>83</v>
      </c>
      <c r="C247" s="83">
        <f>'1 уровень'!C378</f>
        <v>7</v>
      </c>
      <c r="D247" s="83">
        <f>'1 уровень'!D378</f>
        <v>0</v>
      </c>
      <c r="E247" s="84">
        <f>'1 уровень'!E378</f>
        <v>0</v>
      </c>
      <c r="F247" s="69">
        <f>'1 уровень'!F378</f>
        <v>432.77527999999995</v>
      </c>
      <c r="G247" s="69">
        <f>'1 уровень'!G378</f>
        <v>36</v>
      </c>
      <c r="H247" s="69">
        <f>'1 уровень'!H378</f>
        <v>0</v>
      </c>
      <c r="I247" s="69">
        <f>'1 уровень'!I378</f>
        <v>0</v>
      </c>
      <c r="J247" s="79"/>
    </row>
    <row r="248" spans="1:185" ht="30" x14ac:dyDescent="0.25">
      <c r="A248" s="72" t="s">
        <v>125</v>
      </c>
      <c r="B248" s="83">
        <f>'1 уровень'!B379</f>
        <v>31910</v>
      </c>
      <c r="C248" s="83">
        <f>'1 уровень'!C379</f>
        <v>2659</v>
      </c>
      <c r="D248" s="83">
        <f>'1 уровень'!D379</f>
        <v>763</v>
      </c>
      <c r="E248" s="84">
        <f>'1 уровень'!E379</f>
        <v>28.694998119593834</v>
      </c>
      <c r="F248" s="69">
        <f>'1 уровень'!F379</f>
        <v>49544.600400000003</v>
      </c>
      <c r="G248" s="69">
        <f>'1 уровень'!G379</f>
        <v>4131</v>
      </c>
      <c r="H248" s="69">
        <f>'1 уровень'!H379</f>
        <v>771.44882999999993</v>
      </c>
      <c r="I248" s="69">
        <f>'1 уровень'!I379</f>
        <v>18.674626724763979</v>
      </c>
      <c r="J248" s="79"/>
    </row>
    <row r="249" spans="1:185" ht="30" x14ac:dyDescent="0.25">
      <c r="A249" s="11" t="s">
        <v>121</v>
      </c>
      <c r="B249" s="83">
        <f>'1 уровень'!B380</f>
        <v>450</v>
      </c>
      <c r="C249" s="83">
        <f>'1 уровень'!C380</f>
        <v>38</v>
      </c>
      <c r="D249" s="83">
        <f>'1 уровень'!D380</f>
        <v>4</v>
      </c>
      <c r="E249" s="84">
        <f>'1 уровень'!E380</f>
        <v>10.526315789473683</v>
      </c>
      <c r="F249" s="69">
        <f>'1 уровень'!F380</f>
        <v>660.68999999999994</v>
      </c>
      <c r="G249" s="69">
        <f>'1 уровень'!G380</f>
        <v>55</v>
      </c>
      <c r="H249" s="69">
        <f>'1 уровень'!H380</f>
        <v>5.9741800000000005</v>
      </c>
      <c r="I249" s="69">
        <f>'1 уровень'!I380</f>
        <v>10.862145454545455</v>
      </c>
      <c r="J249" s="79"/>
    </row>
    <row r="250" spans="1:185" ht="60" x14ac:dyDescent="0.25">
      <c r="A250" s="11" t="s">
        <v>86</v>
      </c>
      <c r="B250" s="83">
        <f>'1 уровень'!B381</f>
        <v>14680</v>
      </c>
      <c r="C250" s="83">
        <f>'1 уровень'!C381</f>
        <v>1223</v>
      </c>
      <c r="D250" s="83">
        <f>'1 уровень'!D381</f>
        <v>433</v>
      </c>
      <c r="E250" s="84">
        <f>'1 уровень'!E381</f>
        <v>35.404742436631238</v>
      </c>
      <c r="F250" s="69">
        <f>'1 уровень'!F381</f>
        <v>24747.250400000001</v>
      </c>
      <c r="G250" s="69">
        <f>'1 уровень'!G381</f>
        <v>2063</v>
      </c>
      <c r="H250" s="69">
        <f>'1 уровень'!H381</f>
        <v>488.3449</v>
      </c>
      <c r="I250" s="69">
        <f>'1 уровень'!I381</f>
        <v>23.671589917595735</v>
      </c>
      <c r="J250" s="79"/>
    </row>
    <row r="251" spans="1:185" ht="45" x14ac:dyDescent="0.25">
      <c r="A251" s="11" t="s">
        <v>122</v>
      </c>
      <c r="B251" s="83">
        <f>'1 уровень'!B382</f>
        <v>10500</v>
      </c>
      <c r="C251" s="83">
        <f>'1 уровень'!C382</f>
        <v>875</v>
      </c>
      <c r="D251" s="83">
        <f>'1 уровень'!D382</f>
        <v>323</v>
      </c>
      <c r="E251" s="84">
        <f>'1 уровень'!E382</f>
        <v>36.914285714285718</v>
      </c>
      <c r="F251" s="69">
        <f>'1 уровень'!F382</f>
        <v>17700.689999999999</v>
      </c>
      <c r="G251" s="69">
        <f>'1 уровень'!G382</f>
        <v>1476</v>
      </c>
      <c r="H251" s="69">
        <f>'1 уровень'!H382</f>
        <v>272.65449000000001</v>
      </c>
      <c r="I251" s="69">
        <f>'1 уровень'!I382</f>
        <v>18.472526422764229</v>
      </c>
      <c r="J251" s="79"/>
    </row>
    <row r="252" spans="1:185" ht="30" x14ac:dyDescent="0.25">
      <c r="A252" s="11" t="s">
        <v>87</v>
      </c>
      <c r="B252" s="83">
        <f>'1 уровень'!B383</f>
        <v>880</v>
      </c>
      <c r="C252" s="83">
        <f>'1 уровень'!C383</f>
        <v>73</v>
      </c>
      <c r="D252" s="83">
        <f>'1 уровень'!D383</f>
        <v>1</v>
      </c>
      <c r="E252" s="84">
        <f>'1 уровень'!E383</f>
        <v>1.3698630136986301</v>
      </c>
      <c r="F252" s="69">
        <f>'1 уровень'!F383</f>
        <v>3012.8560000000002</v>
      </c>
      <c r="G252" s="69">
        <f>'1 уровень'!G383</f>
        <v>252</v>
      </c>
      <c r="H252" s="69">
        <f>'1 уровень'!H383</f>
        <v>3.2074400000000001</v>
      </c>
      <c r="I252" s="69">
        <f>'1 уровень'!I383</f>
        <v>1.2727936507936508</v>
      </c>
      <c r="J252" s="79"/>
    </row>
    <row r="253" spans="1:185" ht="30" x14ac:dyDescent="0.25">
      <c r="A253" s="11" t="s">
        <v>88</v>
      </c>
      <c r="B253" s="83">
        <f>'1 уровень'!B384</f>
        <v>5400</v>
      </c>
      <c r="C253" s="83">
        <f>'1 уровень'!C384</f>
        <v>450</v>
      </c>
      <c r="D253" s="83">
        <f>'1 уровень'!D384</f>
        <v>2</v>
      </c>
      <c r="E253" s="84">
        <f>'1 уровень'!E384</f>
        <v>0.44444444444444442</v>
      </c>
      <c r="F253" s="69">
        <f>'1 уровень'!F384</f>
        <v>3423.114</v>
      </c>
      <c r="G253" s="69">
        <f>'1 уровень'!G384</f>
        <v>285</v>
      </c>
      <c r="H253" s="69">
        <f>'1 уровень'!H384</f>
        <v>1.2678199999999999</v>
      </c>
      <c r="I253" s="69">
        <f>'1 уровень'!I384</f>
        <v>0.44484912280701755</v>
      </c>
      <c r="J253" s="79"/>
    </row>
    <row r="254" spans="1:185" ht="15.75" thickBot="1" x14ac:dyDescent="0.3">
      <c r="A254" s="188" t="s">
        <v>114</v>
      </c>
      <c r="B254" s="173">
        <f>'1 уровень'!B385</f>
        <v>0</v>
      </c>
      <c r="C254" s="173">
        <f>'1 уровень'!C385</f>
        <v>0</v>
      </c>
      <c r="D254" s="173">
        <f>'1 уровень'!D385</f>
        <v>0</v>
      </c>
      <c r="E254" s="174">
        <f>'1 уровень'!E385</f>
        <v>0</v>
      </c>
      <c r="F254" s="189">
        <f>'1 уровень'!F385</f>
        <v>76783.785028148151</v>
      </c>
      <c r="G254" s="189">
        <f>'1 уровень'!G385</f>
        <v>6400</v>
      </c>
      <c r="H254" s="189">
        <f>'1 уровень'!H385</f>
        <v>2178.2715899999998</v>
      </c>
      <c r="I254" s="189">
        <f>'1 уровень'!I385</f>
        <v>73.84485723701016</v>
      </c>
      <c r="J254" s="79"/>
    </row>
    <row r="255" spans="1:185" s="78" customFormat="1" ht="15" customHeight="1" x14ac:dyDescent="0.25">
      <c r="A255" s="190" t="s">
        <v>35</v>
      </c>
      <c r="B255" s="222"/>
      <c r="C255" s="222"/>
      <c r="D255" s="222"/>
      <c r="E255" s="223"/>
      <c r="F255" s="191"/>
      <c r="G255" s="191"/>
      <c r="H255" s="191"/>
      <c r="I255" s="191"/>
      <c r="J255" s="79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  <c r="AB255" s="57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/>
      <c r="BB255" s="57"/>
      <c r="BC255" s="57"/>
      <c r="BD255" s="57"/>
      <c r="BE255" s="57"/>
      <c r="BF255" s="57"/>
      <c r="BG255" s="57"/>
      <c r="BH255" s="57"/>
      <c r="BI255" s="57"/>
      <c r="BJ255" s="57"/>
      <c r="BK255" s="57"/>
      <c r="BL255" s="57"/>
      <c r="BM255" s="57"/>
      <c r="BN255" s="57"/>
      <c r="BO255" s="57"/>
      <c r="BP255" s="57"/>
      <c r="BQ255" s="57"/>
      <c r="BR255" s="57"/>
      <c r="BS255" s="57"/>
      <c r="BT255" s="57"/>
      <c r="BU255" s="57"/>
      <c r="BV255" s="57"/>
      <c r="BW255" s="57"/>
      <c r="BX255" s="57"/>
      <c r="BY255" s="57"/>
      <c r="BZ255" s="57"/>
      <c r="CA255" s="57"/>
      <c r="CB255" s="57"/>
      <c r="CC255" s="57"/>
      <c r="CD255" s="57"/>
      <c r="CE255" s="57"/>
      <c r="CF255" s="57"/>
      <c r="CG255" s="57"/>
      <c r="CH255" s="57"/>
      <c r="CI255" s="57"/>
      <c r="CJ255" s="57"/>
      <c r="CK255" s="57"/>
      <c r="CL255" s="57"/>
      <c r="CM255" s="57"/>
      <c r="CN255" s="57"/>
      <c r="CO255" s="57"/>
      <c r="CP255" s="57"/>
      <c r="CQ255" s="57"/>
      <c r="CR255" s="57"/>
      <c r="CS255" s="57"/>
      <c r="CT255" s="57"/>
      <c r="CU255" s="57"/>
      <c r="CV255" s="57"/>
      <c r="CW255" s="57"/>
      <c r="CX255" s="57"/>
      <c r="CY255" s="57"/>
      <c r="CZ255" s="57"/>
      <c r="DA255" s="57"/>
      <c r="DB255" s="57"/>
      <c r="DC255" s="57"/>
      <c r="DD255" s="57"/>
      <c r="DE255" s="57"/>
      <c r="DF255" s="57"/>
      <c r="DG255" s="57"/>
      <c r="DH255" s="57"/>
      <c r="DI255" s="57"/>
      <c r="DJ255" s="57"/>
      <c r="DK255" s="57"/>
      <c r="DL255" s="57"/>
      <c r="DM255" s="57"/>
      <c r="DN255" s="57"/>
      <c r="DO255" s="57"/>
      <c r="DP255" s="57"/>
      <c r="DQ255" s="57"/>
      <c r="DR255" s="57"/>
      <c r="DS255" s="57"/>
      <c r="DT255" s="57"/>
      <c r="DU255" s="57"/>
      <c r="DV255" s="57"/>
      <c r="DW255" s="57"/>
      <c r="DX255" s="57"/>
      <c r="DY255" s="57"/>
      <c r="DZ255" s="57"/>
      <c r="EA255" s="57"/>
      <c r="EB255" s="57"/>
      <c r="EC255" s="57"/>
      <c r="ED255" s="57"/>
      <c r="EE255" s="57"/>
      <c r="EF255" s="57"/>
      <c r="EG255" s="57"/>
      <c r="EH255" s="57"/>
      <c r="EI255" s="57"/>
      <c r="EJ255" s="57"/>
      <c r="EK255" s="57"/>
      <c r="EL255" s="57"/>
      <c r="EM255" s="57"/>
      <c r="EN255" s="57"/>
      <c r="EO255" s="57"/>
      <c r="EP255" s="57"/>
      <c r="EQ255" s="57"/>
      <c r="ER255" s="57"/>
      <c r="ES255" s="57"/>
      <c r="ET255" s="57"/>
      <c r="EU255" s="57"/>
      <c r="EV255" s="57"/>
      <c r="EW255" s="57"/>
      <c r="EX255" s="57"/>
      <c r="EY255" s="57"/>
      <c r="EZ255" s="57"/>
      <c r="FA255" s="57"/>
      <c r="FB255" s="57"/>
      <c r="FC255" s="57"/>
      <c r="FD255" s="57"/>
      <c r="FE255" s="57"/>
      <c r="FF255" s="57"/>
      <c r="FG255" s="57"/>
      <c r="FH255" s="57"/>
      <c r="FI255" s="57"/>
      <c r="FJ255" s="57"/>
      <c r="FK255" s="57"/>
      <c r="FL255" s="57"/>
      <c r="FM255" s="57"/>
      <c r="FN255" s="57"/>
      <c r="FO255" s="57"/>
      <c r="FP255" s="57"/>
      <c r="FQ255" s="57"/>
      <c r="FR255" s="57"/>
      <c r="FS255" s="57"/>
      <c r="FT255" s="57"/>
      <c r="FU255" s="57"/>
      <c r="FV255" s="57"/>
      <c r="FW255" s="57"/>
      <c r="FX255" s="57"/>
      <c r="FY255" s="57"/>
      <c r="FZ255" s="57"/>
      <c r="GA255" s="57"/>
      <c r="GB255" s="57"/>
      <c r="GC255" s="57"/>
    </row>
    <row r="256" spans="1:185" ht="30" x14ac:dyDescent="0.25">
      <c r="A256" s="72" t="s">
        <v>134</v>
      </c>
      <c r="B256" s="90">
        <f>'1 уровень'!B18</f>
        <v>906</v>
      </c>
      <c r="C256" s="90">
        <f>'1 уровень'!C18</f>
        <v>75</v>
      </c>
      <c r="D256" s="90">
        <f>'1 уровень'!D18</f>
        <v>-2</v>
      </c>
      <c r="E256" s="91">
        <f>'1 уровень'!E18</f>
        <v>-2.666666666666667</v>
      </c>
      <c r="F256" s="69">
        <f>'1 уровень'!F18</f>
        <v>1800.8718940740741</v>
      </c>
      <c r="G256" s="69">
        <f>'1 уровень'!G18</f>
        <v>150</v>
      </c>
      <c r="H256" s="194">
        <f>'1 уровень'!H18</f>
        <v>-6.5806100000000001</v>
      </c>
      <c r="I256" s="69">
        <f>'1 уровень'!I18</f>
        <v>-4.3870733333333334</v>
      </c>
      <c r="J256" s="79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  <c r="AA256" s="78"/>
      <c r="AB256" s="78"/>
      <c r="AC256" s="78"/>
      <c r="AD256" s="78"/>
      <c r="AE256" s="78"/>
      <c r="AF256" s="78"/>
      <c r="AG256" s="78"/>
      <c r="AH256" s="78"/>
      <c r="AI256" s="78"/>
      <c r="AJ256" s="78"/>
      <c r="AK256" s="78"/>
      <c r="AL256" s="78"/>
      <c r="AM256" s="78"/>
      <c r="AN256" s="78"/>
      <c r="AO256" s="78"/>
      <c r="AP256" s="78"/>
      <c r="AQ256" s="78"/>
      <c r="AR256" s="78"/>
      <c r="AS256" s="78"/>
      <c r="AT256" s="78"/>
      <c r="AU256" s="78"/>
      <c r="AV256" s="78"/>
      <c r="AW256" s="78"/>
      <c r="AX256" s="78"/>
      <c r="AY256" s="78"/>
      <c r="AZ256" s="78"/>
      <c r="BA256" s="78"/>
      <c r="BB256" s="78"/>
      <c r="BC256" s="78"/>
      <c r="BD256" s="78"/>
      <c r="BE256" s="78"/>
      <c r="BF256" s="78"/>
      <c r="BG256" s="78"/>
      <c r="BH256" s="78"/>
      <c r="BI256" s="78"/>
      <c r="BJ256" s="78"/>
      <c r="BK256" s="78"/>
      <c r="BL256" s="78"/>
      <c r="BM256" s="78"/>
      <c r="BN256" s="78"/>
      <c r="BO256" s="78"/>
      <c r="BP256" s="78"/>
      <c r="BQ256" s="78"/>
      <c r="BR256" s="78"/>
      <c r="BS256" s="78"/>
      <c r="BT256" s="78"/>
      <c r="BU256" s="78"/>
      <c r="BV256" s="78"/>
      <c r="BW256" s="78"/>
      <c r="BX256" s="78"/>
      <c r="BY256" s="78"/>
      <c r="BZ256" s="78"/>
      <c r="CA256" s="78"/>
      <c r="CB256" s="78"/>
      <c r="CC256" s="78"/>
      <c r="CD256" s="78"/>
      <c r="CE256" s="78"/>
      <c r="CF256" s="78"/>
      <c r="CG256" s="78"/>
      <c r="CH256" s="78"/>
      <c r="CI256" s="78"/>
      <c r="CJ256" s="78"/>
      <c r="CK256" s="78"/>
      <c r="CL256" s="78"/>
      <c r="CM256" s="78"/>
      <c r="CN256" s="78"/>
      <c r="CO256" s="78"/>
      <c r="CP256" s="78"/>
      <c r="CQ256" s="78"/>
      <c r="CR256" s="78"/>
      <c r="CS256" s="78"/>
      <c r="CT256" s="78"/>
      <c r="CU256" s="78"/>
      <c r="CV256" s="78"/>
      <c r="CW256" s="78"/>
      <c r="CX256" s="78"/>
      <c r="CY256" s="78"/>
      <c r="CZ256" s="78"/>
      <c r="DA256" s="78"/>
      <c r="DB256" s="78"/>
      <c r="DC256" s="78"/>
      <c r="DD256" s="78"/>
      <c r="DE256" s="78"/>
      <c r="DF256" s="78"/>
      <c r="DG256" s="78"/>
      <c r="DH256" s="78"/>
      <c r="DI256" s="78"/>
      <c r="DJ256" s="78"/>
      <c r="DK256" s="78"/>
      <c r="DL256" s="78"/>
      <c r="DM256" s="78"/>
      <c r="DN256" s="78"/>
      <c r="DO256" s="78"/>
      <c r="DP256" s="78"/>
      <c r="DQ256" s="78"/>
      <c r="DR256" s="78"/>
      <c r="DS256" s="78"/>
      <c r="DT256" s="78"/>
      <c r="DU256" s="78"/>
      <c r="DV256" s="78"/>
      <c r="DW256" s="78"/>
      <c r="DX256" s="78"/>
      <c r="DY256" s="78"/>
      <c r="DZ256" s="78"/>
      <c r="EA256" s="78"/>
      <c r="EB256" s="78"/>
      <c r="EC256" s="78"/>
      <c r="ED256" s="78"/>
      <c r="EE256" s="78"/>
      <c r="EF256" s="78"/>
      <c r="EG256" s="78"/>
      <c r="EH256" s="78"/>
      <c r="EI256" s="78"/>
      <c r="EJ256" s="78"/>
      <c r="EK256" s="78"/>
      <c r="EL256" s="78"/>
      <c r="EM256" s="78"/>
      <c r="EN256" s="78"/>
      <c r="EO256" s="78"/>
      <c r="EP256" s="78"/>
      <c r="EQ256" s="78"/>
      <c r="ER256" s="78"/>
      <c r="ES256" s="78"/>
      <c r="ET256" s="78"/>
      <c r="EU256" s="78"/>
      <c r="EV256" s="78"/>
      <c r="EW256" s="78"/>
      <c r="EX256" s="78"/>
      <c r="EY256" s="78"/>
      <c r="EZ256" s="78"/>
      <c r="FA256" s="78"/>
      <c r="FB256" s="78"/>
      <c r="FC256" s="78"/>
      <c r="FD256" s="78"/>
      <c r="FE256" s="78"/>
      <c r="FF256" s="78"/>
      <c r="FG256" s="78"/>
      <c r="FH256" s="78"/>
      <c r="FI256" s="78"/>
      <c r="FJ256" s="78"/>
      <c r="FK256" s="78"/>
      <c r="FL256" s="78"/>
      <c r="FM256" s="78"/>
      <c r="FN256" s="78"/>
      <c r="FO256" s="78"/>
      <c r="FP256" s="78"/>
      <c r="FQ256" s="78"/>
      <c r="FR256" s="78"/>
      <c r="FS256" s="78"/>
      <c r="FT256" s="78"/>
      <c r="FU256" s="78"/>
      <c r="FV256" s="78"/>
      <c r="FW256" s="78"/>
      <c r="FX256" s="78"/>
      <c r="FY256" s="78"/>
      <c r="FZ256" s="78"/>
      <c r="GA256" s="78"/>
      <c r="GB256" s="78"/>
      <c r="GC256" s="78"/>
    </row>
    <row r="257" spans="1:185" ht="30" x14ac:dyDescent="0.25">
      <c r="A257" s="73" t="s">
        <v>84</v>
      </c>
      <c r="B257" s="90">
        <f>'1 уровень'!B19</f>
        <v>697</v>
      </c>
      <c r="C257" s="90">
        <f>'1 уровень'!C19</f>
        <v>58</v>
      </c>
      <c r="D257" s="90">
        <f>'1 уровень'!D19</f>
        <v>-2</v>
      </c>
      <c r="E257" s="91">
        <f>'1 уровень'!E19</f>
        <v>-3.4482758620689653</v>
      </c>
      <c r="F257" s="69">
        <f>'1 уровень'!F19</f>
        <v>1425.2570940740741</v>
      </c>
      <c r="G257" s="69">
        <f>'1 уровень'!G19</f>
        <v>119</v>
      </c>
      <c r="H257" s="194">
        <f>'1 уровень'!H19</f>
        <v>-6.5806100000000001</v>
      </c>
      <c r="I257" s="69">
        <f>'1 уровень'!I19</f>
        <v>-5.5299243697478992</v>
      </c>
      <c r="J257" s="79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  <c r="AA257" s="78"/>
      <c r="AB257" s="78"/>
      <c r="AC257" s="78"/>
      <c r="AD257" s="78"/>
      <c r="AE257" s="78"/>
      <c r="AF257" s="78"/>
      <c r="AG257" s="78"/>
      <c r="AH257" s="78"/>
      <c r="AI257" s="78"/>
      <c r="AJ257" s="78"/>
      <c r="AK257" s="78"/>
      <c r="AL257" s="78"/>
      <c r="AM257" s="78"/>
      <c r="AN257" s="78"/>
      <c r="AO257" s="78"/>
      <c r="AP257" s="78"/>
      <c r="AQ257" s="78"/>
      <c r="AR257" s="78"/>
      <c r="AS257" s="78"/>
      <c r="AT257" s="78"/>
      <c r="AU257" s="78"/>
      <c r="AV257" s="78"/>
      <c r="AW257" s="78"/>
      <c r="AX257" s="78"/>
      <c r="AY257" s="78"/>
      <c r="AZ257" s="78"/>
      <c r="BA257" s="78"/>
      <c r="BB257" s="78"/>
      <c r="BC257" s="78"/>
      <c r="BD257" s="78"/>
      <c r="BE257" s="78"/>
      <c r="BF257" s="78"/>
      <c r="BG257" s="78"/>
      <c r="BH257" s="78"/>
      <c r="BI257" s="78"/>
      <c r="BJ257" s="78"/>
      <c r="BK257" s="78"/>
      <c r="BL257" s="78"/>
      <c r="BM257" s="78"/>
      <c r="BN257" s="78"/>
      <c r="BO257" s="78"/>
      <c r="BP257" s="78"/>
      <c r="BQ257" s="78"/>
      <c r="BR257" s="78"/>
      <c r="BS257" s="78"/>
      <c r="BT257" s="78"/>
      <c r="BU257" s="78"/>
      <c r="BV257" s="78"/>
      <c r="BW257" s="78"/>
      <c r="BX257" s="78"/>
      <c r="BY257" s="78"/>
      <c r="BZ257" s="78"/>
      <c r="CA257" s="78"/>
      <c r="CB257" s="78"/>
      <c r="CC257" s="78"/>
      <c r="CD257" s="78"/>
      <c r="CE257" s="78"/>
      <c r="CF257" s="78"/>
      <c r="CG257" s="78"/>
      <c r="CH257" s="78"/>
      <c r="CI257" s="78"/>
      <c r="CJ257" s="78"/>
      <c r="CK257" s="78"/>
      <c r="CL257" s="78"/>
      <c r="CM257" s="78"/>
      <c r="CN257" s="78"/>
      <c r="CO257" s="78"/>
      <c r="CP257" s="78"/>
      <c r="CQ257" s="78"/>
      <c r="CR257" s="78"/>
      <c r="CS257" s="78"/>
      <c r="CT257" s="78"/>
      <c r="CU257" s="78"/>
      <c r="CV257" s="78"/>
      <c r="CW257" s="78"/>
      <c r="CX257" s="78"/>
      <c r="CY257" s="78"/>
      <c r="CZ257" s="78"/>
      <c r="DA257" s="78"/>
      <c r="DB257" s="78"/>
      <c r="DC257" s="78"/>
      <c r="DD257" s="78"/>
      <c r="DE257" s="78"/>
      <c r="DF257" s="78"/>
      <c r="DG257" s="78"/>
      <c r="DH257" s="78"/>
      <c r="DI257" s="78"/>
      <c r="DJ257" s="78"/>
      <c r="DK257" s="78"/>
      <c r="DL257" s="78"/>
      <c r="DM257" s="78"/>
      <c r="DN257" s="78"/>
      <c r="DO257" s="78"/>
      <c r="DP257" s="78"/>
      <c r="DQ257" s="78"/>
      <c r="DR257" s="78"/>
      <c r="DS257" s="78"/>
      <c r="DT257" s="78"/>
      <c r="DU257" s="78"/>
      <c r="DV257" s="78"/>
      <c r="DW257" s="78"/>
      <c r="DX257" s="78"/>
      <c r="DY257" s="78"/>
      <c r="DZ257" s="78"/>
      <c r="EA257" s="78"/>
      <c r="EB257" s="78"/>
      <c r="EC257" s="78"/>
      <c r="ED257" s="78"/>
      <c r="EE257" s="78"/>
      <c r="EF257" s="78"/>
      <c r="EG257" s="78"/>
      <c r="EH257" s="78"/>
      <c r="EI257" s="78"/>
      <c r="EJ257" s="78"/>
      <c r="EK257" s="78"/>
      <c r="EL257" s="78"/>
      <c r="EM257" s="78"/>
      <c r="EN257" s="78"/>
      <c r="EO257" s="78"/>
      <c r="EP257" s="78"/>
      <c r="EQ257" s="78"/>
      <c r="ER257" s="78"/>
      <c r="ES257" s="78"/>
      <c r="ET257" s="78"/>
      <c r="EU257" s="78"/>
      <c r="EV257" s="78"/>
      <c r="EW257" s="78"/>
      <c r="EX257" s="78"/>
      <c r="EY257" s="78"/>
      <c r="EZ257" s="78"/>
      <c r="FA257" s="78"/>
      <c r="FB257" s="78"/>
      <c r="FC257" s="78"/>
      <c r="FD257" s="78"/>
      <c r="FE257" s="78"/>
      <c r="FF257" s="78"/>
      <c r="FG257" s="78"/>
      <c r="FH257" s="78"/>
      <c r="FI257" s="78"/>
      <c r="FJ257" s="78"/>
      <c r="FK257" s="78"/>
      <c r="FL257" s="78"/>
      <c r="FM257" s="78"/>
      <c r="FN257" s="78"/>
      <c r="FO257" s="78"/>
      <c r="FP257" s="78"/>
      <c r="FQ257" s="78"/>
      <c r="FR257" s="78"/>
      <c r="FS257" s="78"/>
      <c r="FT257" s="78"/>
      <c r="FU257" s="78"/>
      <c r="FV257" s="78"/>
      <c r="FW257" s="78"/>
      <c r="FX257" s="78"/>
      <c r="FY257" s="78"/>
      <c r="FZ257" s="78"/>
      <c r="GA257" s="78"/>
      <c r="GB257" s="78"/>
      <c r="GC257" s="78"/>
    </row>
    <row r="258" spans="1:185" ht="30" x14ac:dyDescent="0.25">
      <c r="A258" s="73" t="s">
        <v>85</v>
      </c>
      <c r="B258" s="90">
        <f>'1 уровень'!B20</f>
        <v>209</v>
      </c>
      <c r="C258" s="90">
        <f>'1 уровень'!C20</f>
        <v>17</v>
      </c>
      <c r="D258" s="90">
        <f>'1 уровень'!D20</f>
        <v>0</v>
      </c>
      <c r="E258" s="91">
        <f>'1 уровень'!E20</f>
        <v>0</v>
      </c>
      <c r="F258" s="69">
        <f>'1 уровень'!F20</f>
        <v>375.6148</v>
      </c>
      <c r="G258" s="69">
        <f>'1 уровень'!G20</f>
        <v>31</v>
      </c>
      <c r="H258" s="69">
        <f>'1 уровень'!H20</f>
        <v>0</v>
      </c>
      <c r="I258" s="69">
        <f>'1 уровень'!I20</f>
        <v>0</v>
      </c>
      <c r="J258" s="79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  <c r="AA258" s="78"/>
      <c r="AB258" s="78"/>
      <c r="AC258" s="78"/>
      <c r="AD258" s="78"/>
      <c r="AE258" s="78"/>
      <c r="AF258" s="78"/>
      <c r="AG258" s="78"/>
      <c r="AH258" s="78"/>
      <c r="AI258" s="78"/>
      <c r="AJ258" s="78"/>
      <c r="AK258" s="78"/>
      <c r="AL258" s="78"/>
      <c r="AM258" s="78"/>
      <c r="AN258" s="78"/>
      <c r="AO258" s="78"/>
      <c r="AP258" s="78"/>
      <c r="AQ258" s="78"/>
      <c r="AR258" s="78"/>
      <c r="AS258" s="78"/>
      <c r="AT258" s="78"/>
      <c r="AU258" s="78"/>
      <c r="AV258" s="78"/>
      <c r="AW258" s="78"/>
      <c r="AX258" s="78"/>
      <c r="AY258" s="78"/>
      <c r="AZ258" s="78"/>
      <c r="BA258" s="78"/>
      <c r="BB258" s="78"/>
      <c r="BC258" s="78"/>
      <c r="BD258" s="78"/>
      <c r="BE258" s="78"/>
      <c r="BF258" s="78"/>
      <c r="BG258" s="78"/>
      <c r="BH258" s="78"/>
      <c r="BI258" s="78"/>
      <c r="BJ258" s="78"/>
      <c r="BK258" s="78"/>
      <c r="BL258" s="78"/>
      <c r="BM258" s="78"/>
      <c r="BN258" s="78"/>
      <c r="BO258" s="78"/>
      <c r="BP258" s="78"/>
      <c r="BQ258" s="78"/>
      <c r="BR258" s="78"/>
      <c r="BS258" s="78"/>
      <c r="BT258" s="78"/>
      <c r="BU258" s="78"/>
      <c r="BV258" s="78"/>
      <c r="BW258" s="78"/>
      <c r="BX258" s="78"/>
      <c r="BY258" s="78"/>
      <c r="BZ258" s="78"/>
      <c r="CA258" s="78"/>
      <c r="CB258" s="78"/>
      <c r="CC258" s="78"/>
      <c r="CD258" s="78"/>
      <c r="CE258" s="78"/>
      <c r="CF258" s="78"/>
      <c r="CG258" s="78"/>
      <c r="CH258" s="78"/>
      <c r="CI258" s="78"/>
      <c r="CJ258" s="78"/>
      <c r="CK258" s="78"/>
      <c r="CL258" s="78"/>
      <c r="CM258" s="78"/>
      <c r="CN258" s="78"/>
      <c r="CO258" s="78"/>
      <c r="CP258" s="78"/>
      <c r="CQ258" s="78"/>
      <c r="CR258" s="78"/>
      <c r="CS258" s="78"/>
      <c r="CT258" s="78"/>
      <c r="CU258" s="78"/>
      <c r="CV258" s="78"/>
      <c r="CW258" s="78"/>
      <c r="CX258" s="78"/>
      <c r="CY258" s="78"/>
      <c r="CZ258" s="78"/>
      <c r="DA258" s="78"/>
      <c r="DB258" s="78"/>
      <c r="DC258" s="78"/>
      <c r="DD258" s="78"/>
      <c r="DE258" s="78"/>
      <c r="DF258" s="78"/>
      <c r="DG258" s="78"/>
      <c r="DH258" s="78"/>
      <c r="DI258" s="78"/>
      <c r="DJ258" s="78"/>
      <c r="DK258" s="78"/>
      <c r="DL258" s="78"/>
      <c r="DM258" s="78"/>
      <c r="DN258" s="78"/>
      <c r="DO258" s="78"/>
      <c r="DP258" s="78"/>
      <c r="DQ258" s="78"/>
      <c r="DR258" s="78"/>
      <c r="DS258" s="78"/>
      <c r="DT258" s="78"/>
      <c r="DU258" s="78"/>
      <c r="DV258" s="78"/>
      <c r="DW258" s="78"/>
      <c r="DX258" s="78"/>
      <c r="DY258" s="78"/>
      <c r="DZ258" s="78"/>
      <c r="EA258" s="78"/>
      <c r="EB258" s="78"/>
      <c r="EC258" s="78"/>
      <c r="ED258" s="78"/>
      <c r="EE258" s="78"/>
      <c r="EF258" s="78"/>
      <c r="EG258" s="78"/>
      <c r="EH258" s="78"/>
      <c r="EI258" s="78"/>
      <c r="EJ258" s="78"/>
      <c r="EK258" s="78"/>
      <c r="EL258" s="78"/>
      <c r="EM258" s="78"/>
      <c r="EN258" s="78"/>
      <c r="EO258" s="78"/>
      <c r="EP258" s="78"/>
      <c r="EQ258" s="78"/>
      <c r="ER258" s="78"/>
      <c r="ES258" s="78"/>
      <c r="ET258" s="78"/>
      <c r="EU258" s="78"/>
      <c r="EV258" s="78"/>
      <c r="EW258" s="78"/>
      <c r="EX258" s="78"/>
      <c r="EY258" s="78"/>
      <c r="EZ258" s="78"/>
      <c r="FA258" s="78"/>
      <c r="FB258" s="78"/>
      <c r="FC258" s="78"/>
      <c r="FD258" s="78"/>
      <c r="FE258" s="78"/>
      <c r="FF258" s="78"/>
      <c r="FG258" s="78"/>
      <c r="FH258" s="78"/>
      <c r="FI258" s="78"/>
      <c r="FJ258" s="78"/>
      <c r="FK258" s="78"/>
      <c r="FL258" s="78"/>
      <c r="FM258" s="78"/>
      <c r="FN258" s="78"/>
      <c r="FO258" s="78"/>
      <c r="FP258" s="78"/>
      <c r="FQ258" s="78"/>
      <c r="FR258" s="78"/>
      <c r="FS258" s="78"/>
      <c r="FT258" s="78"/>
      <c r="FU258" s="78"/>
      <c r="FV258" s="78"/>
      <c r="FW258" s="78"/>
      <c r="FX258" s="78"/>
      <c r="FY258" s="78"/>
      <c r="FZ258" s="78"/>
      <c r="GA258" s="78"/>
      <c r="GB258" s="78"/>
      <c r="GC258" s="78"/>
    </row>
    <row r="259" spans="1:185" ht="30" x14ac:dyDescent="0.25">
      <c r="A259" s="224" t="s">
        <v>125</v>
      </c>
      <c r="B259" s="90">
        <f>'1 уровень'!B21</f>
        <v>300</v>
      </c>
      <c r="C259" s="90">
        <f>'1 уровень'!C21</f>
        <v>25</v>
      </c>
      <c r="D259" s="90">
        <f>'1 уровень'!D21</f>
        <v>-1</v>
      </c>
      <c r="E259" s="91">
        <f>'1 уровень'!E21</f>
        <v>-4</v>
      </c>
      <c r="F259" s="69">
        <f>'1 уровень'!F21</f>
        <v>440.46</v>
      </c>
      <c r="G259" s="69">
        <f>'1 уровень'!G21</f>
        <v>37</v>
      </c>
      <c r="H259" s="69">
        <f>'1 уровень'!H21</f>
        <v>-1.3406800000000001</v>
      </c>
      <c r="I259" s="69">
        <f>'1 уровень'!I21</f>
        <v>-3.6234594594594598</v>
      </c>
      <c r="J259" s="79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  <c r="AA259" s="78"/>
      <c r="AB259" s="78"/>
      <c r="AC259" s="78"/>
      <c r="AD259" s="78"/>
      <c r="AE259" s="78"/>
      <c r="AF259" s="78"/>
      <c r="AG259" s="78"/>
      <c r="AH259" s="78"/>
      <c r="AI259" s="78"/>
      <c r="AJ259" s="78"/>
      <c r="AK259" s="78"/>
      <c r="AL259" s="78"/>
      <c r="AM259" s="78"/>
      <c r="AN259" s="78"/>
      <c r="AO259" s="78"/>
      <c r="AP259" s="78"/>
      <c r="AQ259" s="78"/>
      <c r="AR259" s="78"/>
      <c r="AS259" s="78"/>
      <c r="AT259" s="78"/>
      <c r="AU259" s="78"/>
      <c r="AV259" s="78"/>
      <c r="AW259" s="78"/>
      <c r="AX259" s="78"/>
      <c r="AY259" s="78"/>
      <c r="AZ259" s="78"/>
      <c r="BA259" s="78"/>
      <c r="BB259" s="78"/>
      <c r="BC259" s="78"/>
      <c r="BD259" s="78"/>
      <c r="BE259" s="78"/>
      <c r="BF259" s="78"/>
      <c r="BG259" s="78"/>
      <c r="BH259" s="78"/>
      <c r="BI259" s="78"/>
      <c r="BJ259" s="78"/>
      <c r="BK259" s="78"/>
      <c r="BL259" s="78"/>
      <c r="BM259" s="78"/>
      <c r="BN259" s="78"/>
      <c r="BO259" s="78"/>
      <c r="BP259" s="78"/>
      <c r="BQ259" s="78"/>
      <c r="BR259" s="78"/>
      <c r="BS259" s="78"/>
      <c r="BT259" s="78"/>
      <c r="BU259" s="78"/>
      <c r="BV259" s="78"/>
      <c r="BW259" s="78"/>
      <c r="BX259" s="78"/>
      <c r="BY259" s="78"/>
      <c r="BZ259" s="78"/>
      <c r="CA259" s="78"/>
      <c r="CB259" s="78"/>
      <c r="CC259" s="78"/>
      <c r="CD259" s="78"/>
      <c r="CE259" s="78"/>
      <c r="CF259" s="78"/>
      <c r="CG259" s="78"/>
      <c r="CH259" s="78"/>
      <c r="CI259" s="78"/>
      <c r="CJ259" s="78"/>
      <c r="CK259" s="78"/>
      <c r="CL259" s="78"/>
      <c r="CM259" s="78"/>
      <c r="CN259" s="78"/>
      <c r="CO259" s="78"/>
      <c r="CP259" s="78"/>
      <c r="CQ259" s="78"/>
      <c r="CR259" s="78"/>
      <c r="CS259" s="78"/>
      <c r="CT259" s="78"/>
      <c r="CU259" s="78"/>
      <c r="CV259" s="78"/>
      <c r="CW259" s="78"/>
      <c r="CX259" s="78"/>
      <c r="CY259" s="78"/>
      <c r="CZ259" s="78"/>
      <c r="DA259" s="78"/>
      <c r="DB259" s="78"/>
      <c r="DC259" s="78"/>
      <c r="DD259" s="78"/>
      <c r="DE259" s="78"/>
      <c r="DF259" s="78"/>
      <c r="DG259" s="78"/>
      <c r="DH259" s="78"/>
      <c r="DI259" s="78"/>
      <c r="DJ259" s="78"/>
      <c r="DK259" s="78"/>
      <c r="DL259" s="78"/>
      <c r="DM259" s="78"/>
      <c r="DN259" s="78"/>
      <c r="DO259" s="78"/>
      <c r="DP259" s="78"/>
      <c r="DQ259" s="78"/>
      <c r="DR259" s="78"/>
      <c r="DS259" s="78"/>
      <c r="DT259" s="78"/>
      <c r="DU259" s="78"/>
      <c r="DV259" s="78"/>
      <c r="DW259" s="78"/>
      <c r="DX259" s="78"/>
      <c r="DY259" s="78"/>
      <c r="DZ259" s="78"/>
      <c r="EA259" s="78"/>
      <c r="EB259" s="78"/>
      <c r="EC259" s="78"/>
      <c r="ED259" s="78"/>
      <c r="EE259" s="78"/>
      <c r="EF259" s="78"/>
      <c r="EG259" s="78"/>
      <c r="EH259" s="78"/>
      <c r="EI259" s="78"/>
      <c r="EJ259" s="78"/>
      <c r="EK259" s="78"/>
      <c r="EL259" s="78"/>
      <c r="EM259" s="78"/>
      <c r="EN259" s="78"/>
      <c r="EO259" s="78"/>
      <c r="EP259" s="78"/>
      <c r="EQ259" s="78"/>
      <c r="ER259" s="78"/>
      <c r="ES259" s="78"/>
      <c r="ET259" s="78"/>
      <c r="EU259" s="78"/>
      <c r="EV259" s="78"/>
      <c r="EW259" s="78"/>
      <c r="EX259" s="78"/>
      <c r="EY259" s="78"/>
      <c r="EZ259" s="78"/>
      <c r="FA259" s="78"/>
      <c r="FB259" s="78"/>
      <c r="FC259" s="78"/>
      <c r="FD259" s="78"/>
      <c r="FE259" s="78"/>
      <c r="FF259" s="78"/>
      <c r="FG259" s="78"/>
      <c r="FH259" s="78"/>
      <c r="FI259" s="78"/>
      <c r="FJ259" s="78"/>
      <c r="FK259" s="78"/>
      <c r="FL259" s="78"/>
      <c r="FM259" s="78"/>
      <c r="FN259" s="78"/>
      <c r="FO259" s="78"/>
      <c r="FP259" s="78"/>
      <c r="FQ259" s="78"/>
      <c r="FR259" s="78"/>
      <c r="FS259" s="78"/>
      <c r="FT259" s="78"/>
      <c r="FU259" s="78"/>
      <c r="FV259" s="78"/>
      <c r="FW259" s="78"/>
      <c r="FX259" s="78"/>
      <c r="FY259" s="78"/>
      <c r="FZ259" s="78"/>
      <c r="GA259" s="78"/>
      <c r="GB259" s="78"/>
      <c r="GC259" s="78"/>
    </row>
    <row r="260" spans="1:185" ht="30" x14ac:dyDescent="0.25">
      <c r="A260" s="225" t="s">
        <v>121</v>
      </c>
      <c r="B260" s="90">
        <f>'1 уровень'!B22</f>
        <v>300</v>
      </c>
      <c r="C260" s="90">
        <f>'1 уровень'!C22</f>
        <v>25</v>
      </c>
      <c r="D260" s="90">
        <f>'1 уровень'!D22</f>
        <v>-1</v>
      </c>
      <c r="E260" s="91">
        <f>'1 уровень'!E22</f>
        <v>-4</v>
      </c>
      <c r="F260" s="69">
        <f>'1 уровень'!F22</f>
        <v>440.46</v>
      </c>
      <c r="G260" s="69">
        <f>'1 уровень'!G22</f>
        <v>37</v>
      </c>
      <c r="H260" s="69">
        <f>'1 уровень'!H22</f>
        <v>-1.3406800000000001</v>
      </c>
      <c r="I260" s="69">
        <f>'1 уровень'!I22</f>
        <v>-3.6234594594594598</v>
      </c>
      <c r="J260" s="79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  <c r="AA260" s="78"/>
      <c r="AB260" s="78"/>
      <c r="AC260" s="78"/>
      <c r="AD260" s="78"/>
      <c r="AE260" s="78"/>
      <c r="AF260" s="78"/>
      <c r="AG260" s="78"/>
      <c r="AH260" s="78"/>
      <c r="AI260" s="78"/>
      <c r="AJ260" s="78"/>
      <c r="AK260" s="78"/>
      <c r="AL260" s="78"/>
      <c r="AM260" s="78"/>
      <c r="AN260" s="78"/>
      <c r="AO260" s="78"/>
      <c r="AP260" s="78"/>
      <c r="AQ260" s="78"/>
      <c r="AR260" s="78"/>
      <c r="AS260" s="78"/>
      <c r="AT260" s="78"/>
      <c r="AU260" s="78"/>
      <c r="AV260" s="78"/>
      <c r="AW260" s="78"/>
      <c r="AX260" s="78"/>
      <c r="AY260" s="78"/>
      <c r="AZ260" s="78"/>
      <c r="BA260" s="78"/>
      <c r="BB260" s="78"/>
      <c r="BC260" s="78"/>
      <c r="BD260" s="78"/>
      <c r="BE260" s="78"/>
      <c r="BF260" s="78"/>
      <c r="BG260" s="78"/>
      <c r="BH260" s="78"/>
      <c r="BI260" s="78"/>
      <c r="BJ260" s="78"/>
      <c r="BK260" s="78"/>
      <c r="BL260" s="78"/>
      <c r="BM260" s="78"/>
      <c r="BN260" s="78"/>
      <c r="BO260" s="78"/>
      <c r="BP260" s="78"/>
      <c r="BQ260" s="78"/>
      <c r="BR260" s="78"/>
      <c r="BS260" s="78"/>
      <c r="BT260" s="78"/>
      <c r="BU260" s="78"/>
      <c r="BV260" s="78"/>
      <c r="BW260" s="78"/>
      <c r="BX260" s="78"/>
      <c r="BY260" s="78"/>
      <c r="BZ260" s="78"/>
      <c r="CA260" s="78"/>
      <c r="CB260" s="78"/>
      <c r="CC260" s="78"/>
      <c r="CD260" s="78"/>
      <c r="CE260" s="78"/>
      <c r="CF260" s="78"/>
      <c r="CG260" s="78"/>
      <c r="CH260" s="78"/>
      <c r="CI260" s="78"/>
      <c r="CJ260" s="78"/>
      <c r="CK260" s="78"/>
      <c r="CL260" s="78"/>
      <c r="CM260" s="78"/>
      <c r="CN260" s="78"/>
      <c r="CO260" s="78"/>
      <c r="CP260" s="78"/>
      <c r="CQ260" s="78"/>
      <c r="CR260" s="78"/>
      <c r="CS260" s="78"/>
      <c r="CT260" s="78"/>
      <c r="CU260" s="78"/>
      <c r="CV260" s="78"/>
      <c r="CW260" s="78"/>
      <c r="CX260" s="78"/>
      <c r="CY260" s="78"/>
      <c r="CZ260" s="78"/>
      <c r="DA260" s="78"/>
      <c r="DB260" s="78"/>
      <c r="DC260" s="78"/>
      <c r="DD260" s="78"/>
      <c r="DE260" s="78"/>
      <c r="DF260" s="78"/>
      <c r="DG260" s="78"/>
      <c r="DH260" s="78"/>
      <c r="DI260" s="78"/>
      <c r="DJ260" s="78"/>
      <c r="DK260" s="78"/>
      <c r="DL260" s="78"/>
      <c r="DM260" s="78"/>
      <c r="DN260" s="78"/>
      <c r="DO260" s="78"/>
      <c r="DP260" s="78"/>
      <c r="DQ260" s="78"/>
      <c r="DR260" s="78"/>
      <c r="DS260" s="78"/>
      <c r="DT260" s="78"/>
      <c r="DU260" s="78"/>
      <c r="DV260" s="78"/>
      <c r="DW260" s="78"/>
      <c r="DX260" s="78"/>
      <c r="DY260" s="78"/>
      <c r="DZ260" s="78"/>
      <c r="EA260" s="78"/>
      <c r="EB260" s="78"/>
      <c r="EC260" s="78"/>
      <c r="ED260" s="78"/>
      <c r="EE260" s="78"/>
      <c r="EF260" s="78"/>
      <c r="EG260" s="78"/>
      <c r="EH260" s="78"/>
      <c r="EI260" s="78"/>
      <c r="EJ260" s="78"/>
      <c r="EK260" s="78"/>
      <c r="EL260" s="78"/>
      <c r="EM260" s="78"/>
      <c r="EN260" s="78"/>
      <c r="EO260" s="78"/>
      <c r="EP260" s="78"/>
      <c r="EQ260" s="78"/>
      <c r="ER260" s="78"/>
      <c r="ES260" s="78"/>
      <c r="ET260" s="78"/>
      <c r="EU260" s="78"/>
      <c r="EV260" s="78"/>
      <c r="EW260" s="78"/>
      <c r="EX260" s="78"/>
      <c r="EY260" s="78"/>
      <c r="EZ260" s="78"/>
      <c r="FA260" s="78"/>
      <c r="FB260" s="78"/>
      <c r="FC260" s="78"/>
      <c r="FD260" s="78"/>
      <c r="FE260" s="78"/>
      <c r="FF260" s="78"/>
      <c r="FG260" s="78"/>
      <c r="FH260" s="78"/>
      <c r="FI260" s="78"/>
      <c r="FJ260" s="78"/>
      <c r="FK260" s="78"/>
      <c r="FL260" s="78"/>
      <c r="FM260" s="78"/>
      <c r="FN260" s="78"/>
      <c r="FO260" s="78"/>
      <c r="FP260" s="78"/>
      <c r="FQ260" s="78"/>
      <c r="FR260" s="78"/>
      <c r="FS260" s="78"/>
      <c r="FT260" s="78"/>
      <c r="FU260" s="78"/>
      <c r="FV260" s="78"/>
      <c r="FW260" s="78"/>
      <c r="FX260" s="78"/>
      <c r="FY260" s="78"/>
      <c r="FZ260" s="78"/>
      <c r="GA260" s="78"/>
      <c r="GB260" s="78"/>
      <c r="GC260" s="78"/>
    </row>
    <row r="261" spans="1:185" s="78" customFormat="1" thickBot="1" x14ac:dyDescent="0.25">
      <c r="A261" s="192" t="s">
        <v>114</v>
      </c>
      <c r="B261" s="226">
        <f>'1 уровень'!B23</f>
        <v>0</v>
      </c>
      <c r="C261" s="226">
        <f>'1 уровень'!C23</f>
        <v>0</v>
      </c>
      <c r="D261" s="226">
        <f>'1 уровень'!D23</f>
        <v>0</v>
      </c>
      <c r="E261" s="227">
        <f>'1 уровень'!E23</f>
        <v>0</v>
      </c>
      <c r="F261" s="193">
        <f>'1 уровень'!F23</f>
        <v>2241.3318940740742</v>
      </c>
      <c r="G261" s="193">
        <f>'1 уровень'!G23</f>
        <v>187</v>
      </c>
      <c r="H261" s="193">
        <f>'1 уровень'!H23</f>
        <v>-7.9212899999999999</v>
      </c>
      <c r="I261" s="193">
        <f>'1 уровень'!I23</f>
        <v>-4.2359839572192515</v>
      </c>
      <c r="J261" s="79"/>
    </row>
    <row r="262" spans="1:185" s="78" customFormat="1" ht="27.75" customHeight="1" thickBot="1" x14ac:dyDescent="0.3">
      <c r="A262" s="228" t="s">
        <v>36</v>
      </c>
      <c r="B262" s="229"/>
      <c r="C262" s="229"/>
      <c r="D262" s="229"/>
      <c r="E262" s="229">
        <f t="shared" ref="E262:H262" si="0">SUM(E19,E33,E46,E59,E72,E85,E98,E111,E124,E137,E150,E163,E176,E189,E202,E215,E228,E241,E254,E261)</f>
        <v>27.069670183442639</v>
      </c>
      <c r="F262" s="229">
        <f>SUM(F19,F33,F46,F59,F72,F85,F98,F111,F124,F137,F150,F163,F176,F189,F202,F215,F228,F241,F254,F261)</f>
        <v>1363243.698860574</v>
      </c>
      <c r="G262" s="229">
        <f t="shared" si="0"/>
        <v>113611</v>
      </c>
      <c r="H262" s="229">
        <f t="shared" si="0"/>
        <v>45511.369412999993</v>
      </c>
      <c r="I262" s="229">
        <f t="shared" ref="I262:I271" si="1">H262/G262*100</f>
        <v>40.058946240240815</v>
      </c>
      <c r="J262" s="79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U262" s="57"/>
      <c r="AV262" s="57"/>
      <c r="AW262" s="57"/>
      <c r="AX262" s="57"/>
      <c r="AY262" s="57"/>
      <c r="AZ262" s="57"/>
      <c r="BA262" s="57"/>
      <c r="BB262" s="57"/>
      <c r="BC262" s="57"/>
      <c r="BD262" s="57"/>
      <c r="BE262" s="57"/>
      <c r="BF262" s="57"/>
      <c r="BG262" s="57"/>
      <c r="BH262" s="57"/>
      <c r="BI262" s="57"/>
      <c r="BJ262" s="57"/>
      <c r="BK262" s="57"/>
      <c r="BL262" s="57"/>
      <c r="BM262" s="57"/>
      <c r="BN262" s="57"/>
      <c r="BO262" s="57"/>
      <c r="BP262" s="57"/>
      <c r="BQ262" s="57"/>
      <c r="BR262" s="57"/>
      <c r="BS262" s="57"/>
      <c r="BT262" s="57"/>
      <c r="BU262" s="57"/>
      <c r="BV262" s="57"/>
      <c r="BW262" s="57"/>
      <c r="BX262" s="57"/>
      <c r="BY262" s="57"/>
      <c r="BZ262" s="57"/>
      <c r="CA262" s="57"/>
      <c r="CB262" s="57"/>
      <c r="CC262" s="57"/>
      <c r="CD262" s="57"/>
      <c r="CE262" s="57"/>
      <c r="CF262" s="57"/>
      <c r="CG262" s="57"/>
      <c r="CH262" s="57"/>
      <c r="CI262" s="57"/>
      <c r="CJ262" s="57"/>
      <c r="CK262" s="57"/>
      <c r="CL262" s="57"/>
      <c r="CM262" s="57"/>
      <c r="CN262" s="57"/>
      <c r="CO262" s="57"/>
      <c r="CP262" s="57"/>
      <c r="CQ262" s="57"/>
      <c r="CR262" s="57"/>
      <c r="CS262" s="57"/>
      <c r="CT262" s="57"/>
      <c r="CU262" s="57"/>
      <c r="CV262" s="57"/>
      <c r="CW262" s="57"/>
      <c r="CX262" s="57"/>
      <c r="CY262" s="57"/>
      <c r="CZ262" s="57"/>
      <c r="DA262" s="57"/>
      <c r="DB262" s="57"/>
      <c r="DC262" s="57"/>
      <c r="DD262" s="57"/>
      <c r="DE262" s="57"/>
      <c r="DF262" s="57"/>
      <c r="DG262" s="57"/>
      <c r="DH262" s="57"/>
      <c r="DI262" s="57"/>
      <c r="DJ262" s="57"/>
      <c r="DK262" s="57"/>
      <c r="DL262" s="57"/>
      <c r="DM262" s="57"/>
      <c r="DN262" s="57"/>
      <c r="DO262" s="57"/>
      <c r="DP262" s="57"/>
      <c r="DQ262" s="57"/>
      <c r="DR262" s="57"/>
      <c r="DS262" s="57"/>
      <c r="DT262" s="57"/>
      <c r="DU262" s="57"/>
      <c r="DV262" s="57"/>
      <c r="DW262" s="57"/>
      <c r="DX262" s="57"/>
      <c r="DY262" s="57"/>
      <c r="DZ262" s="57"/>
      <c r="EA262" s="57"/>
      <c r="EB262" s="57"/>
      <c r="EC262" s="57"/>
      <c r="ED262" s="57"/>
      <c r="EE262" s="57"/>
      <c r="EF262" s="57"/>
      <c r="EG262" s="57"/>
      <c r="EH262" s="57"/>
      <c r="EI262" s="57"/>
      <c r="EJ262" s="57"/>
      <c r="EK262" s="57"/>
      <c r="EL262" s="57"/>
      <c r="EM262" s="57"/>
      <c r="EN262" s="57"/>
      <c r="EO262" s="57"/>
      <c r="EP262" s="57"/>
      <c r="EQ262" s="57"/>
      <c r="ER262" s="57"/>
      <c r="ES262" s="57"/>
      <c r="ET262" s="57"/>
      <c r="EU262" s="57"/>
      <c r="EV262" s="57"/>
      <c r="EW262" s="57"/>
      <c r="EX262" s="57"/>
      <c r="EY262" s="57"/>
      <c r="EZ262" s="57"/>
      <c r="FA262" s="57"/>
      <c r="FB262" s="57"/>
      <c r="FC262" s="57"/>
      <c r="FD262" s="57"/>
      <c r="FE262" s="57"/>
      <c r="FF262" s="57"/>
      <c r="FG262" s="57"/>
      <c r="FH262" s="57"/>
      <c r="FI262" s="57"/>
      <c r="FJ262" s="57"/>
      <c r="FK262" s="57"/>
      <c r="FL262" s="57"/>
      <c r="FM262" s="57"/>
      <c r="FN262" s="57"/>
      <c r="FO262" s="57"/>
      <c r="FP262" s="57"/>
      <c r="FQ262" s="57"/>
      <c r="FR262" s="57"/>
      <c r="FS262" s="57"/>
      <c r="FT262" s="57"/>
      <c r="FU262" s="57"/>
      <c r="FV262" s="57"/>
      <c r="FW262" s="57"/>
      <c r="FX262" s="57"/>
      <c r="FY262" s="57"/>
      <c r="FZ262" s="57"/>
      <c r="GA262" s="57"/>
      <c r="GB262" s="57"/>
      <c r="GC262" s="57"/>
    </row>
    <row r="263" spans="1:185" ht="30" x14ac:dyDescent="0.25">
      <c r="A263" s="230" t="s">
        <v>126</v>
      </c>
      <c r="B263" s="137">
        <f t="shared" ref="B263:D263" si="2">SUM(B256,B243,B230,B217,B204,B191,B178,B165,B152,B139,B126,B113,B100,B87,B74,B61,B48,B35,B22,B8)</f>
        <v>258962</v>
      </c>
      <c r="C263" s="137">
        <f t="shared" si="2"/>
        <v>21585</v>
      </c>
      <c r="D263" s="137">
        <f t="shared" si="2"/>
        <v>9643</v>
      </c>
      <c r="E263" s="137">
        <f>D263/C263*100</f>
        <v>44.674542506370166</v>
      </c>
      <c r="F263" s="137">
        <f>SUM(F256,F243,F230,F217,F204,F191,F178,F165,F152,F139,F126,F113,F100,F87,F74,F61,F48,F35,F22,F8)</f>
        <v>575748.99372057407</v>
      </c>
      <c r="G263" s="137">
        <f t="shared" ref="G263:H263" si="3">SUM(G256,G243,G230,G217,G204,G191,G178,G165,G152,G139,G126,G113,G100,G87,G74,G61,G48,G35,G22,G8)</f>
        <v>47982</v>
      </c>
      <c r="H263" s="137">
        <f t="shared" si="3"/>
        <v>18753.681112999999</v>
      </c>
      <c r="I263" s="137">
        <f>H263/G263*100</f>
        <v>39.08482579508982</v>
      </c>
      <c r="J263" s="79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  <c r="AC263" s="78"/>
      <c r="AD263" s="78"/>
      <c r="AE263" s="78"/>
      <c r="AF263" s="78"/>
      <c r="AG263" s="78"/>
      <c r="AH263" s="78"/>
      <c r="AI263" s="78"/>
      <c r="AJ263" s="78"/>
      <c r="AK263" s="78"/>
      <c r="AL263" s="78"/>
      <c r="AM263" s="78"/>
      <c r="AN263" s="78"/>
      <c r="AO263" s="78"/>
      <c r="AP263" s="78"/>
      <c r="AQ263" s="78"/>
      <c r="AR263" s="78"/>
      <c r="AS263" s="78"/>
      <c r="AT263" s="78"/>
      <c r="AU263" s="78"/>
      <c r="AV263" s="78"/>
      <c r="AW263" s="78"/>
      <c r="AX263" s="78"/>
      <c r="AY263" s="78"/>
      <c r="AZ263" s="78"/>
      <c r="BA263" s="78"/>
      <c r="BB263" s="78"/>
      <c r="BC263" s="78"/>
      <c r="BD263" s="78"/>
      <c r="BE263" s="78"/>
      <c r="BF263" s="78"/>
      <c r="BG263" s="78"/>
      <c r="BH263" s="78"/>
      <c r="BI263" s="78"/>
      <c r="BJ263" s="78"/>
      <c r="BK263" s="78"/>
      <c r="BL263" s="78"/>
      <c r="BM263" s="78"/>
      <c r="BN263" s="78"/>
      <c r="BO263" s="78"/>
      <c r="BP263" s="78"/>
      <c r="BQ263" s="78"/>
      <c r="BR263" s="78"/>
      <c r="BS263" s="78"/>
      <c r="BT263" s="78"/>
      <c r="BU263" s="78"/>
      <c r="BV263" s="78"/>
      <c r="BW263" s="78"/>
      <c r="BX263" s="78"/>
      <c r="BY263" s="78"/>
      <c r="BZ263" s="78"/>
      <c r="CA263" s="78"/>
      <c r="CB263" s="78"/>
      <c r="CC263" s="78"/>
      <c r="CD263" s="78"/>
      <c r="CE263" s="78"/>
      <c r="CF263" s="78"/>
      <c r="CG263" s="78"/>
      <c r="CH263" s="78"/>
      <c r="CI263" s="78"/>
      <c r="CJ263" s="78"/>
      <c r="CK263" s="78"/>
      <c r="CL263" s="78"/>
      <c r="CM263" s="78"/>
      <c r="CN263" s="78"/>
      <c r="CO263" s="78"/>
      <c r="CP263" s="78"/>
      <c r="CQ263" s="78"/>
      <c r="CR263" s="78"/>
      <c r="CS263" s="78"/>
      <c r="CT263" s="78"/>
      <c r="CU263" s="78"/>
      <c r="CV263" s="78"/>
      <c r="CW263" s="78"/>
      <c r="CX263" s="78"/>
      <c r="CY263" s="78"/>
      <c r="CZ263" s="78"/>
      <c r="DA263" s="78"/>
      <c r="DB263" s="78"/>
      <c r="DC263" s="78"/>
      <c r="DD263" s="78"/>
      <c r="DE263" s="78"/>
      <c r="DF263" s="78"/>
      <c r="DG263" s="78"/>
      <c r="DH263" s="78"/>
      <c r="DI263" s="78"/>
      <c r="DJ263" s="78"/>
      <c r="DK263" s="78"/>
      <c r="DL263" s="78"/>
      <c r="DM263" s="78"/>
      <c r="DN263" s="78"/>
      <c r="DO263" s="78"/>
      <c r="DP263" s="78"/>
      <c r="DQ263" s="78"/>
      <c r="DR263" s="78"/>
      <c r="DS263" s="78"/>
      <c r="DT263" s="78"/>
      <c r="DU263" s="78"/>
      <c r="DV263" s="78"/>
      <c r="DW263" s="78"/>
      <c r="DX263" s="78"/>
      <c r="DY263" s="78"/>
      <c r="DZ263" s="78"/>
      <c r="EA263" s="78"/>
      <c r="EB263" s="78"/>
      <c r="EC263" s="78"/>
      <c r="ED263" s="78"/>
      <c r="EE263" s="78"/>
      <c r="EF263" s="78"/>
      <c r="EG263" s="78"/>
      <c r="EH263" s="78"/>
      <c r="EI263" s="78"/>
      <c r="EJ263" s="78"/>
      <c r="EK263" s="78"/>
      <c r="EL263" s="78"/>
      <c r="EM263" s="78"/>
      <c r="EN263" s="78"/>
      <c r="EO263" s="78"/>
      <c r="EP263" s="78"/>
      <c r="EQ263" s="78"/>
      <c r="ER263" s="78"/>
      <c r="ES263" s="78"/>
      <c r="ET263" s="78"/>
      <c r="EU263" s="78"/>
      <c r="EV263" s="78"/>
      <c r="EW263" s="78"/>
      <c r="EX263" s="78"/>
      <c r="EY263" s="78"/>
      <c r="EZ263" s="78"/>
      <c r="FA263" s="78"/>
      <c r="FB263" s="78"/>
      <c r="FC263" s="78"/>
      <c r="FD263" s="78"/>
      <c r="FE263" s="78"/>
      <c r="FF263" s="78"/>
      <c r="FG263" s="78"/>
      <c r="FH263" s="78"/>
      <c r="FI263" s="78"/>
      <c r="FJ263" s="78"/>
      <c r="FK263" s="78"/>
      <c r="FL263" s="78"/>
      <c r="FM263" s="78"/>
      <c r="FN263" s="78"/>
      <c r="FO263" s="78"/>
      <c r="FP263" s="78"/>
      <c r="FQ263" s="78"/>
      <c r="FR263" s="78"/>
      <c r="FS263" s="78"/>
      <c r="FT263" s="78"/>
      <c r="FU263" s="78"/>
      <c r="FV263" s="78"/>
      <c r="FW263" s="78"/>
      <c r="FX263" s="78"/>
      <c r="FY263" s="78"/>
      <c r="FZ263" s="78"/>
      <c r="GA263" s="78"/>
      <c r="GB263" s="78"/>
      <c r="GC263" s="78"/>
    </row>
    <row r="264" spans="1:185" ht="30" x14ac:dyDescent="0.25">
      <c r="A264" s="11" t="s">
        <v>84</v>
      </c>
      <c r="B264" s="4">
        <f t="shared" ref="B264:D264" si="4">SUM(B257,B244,B231,B218,B205,B192,B179,B166,B153,B140,B127,B114,B101,B88,B75,B62,B49,B36,B23,B9)</f>
        <v>195155</v>
      </c>
      <c r="C264" s="4">
        <f t="shared" si="4"/>
        <v>16264</v>
      </c>
      <c r="D264" s="4">
        <f t="shared" si="4"/>
        <v>7426</v>
      </c>
      <c r="E264" s="4">
        <f t="shared" ref="E264:E273" si="5">D264/C264*100</f>
        <v>45.659124446630592</v>
      </c>
      <c r="F264" s="4">
        <f>SUM(F257,F244,F231,F218,F205,F192,F179,F166,F153,F140,F127,F114,F101,F88,F75,F62,F49,F36,F23,F9)</f>
        <v>432885.19577807409</v>
      </c>
      <c r="G264" s="4">
        <f t="shared" ref="G264:H264" si="6">SUM(G257,G244,G231,G218,G205,G192,G179,G166,G153,G140,G127,G114,G101,G88,G75,G62,G49,G36,G23,G9)</f>
        <v>36075</v>
      </c>
      <c r="H264" s="4">
        <f t="shared" si="6"/>
        <v>13954.434370000003</v>
      </c>
      <c r="I264" s="4">
        <f t="shared" si="1"/>
        <v>38.681730755370765</v>
      </c>
      <c r="J264" s="79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  <c r="AC264" s="78"/>
      <c r="AD264" s="78"/>
      <c r="AE264" s="78"/>
      <c r="AF264" s="78"/>
      <c r="AG264" s="78"/>
      <c r="AH264" s="78"/>
      <c r="AI264" s="78"/>
      <c r="AJ264" s="78"/>
      <c r="AK264" s="78"/>
      <c r="AL264" s="78"/>
      <c r="AM264" s="78"/>
      <c r="AN264" s="78"/>
      <c r="AO264" s="78"/>
      <c r="AP264" s="78"/>
      <c r="AQ264" s="78"/>
      <c r="AR264" s="78"/>
      <c r="AS264" s="78"/>
      <c r="AT264" s="78"/>
      <c r="AU264" s="78"/>
      <c r="AV264" s="78"/>
      <c r="AW264" s="78"/>
      <c r="AX264" s="78"/>
      <c r="AY264" s="78"/>
      <c r="AZ264" s="78"/>
      <c r="BA264" s="78"/>
      <c r="BB264" s="78"/>
      <c r="BC264" s="78"/>
      <c r="BD264" s="78"/>
      <c r="BE264" s="78"/>
      <c r="BF264" s="78"/>
      <c r="BG264" s="78"/>
      <c r="BH264" s="78"/>
      <c r="BI264" s="78"/>
      <c r="BJ264" s="78"/>
      <c r="BK264" s="78"/>
      <c r="BL264" s="78"/>
      <c r="BM264" s="78"/>
      <c r="BN264" s="78"/>
      <c r="BO264" s="78"/>
      <c r="BP264" s="78"/>
      <c r="BQ264" s="78"/>
      <c r="BR264" s="78"/>
      <c r="BS264" s="78"/>
      <c r="BT264" s="78"/>
      <c r="BU264" s="78"/>
      <c r="BV264" s="78"/>
      <c r="BW264" s="78"/>
      <c r="BX264" s="78"/>
      <c r="BY264" s="78"/>
      <c r="BZ264" s="78"/>
      <c r="CA264" s="78"/>
      <c r="CB264" s="78"/>
      <c r="CC264" s="78"/>
      <c r="CD264" s="78"/>
      <c r="CE264" s="78"/>
      <c r="CF264" s="78"/>
      <c r="CG264" s="78"/>
      <c r="CH264" s="78"/>
      <c r="CI264" s="78"/>
      <c r="CJ264" s="78"/>
      <c r="CK264" s="78"/>
      <c r="CL264" s="78"/>
      <c r="CM264" s="78"/>
      <c r="CN264" s="78"/>
      <c r="CO264" s="78"/>
      <c r="CP264" s="78"/>
      <c r="CQ264" s="78"/>
      <c r="CR264" s="78"/>
      <c r="CS264" s="78"/>
      <c r="CT264" s="78"/>
      <c r="CU264" s="78"/>
      <c r="CV264" s="78"/>
      <c r="CW264" s="78"/>
      <c r="CX264" s="78"/>
      <c r="CY264" s="78"/>
      <c r="CZ264" s="78"/>
      <c r="DA264" s="78"/>
      <c r="DB264" s="78"/>
      <c r="DC264" s="78"/>
      <c r="DD264" s="78"/>
      <c r="DE264" s="78"/>
      <c r="DF264" s="78"/>
      <c r="DG264" s="78"/>
      <c r="DH264" s="78"/>
      <c r="DI264" s="78"/>
      <c r="DJ264" s="78"/>
      <c r="DK264" s="78"/>
      <c r="DL264" s="78"/>
      <c r="DM264" s="78"/>
      <c r="DN264" s="78"/>
      <c r="DO264" s="78"/>
      <c r="DP264" s="78"/>
      <c r="DQ264" s="78"/>
      <c r="DR264" s="78"/>
      <c r="DS264" s="78"/>
      <c r="DT264" s="78"/>
      <c r="DU264" s="78"/>
      <c r="DV264" s="78"/>
      <c r="DW264" s="78"/>
      <c r="DX264" s="78"/>
      <c r="DY264" s="78"/>
      <c r="DZ264" s="78"/>
      <c r="EA264" s="78"/>
      <c r="EB264" s="78"/>
      <c r="EC264" s="78"/>
      <c r="ED264" s="78"/>
      <c r="EE264" s="78"/>
      <c r="EF264" s="78"/>
      <c r="EG264" s="78"/>
      <c r="EH264" s="78"/>
      <c r="EI264" s="78"/>
      <c r="EJ264" s="78"/>
      <c r="EK264" s="78"/>
      <c r="EL264" s="78"/>
      <c r="EM264" s="78"/>
      <c r="EN264" s="78"/>
      <c r="EO264" s="78"/>
      <c r="EP264" s="78"/>
      <c r="EQ264" s="78"/>
      <c r="ER264" s="78"/>
      <c r="ES264" s="78"/>
      <c r="ET264" s="78"/>
      <c r="EU264" s="78"/>
      <c r="EV264" s="78"/>
      <c r="EW264" s="78"/>
      <c r="EX264" s="78"/>
      <c r="EY264" s="78"/>
      <c r="EZ264" s="78"/>
      <c r="FA264" s="78"/>
      <c r="FB264" s="78"/>
      <c r="FC264" s="78"/>
      <c r="FD264" s="78"/>
      <c r="FE264" s="78"/>
      <c r="FF264" s="78"/>
      <c r="FG264" s="78"/>
      <c r="FH264" s="78"/>
      <c r="FI264" s="78"/>
      <c r="FJ264" s="78"/>
      <c r="FK264" s="78"/>
      <c r="FL264" s="78"/>
      <c r="FM264" s="78"/>
      <c r="FN264" s="78"/>
      <c r="FO264" s="78"/>
      <c r="FP264" s="78"/>
      <c r="FQ264" s="78"/>
      <c r="FR264" s="78"/>
      <c r="FS264" s="78"/>
      <c r="FT264" s="78"/>
      <c r="FU264" s="78"/>
      <c r="FV264" s="78"/>
      <c r="FW264" s="78"/>
      <c r="FX264" s="78"/>
      <c r="FY264" s="78"/>
      <c r="FZ264" s="78"/>
      <c r="GA264" s="78"/>
      <c r="GB264" s="78"/>
      <c r="GC264" s="78"/>
    </row>
    <row r="265" spans="1:185" ht="30" x14ac:dyDescent="0.25">
      <c r="A265" s="11" t="s">
        <v>85</v>
      </c>
      <c r="B265" s="4">
        <f t="shared" ref="B265:D265" si="7">SUM(B258,B245,B232,B219,B206,B193,B180,B167,B154,B141,B128,B115,B102,B89,B76,B63,B50,B37,B24,B10)</f>
        <v>58952</v>
      </c>
      <c r="C265" s="4">
        <f t="shared" si="7"/>
        <v>4916</v>
      </c>
      <c r="D265" s="4">
        <f t="shared" si="7"/>
        <v>2028</v>
      </c>
      <c r="E265" s="4">
        <f t="shared" si="5"/>
        <v>41.253051261187956</v>
      </c>
      <c r="F265" s="4">
        <f>SUM(F258,F245,F232,F219,F206,F193,F180,F167,F154,F141,F128,F115,F102,F89,F76,F63,F50,F37,F24,F10)</f>
        <v>114903.6098225</v>
      </c>
      <c r="G265" s="4">
        <f t="shared" ref="G265:H265" si="8">SUM(G258,G245,G232,G219,G206,G193,G180,G167,G154,G141,G128,G115,G102,G89,G76,G63,G50,G37,G24,G10)</f>
        <v>9574</v>
      </c>
      <c r="H265" s="4">
        <f t="shared" si="8"/>
        <v>3735.3894329999998</v>
      </c>
      <c r="I265" s="4">
        <f t="shared" si="1"/>
        <v>39.015974858993104</v>
      </c>
      <c r="J265" s="79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  <c r="AA265" s="78"/>
      <c r="AB265" s="78"/>
      <c r="AC265" s="78"/>
      <c r="AD265" s="78"/>
      <c r="AE265" s="78"/>
      <c r="AF265" s="78"/>
      <c r="AG265" s="78"/>
      <c r="AH265" s="78"/>
      <c r="AI265" s="78"/>
      <c r="AJ265" s="78"/>
      <c r="AK265" s="78"/>
      <c r="AL265" s="78"/>
      <c r="AM265" s="78"/>
      <c r="AN265" s="78"/>
      <c r="AO265" s="78"/>
      <c r="AP265" s="78"/>
      <c r="AQ265" s="78"/>
      <c r="AR265" s="78"/>
      <c r="AS265" s="78"/>
      <c r="AT265" s="78"/>
      <c r="AU265" s="78"/>
      <c r="AV265" s="78"/>
      <c r="AW265" s="78"/>
      <c r="AX265" s="78"/>
      <c r="AY265" s="78"/>
      <c r="AZ265" s="78"/>
      <c r="BA265" s="78"/>
      <c r="BB265" s="78"/>
      <c r="BC265" s="78"/>
      <c r="BD265" s="78"/>
      <c r="BE265" s="78"/>
      <c r="BF265" s="78"/>
      <c r="BG265" s="78"/>
      <c r="BH265" s="78"/>
      <c r="BI265" s="78"/>
      <c r="BJ265" s="78"/>
      <c r="BK265" s="78"/>
      <c r="BL265" s="78"/>
      <c r="BM265" s="78"/>
      <c r="BN265" s="78"/>
      <c r="BO265" s="78"/>
      <c r="BP265" s="78"/>
      <c r="BQ265" s="78"/>
      <c r="BR265" s="78"/>
      <c r="BS265" s="78"/>
      <c r="BT265" s="78"/>
      <c r="BU265" s="78"/>
      <c r="BV265" s="78"/>
      <c r="BW265" s="78"/>
      <c r="BX265" s="78"/>
      <c r="BY265" s="78"/>
      <c r="BZ265" s="78"/>
      <c r="CA265" s="78"/>
      <c r="CB265" s="78"/>
      <c r="CC265" s="78"/>
      <c r="CD265" s="78"/>
      <c r="CE265" s="78"/>
      <c r="CF265" s="78"/>
      <c r="CG265" s="78"/>
      <c r="CH265" s="78"/>
      <c r="CI265" s="78"/>
      <c r="CJ265" s="78"/>
      <c r="CK265" s="78"/>
      <c r="CL265" s="78"/>
      <c r="CM265" s="78"/>
      <c r="CN265" s="78"/>
      <c r="CO265" s="78"/>
      <c r="CP265" s="78"/>
      <c r="CQ265" s="78"/>
      <c r="CR265" s="78"/>
      <c r="CS265" s="78"/>
      <c r="CT265" s="78"/>
      <c r="CU265" s="78"/>
      <c r="CV265" s="78"/>
      <c r="CW265" s="78"/>
      <c r="CX265" s="78"/>
      <c r="CY265" s="78"/>
      <c r="CZ265" s="78"/>
      <c r="DA265" s="78"/>
      <c r="DB265" s="78"/>
      <c r="DC265" s="78"/>
      <c r="DD265" s="78"/>
      <c r="DE265" s="78"/>
      <c r="DF265" s="78"/>
      <c r="DG265" s="78"/>
      <c r="DH265" s="78"/>
      <c r="DI265" s="78"/>
      <c r="DJ265" s="78"/>
      <c r="DK265" s="78"/>
      <c r="DL265" s="78"/>
      <c r="DM265" s="78"/>
      <c r="DN265" s="78"/>
      <c r="DO265" s="78"/>
      <c r="DP265" s="78"/>
      <c r="DQ265" s="78"/>
      <c r="DR265" s="78"/>
      <c r="DS265" s="78"/>
      <c r="DT265" s="78"/>
      <c r="DU265" s="78"/>
      <c r="DV265" s="78"/>
      <c r="DW265" s="78"/>
      <c r="DX265" s="78"/>
      <c r="DY265" s="78"/>
      <c r="DZ265" s="78"/>
      <c r="EA265" s="78"/>
      <c r="EB265" s="78"/>
      <c r="EC265" s="78"/>
      <c r="ED265" s="78"/>
      <c r="EE265" s="78"/>
      <c r="EF265" s="78"/>
      <c r="EG265" s="78"/>
      <c r="EH265" s="78"/>
      <c r="EI265" s="78"/>
      <c r="EJ265" s="78"/>
      <c r="EK265" s="78"/>
      <c r="EL265" s="78"/>
      <c r="EM265" s="78"/>
      <c r="EN265" s="78"/>
      <c r="EO265" s="78"/>
      <c r="EP265" s="78"/>
      <c r="EQ265" s="78"/>
      <c r="ER265" s="78"/>
      <c r="ES265" s="78"/>
      <c r="ET265" s="78"/>
      <c r="EU265" s="78"/>
      <c r="EV265" s="78"/>
      <c r="EW265" s="78"/>
      <c r="EX265" s="78"/>
      <c r="EY265" s="78"/>
      <c r="EZ265" s="78"/>
      <c r="FA265" s="78"/>
      <c r="FB265" s="78"/>
      <c r="FC265" s="78"/>
      <c r="FD265" s="78"/>
      <c r="FE265" s="78"/>
      <c r="FF265" s="78"/>
      <c r="FG265" s="78"/>
      <c r="FH265" s="78"/>
      <c r="FI265" s="78"/>
      <c r="FJ265" s="78"/>
      <c r="FK265" s="78"/>
      <c r="FL265" s="78"/>
      <c r="FM265" s="78"/>
      <c r="FN265" s="78"/>
      <c r="FO265" s="78"/>
      <c r="FP265" s="78"/>
      <c r="FQ265" s="78"/>
      <c r="FR265" s="78"/>
      <c r="FS265" s="78"/>
      <c r="FT265" s="78"/>
      <c r="FU265" s="78"/>
      <c r="FV265" s="78"/>
      <c r="FW265" s="78"/>
      <c r="FX265" s="78"/>
      <c r="FY265" s="78"/>
      <c r="FZ265" s="78"/>
      <c r="GA265" s="78"/>
      <c r="GB265" s="78"/>
      <c r="GC265" s="78"/>
    </row>
    <row r="266" spans="1:185" ht="45" x14ac:dyDescent="0.25">
      <c r="A266" s="11" t="s">
        <v>123</v>
      </c>
      <c r="B266" s="4">
        <f t="shared" ref="B266:D266" si="9">SUM(B246,B233,B220,B207,B194,B181,B168,B155,B142,B129,B116,B103,B90,B77,B64,B51,B38,B25,B11)</f>
        <v>2334</v>
      </c>
      <c r="C266" s="4">
        <f t="shared" si="9"/>
        <v>194</v>
      </c>
      <c r="D266" s="4">
        <f t="shared" si="9"/>
        <v>104</v>
      </c>
      <c r="E266" s="4">
        <f t="shared" si="5"/>
        <v>53.608247422680414</v>
      </c>
      <c r="F266" s="4">
        <f>SUM(F246,F233,F220,F207,F194,F181,F168,F155,F142,F129,F116,F103,F90,F77,F64,F51,F38,F25,F11)</f>
        <v>13159.2363</v>
      </c>
      <c r="G266" s="4">
        <f t="shared" ref="G266:H266" si="10">SUM(G246,G233,G220,G207,G194,G181,G168,G155,G142,G129,G116,G103,G90,G77,G64,G51,G38,G25,G11)</f>
        <v>1098</v>
      </c>
      <c r="H266" s="4">
        <f t="shared" si="10"/>
        <v>544.35829999999987</v>
      </c>
      <c r="I266" s="4">
        <f t="shared" si="1"/>
        <v>49.577258652094706</v>
      </c>
      <c r="J266" s="79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  <c r="AA266" s="78"/>
      <c r="AB266" s="78"/>
      <c r="AC266" s="78"/>
      <c r="AD266" s="78"/>
      <c r="AE266" s="78"/>
      <c r="AF266" s="78"/>
      <c r="AG266" s="78"/>
      <c r="AH266" s="78"/>
      <c r="AI266" s="78"/>
      <c r="AJ266" s="78"/>
      <c r="AK266" s="78"/>
      <c r="AL266" s="78"/>
      <c r="AM266" s="78"/>
      <c r="AN266" s="78"/>
      <c r="AO266" s="78"/>
      <c r="AP266" s="78"/>
      <c r="AQ266" s="78"/>
      <c r="AR266" s="78"/>
      <c r="AS266" s="78"/>
      <c r="AT266" s="78"/>
      <c r="AU266" s="78"/>
      <c r="AV266" s="78"/>
      <c r="AW266" s="78"/>
      <c r="AX266" s="78"/>
      <c r="AY266" s="78"/>
      <c r="AZ266" s="78"/>
      <c r="BA266" s="78"/>
      <c r="BB266" s="78"/>
      <c r="BC266" s="78"/>
      <c r="BD266" s="78"/>
      <c r="BE266" s="78"/>
      <c r="BF266" s="78"/>
      <c r="BG266" s="78"/>
      <c r="BH266" s="78"/>
      <c r="BI266" s="78"/>
      <c r="BJ266" s="78"/>
      <c r="BK266" s="78"/>
      <c r="BL266" s="78"/>
      <c r="BM266" s="78"/>
      <c r="BN266" s="78"/>
      <c r="BO266" s="78"/>
      <c r="BP266" s="78"/>
      <c r="BQ266" s="78"/>
      <c r="BR266" s="78"/>
      <c r="BS266" s="78"/>
      <c r="BT266" s="78"/>
      <c r="BU266" s="78"/>
      <c r="BV266" s="78"/>
      <c r="BW266" s="78"/>
      <c r="BX266" s="78"/>
      <c r="BY266" s="78"/>
      <c r="BZ266" s="78"/>
      <c r="CA266" s="78"/>
      <c r="CB266" s="78"/>
      <c r="CC266" s="78"/>
      <c r="CD266" s="78"/>
      <c r="CE266" s="78"/>
      <c r="CF266" s="78"/>
      <c r="CG266" s="78"/>
      <c r="CH266" s="78"/>
      <c r="CI266" s="78"/>
      <c r="CJ266" s="78"/>
      <c r="CK266" s="78"/>
      <c r="CL266" s="78"/>
      <c r="CM266" s="78"/>
      <c r="CN266" s="78"/>
      <c r="CO266" s="78"/>
      <c r="CP266" s="78"/>
      <c r="CQ266" s="78"/>
      <c r="CR266" s="78"/>
      <c r="CS266" s="78"/>
      <c r="CT266" s="78"/>
      <c r="CU266" s="78"/>
      <c r="CV266" s="78"/>
      <c r="CW266" s="78"/>
      <c r="CX266" s="78"/>
      <c r="CY266" s="78"/>
      <c r="CZ266" s="78"/>
      <c r="DA266" s="78"/>
      <c r="DB266" s="78"/>
      <c r="DC266" s="78"/>
      <c r="DD266" s="78"/>
      <c r="DE266" s="78"/>
      <c r="DF266" s="78"/>
      <c r="DG266" s="78"/>
      <c r="DH266" s="78"/>
      <c r="DI266" s="78"/>
      <c r="DJ266" s="78"/>
      <c r="DK266" s="78"/>
      <c r="DL266" s="78"/>
      <c r="DM266" s="78"/>
      <c r="DN266" s="78"/>
      <c r="DO266" s="78"/>
      <c r="DP266" s="78"/>
      <c r="DQ266" s="78"/>
      <c r="DR266" s="78"/>
      <c r="DS266" s="78"/>
      <c r="DT266" s="78"/>
      <c r="DU266" s="78"/>
      <c r="DV266" s="78"/>
      <c r="DW266" s="78"/>
      <c r="DX266" s="78"/>
      <c r="DY266" s="78"/>
      <c r="DZ266" s="78"/>
      <c r="EA266" s="78"/>
      <c r="EB266" s="78"/>
      <c r="EC266" s="78"/>
      <c r="ED266" s="78"/>
      <c r="EE266" s="78"/>
      <c r="EF266" s="78"/>
      <c r="EG266" s="78"/>
      <c r="EH266" s="78"/>
      <c r="EI266" s="78"/>
      <c r="EJ266" s="78"/>
      <c r="EK266" s="78"/>
      <c r="EL266" s="78"/>
      <c r="EM266" s="78"/>
      <c r="EN266" s="78"/>
      <c r="EO266" s="78"/>
      <c r="EP266" s="78"/>
      <c r="EQ266" s="78"/>
      <c r="ER266" s="78"/>
      <c r="ES266" s="78"/>
      <c r="ET266" s="78"/>
      <c r="EU266" s="78"/>
      <c r="EV266" s="78"/>
      <c r="EW266" s="78"/>
      <c r="EX266" s="78"/>
      <c r="EY266" s="78"/>
      <c r="EZ266" s="78"/>
      <c r="FA266" s="78"/>
      <c r="FB266" s="78"/>
      <c r="FC266" s="78"/>
      <c r="FD266" s="78"/>
      <c r="FE266" s="78"/>
      <c r="FF266" s="78"/>
      <c r="FG266" s="78"/>
      <c r="FH266" s="78"/>
      <c r="FI266" s="78"/>
      <c r="FJ266" s="78"/>
      <c r="FK266" s="78"/>
      <c r="FL266" s="78"/>
      <c r="FM266" s="78"/>
      <c r="FN266" s="78"/>
      <c r="FO266" s="78"/>
      <c r="FP266" s="78"/>
      <c r="FQ266" s="78"/>
      <c r="FR266" s="78"/>
      <c r="FS266" s="78"/>
      <c r="FT266" s="78"/>
      <c r="FU266" s="78"/>
      <c r="FV266" s="78"/>
      <c r="FW266" s="78"/>
      <c r="FX266" s="78"/>
      <c r="FY266" s="78"/>
      <c r="FZ266" s="78"/>
      <c r="GA266" s="78"/>
      <c r="GB266" s="78"/>
      <c r="GC266" s="78"/>
    </row>
    <row r="267" spans="1:185" ht="30" x14ac:dyDescent="0.25">
      <c r="A267" s="11" t="s">
        <v>124</v>
      </c>
      <c r="B267" s="4">
        <f t="shared" ref="B267:D267" si="11">SUM(B247,B234,B221,B208,B195,B182,B169,B156,B143,B130,B117,B104,B91,B78,B65,B52,B39,B26,B12)</f>
        <v>2521</v>
      </c>
      <c r="C267" s="4">
        <f t="shared" si="11"/>
        <v>211</v>
      </c>
      <c r="D267" s="4">
        <f t="shared" si="11"/>
        <v>85</v>
      </c>
      <c r="E267" s="4">
        <f t="shared" si="5"/>
        <v>40.284360189573462</v>
      </c>
      <c r="F267" s="4">
        <f>SUM(F247,F234,F221,F208,F195,F182,F169,F156,F143,F130,F117,F104,F91,F78,F65,F52,F39,F26,F12)</f>
        <v>14800.951819999998</v>
      </c>
      <c r="G267" s="4">
        <f t="shared" ref="G267:H267" si="12">SUM(G247,G234,G221,G208,G195,G182,G169,G156,G143,G130,G117,G104,G91,G78,G65,G52,G39,G26,G12)</f>
        <v>1235</v>
      </c>
      <c r="H267" s="4">
        <f t="shared" si="12"/>
        <v>519.49901</v>
      </c>
      <c r="I267" s="4">
        <f t="shared" si="1"/>
        <v>42.064697165991902</v>
      </c>
      <c r="J267" s="79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  <c r="AA267" s="78"/>
      <c r="AB267" s="78"/>
      <c r="AC267" s="78"/>
      <c r="AD267" s="78"/>
      <c r="AE267" s="78"/>
      <c r="AF267" s="78"/>
      <c r="AG267" s="78"/>
      <c r="AH267" s="78"/>
      <c r="AI267" s="78"/>
      <c r="AJ267" s="78"/>
      <c r="AK267" s="78"/>
      <c r="AL267" s="78"/>
      <c r="AM267" s="78"/>
      <c r="AN267" s="78"/>
      <c r="AO267" s="78"/>
      <c r="AP267" s="78"/>
      <c r="AQ267" s="78"/>
      <c r="AR267" s="78"/>
      <c r="AS267" s="78"/>
      <c r="AT267" s="78"/>
      <c r="AU267" s="78"/>
      <c r="AV267" s="78"/>
      <c r="AW267" s="78"/>
      <c r="AX267" s="78"/>
      <c r="AY267" s="78"/>
      <c r="AZ267" s="78"/>
      <c r="BA267" s="78"/>
      <c r="BB267" s="78"/>
      <c r="BC267" s="78"/>
      <c r="BD267" s="78"/>
      <c r="BE267" s="78"/>
      <c r="BF267" s="78"/>
      <c r="BG267" s="78"/>
      <c r="BH267" s="78"/>
      <c r="BI267" s="78"/>
      <c r="BJ267" s="78"/>
      <c r="BK267" s="78"/>
      <c r="BL267" s="78"/>
      <c r="BM267" s="78"/>
      <c r="BN267" s="78"/>
      <c r="BO267" s="78"/>
      <c r="BP267" s="78"/>
      <c r="BQ267" s="78"/>
      <c r="BR267" s="78"/>
      <c r="BS267" s="78"/>
      <c r="BT267" s="78"/>
      <c r="BU267" s="78"/>
      <c r="BV267" s="78"/>
      <c r="BW267" s="78"/>
      <c r="BX267" s="78"/>
      <c r="BY267" s="78"/>
      <c r="BZ267" s="78"/>
      <c r="CA267" s="78"/>
      <c r="CB267" s="78"/>
      <c r="CC267" s="78"/>
      <c r="CD267" s="78"/>
      <c r="CE267" s="78"/>
      <c r="CF267" s="78"/>
      <c r="CG267" s="78"/>
      <c r="CH267" s="78"/>
      <c r="CI267" s="78"/>
      <c r="CJ267" s="78"/>
      <c r="CK267" s="78"/>
      <c r="CL267" s="78"/>
      <c r="CM267" s="78"/>
      <c r="CN267" s="78"/>
      <c r="CO267" s="78"/>
      <c r="CP267" s="78"/>
      <c r="CQ267" s="78"/>
      <c r="CR267" s="78"/>
      <c r="CS267" s="78"/>
      <c r="CT267" s="78"/>
      <c r="CU267" s="78"/>
      <c r="CV267" s="78"/>
      <c r="CW267" s="78"/>
      <c r="CX267" s="78"/>
      <c r="CY267" s="78"/>
      <c r="CZ267" s="78"/>
      <c r="DA267" s="78"/>
      <c r="DB267" s="78"/>
      <c r="DC267" s="78"/>
      <c r="DD267" s="78"/>
      <c r="DE267" s="78"/>
      <c r="DF267" s="78"/>
      <c r="DG267" s="78"/>
      <c r="DH267" s="78"/>
      <c r="DI267" s="78"/>
      <c r="DJ267" s="78"/>
      <c r="DK267" s="78"/>
      <c r="DL267" s="78"/>
      <c r="DM267" s="78"/>
      <c r="DN267" s="78"/>
      <c r="DO267" s="78"/>
      <c r="DP267" s="78"/>
      <c r="DQ267" s="78"/>
      <c r="DR267" s="78"/>
      <c r="DS267" s="78"/>
      <c r="DT267" s="78"/>
      <c r="DU267" s="78"/>
      <c r="DV267" s="78"/>
      <c r="DW267" s="78"/>
      <c r="DX267" s="78"/>
      <c r="DY267" s="78"/>
      <c r="DZ267" s="78"/>
      <c r="EA267" s="78"/>
      <c r="EB267" s="78"/>
      <c r="EC267" s="78"/>
      <c r="ED267" s="78"/>
      <c r="EE267" s="78"/>
      <c r="EF267" s="78"/>
      <c r="EG267" s="78"/>
      <c r="EH267" s="78"/>
      <c r="EI267" s="78"/>
      <c r="EJ267" s="78"/>
      <c r="EK267" s="78"/>
      <c r="EL267" s="78"/>
      <c r="EM267" s="78"/>
      <c r="EN267" s="78"/>
      <c r="EO267" s="78"/>
      <c r="EP267" s="78"/>
      <c r="EQ267" s="78"/>
      <c r="ER267" s="78"/>
      <c r="ES267" s="78"/>
      <c r="ET267" s="78"/>
      <c r="EU267" s="78"/>
      <c r="EV267" s="78"/>
      <c r="EW267" s="78"/>
      <c r="EX267" s="78"/>
      <c r="EY267" s="78"/>
      <c r="EZ267" s="78"/>
      <c r="FA267" s="78"/>
      <c r="FB267" s="78"/>
      <c r="FC267" s="78"/>
      <c r="FD267" s="78"/>
      <c r="FE267" s="78"/>
      <c r="FF267" s="78"/>
      <c r="FG267" s="78"/>
      <c r="FH267" s="78"/>
      <c r="FI267" s="78"/>
      <c r="FJ267" s="78"/>
      <c r="FK267" s="78"/>
      <c r="FL267" s="78"/>
      <c r="FM267" s="78"/>
      <c r="FN267" s="78"/>
      <c r="FO267" s="78"/>
      <c r="FP267" s="78"/>
      <c r="FQ267" s="78"/>
      <c r="FR267" s="78"/>
      <c r="FS267" s="78"/>
      <c r="FT267" s="78"/>
      <c r="FU267" s="78"/>
      <c r="FV267" s="78"/>
      <c r="FW267" s="78"/>
      <c r="FX267" s="78"/>
      <c r="FY267" s="78"/>
      <c r="FZ267" s="78"/>
      <c r="GA267" s="78"/>
      <c r="GB267" s="78"/>
      <c r="GC267" s="78"/>
    </row>
    <row r="268" spans="1:185" ht="30" x14ac:dyDescent="0.25">
      <c r="A268" s="72" t="s">
        <v>125</v>
      </c>
      <c r="B268" s="4">
        <f t="shared" ref="B268:D268" si="13">SUM(B259,B248,B235,B222,B209,B196,B183,B170,B157,B144,B131,B118,B105,B92,B79,B66,B53,B40,B27,B13)</f>
        <v>444484</v>
      </c>
      <c r="C268" s="4">
        <f t="shared" si="13"/>
        <v>37038</v>
      </c>
      <c r="D268" s="4">
        <f t="shared" si="13"/>
        <v>19096</v>
      </c>
      <c r="E268" s="4">
        <f t="shared" si="5"/>
        <v>51.557859495653112</v>
      </c>
      <c r="F268" s="4">
        <f>SUM(F259,F248,F235,F222,F209,F196,F183,F170,F157,F144,F131,F118,F105,F92,F79,F66,F53,F40,F27,F13)</f>
        <v>787494.70513999998</v>
      </c>
      <c r="G268" s="4">
        <f t="shared" ref="G268:H269" si="14">SUM(G259,G248,G235,G222,G209,G196,G183,G170,G157,G144,G131,G118,G105,G92,G79,G66,G53,G40,G27,G13)</f>
        <v>65629</v>
      </c>
      <c r="H268" s="4">
        <f t="shared" si="14"/>
        <v>26757.688300000002</v>
      </c>
      <c r="I268" s="4">
        <f t="shared" si="1"/>
        <v>40.771135168903996</v>
      </c>
      <c r="J268" s="79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  <c r="AC268" s="78"/>
      <c r="AD268" s="78"/>
      <c r="AE268" s="78"/>
      <c r="AF268" s="78"/>
      <c r="AG268" s="78"/>
      <c r="AH268" s="78"/>
      <c r="AI268" s="78"/>
      <c r="AJ268" s="78"/>
      <c r="AK268" s="78"/>
      <c r="AL268" s="78"/>
      <c r="AM268" s="78"/>
      <c r="AN268" s="78"/>
      <c r="AO268" s="78"/>
      <c r="AP268" s="78"/>
      <c r="AQ268" s="78"/>
      <c r="AR268" s="78"/>
      <c r="AS268" s="78"/>
      <c r="AT268" s="78"/>
      <c r="AU268" s="78"/>
      <c r="AV268" s="78"/>
      <c r="AW268" s="78"/>
      <c r="AX268" s="78"/>
      <c r="AY268" s="78"/>
      <c r="AZ268" s="78"/>
      <c r="BA268" s="78"/>
      <c r="BB268" s="78"/>
      <c r="BC268" s="78"/>
      <c r="BD268" s="78"/>
      <c r="BE268" s="78"/>
      <c r="BF268" s="78"/>
      <c r="BG268" s="78"/>
      <c r="BH268" s="78"/>
      <c r="BI268" s="78"/>
      <c r="BJ268" s="78"/>
      <c r="BK268" s="78"/>
      <c r="BL268" s="78"/>
      <c r="BM268" s="78"/>
      <c r="BN268" s="78"/>
      <c r="BO268" s="78"/>
      <c r="BP268" s="78"/>
      <c r="BQ268" s="78"/>
      <c r="BR268" s="78"/>
      <c r="BS268" s="78"/>
      <c r="BT268" s="78"/>
      <c r="BU268" s="78"/>
      <c r="BV268" s="78"/>
      <c r="BW268" s="78"/>
      <c r="BX268" s="78"/>
      <c r="BY268" s="78"/>
      <c r="BZ268" s="78"/>
      <c r="CA268" s="78"/>
      <c r="CB268" s="78"/>
      <c r="CC268" s="78"/>
      <c r="CD268" s="78"/>
      <c r="CE268" s="78"/>
      <c r="CF268" s="78"/>
      <c r="CG268" s="78"/>
      <c r="CH268" s="78"/>
      <c r="CI268" s="78"/>
      <c r="CJ268" s="78"/>
      <c r="CK268" s="78"/>
      <c r="CL268" s="78"/>
      <c r="CM268" s="78"/>
      <c r="CN268" s="78"/>
      <c r="CO268" s="78"/>
      <c r="CP268" s="78"/>
      <c r="CQ268" s="78"/>
      <c r="CR268" s="78"/>
      <c r="CS268" s="78"/>
      <c r="CT268" s="78"/>
      <c r="CU268" s="78"/>
      <c r="CV268" s="78"/>
      <c r="CW268" s="78"/>
      <c r="CX268" s="78"/>
      <c r="CY268" s="78"/>
      <c r="CZ268" s="78"/>
      <c r="DA268" s="78"/>
      <c r="DB268" s="78"/>
      <c r="DC268" s="78"/>
      <c r="DD268" s="78"/>
      <c r="DE268" s="78"/>
      <c r="DF268" s="78"/>
      <c r="DG268" s="78"/>
      <c r="DH268" s="78"/>
      <c r="DI268" s="78"/>
      <c r="DJ268" s="78"/>
      <c r="DK268" s="78"/>
      <c r="DL268" s="78"/>
      <c r="DM268" s="78"/>
      <c r="DN268" s="78"/>
      <c r="DO268" s="78"/>
      <c r="DP268" s="78"/>
      <c r="DQ268" s="78"/>
      <c r="DR268" s="78"/>
      <c r="DS268" s="78"/>
      <c r="DT268" s="78"/>
      <c r="DU268" s="78"/>
      <c r="DV268" s="78"/>
      <c r="DW268" s="78"/>
      <c r="DX268" s="78"/>
      <c r="DY268" s="78"/>
      <c r="DZ268" s="78"/>
      <c r="EA268" s="78"/>
      <c r="EB268" s="78"/>
      <c r="EC268" s="78"/>
      <c r="ED268" s="78"/>
      <c r="EE268" s="78"/>
      <c r="EF268" s="78"/>
      <c r="EG268" s="78"/>
      <c r="EH268" s="78"/>
      <c r="EI268" s="78"/>
      <c r="EJ268" s="78"/>
      <c r="EK268" s="78"/>
      <c r="EL268" s="78"/>
      <c r="EM268" s="78"/>
      <c r="EN268" s="78"/>
      <c r="EO268" s="78"/>
      <c r="EP268" s="78"/>
      <c r="EQ268" s="78"/>
      <c r="ER268" s="78"/>
      <c r="ES268" s="78"/>
      <c r="ET268" s="78"/>
      <c r="EU268" s="78"/>
      <c r="EV268" s="78"/>
      <c r="EW268" s="78"/>
      <c r="EX268" s="78"/>
      <c r="EY268" s="78"/>
      <c r="EZ268" s="78"/>
      <c r="FA268" s="78"/>
      <c r="FB268" s="78"/>
      <c r="FC268" s="78"/>
      <c r="FD268" s="78"/>
      <c r="FE268" s="78"/>
      <c r="FF268" s="78"/>
      <c r="FG268" s="78"/>
      <c r="FH268" s="78"/>
      <c r="FI268" s="78"/>
      <c r="FJ268" s="78"/>
      <c r="FK268" s="78"/>
      <c r="FL268" s="78"/>
      <c r="FM268" s="78"/>
      <c r="FN268" s="78"/>
      <c r="FO268" s="78"/>
      <c r="FP268" s="78"/>
      <c r="FQ268" s="78"/>
      <c r="FR268" s="78"/>
      <c r="FS268" s="78"/>
      <c r="FT268" s="78"/>
      <c r="FU268" s="78"/>
      <c r="FV268" s="78"/>
      <c r="FW268" s="78"/>
      <c r="FX268" s="78"/>
      <c r="FY268" s="78"/>
      <c r="FZ268" s="78"/>
      <c r="GA268" s="78"/>
      <c r="GB268" s="78"/>
      <c r="GC268" s="78"/>
    </row>
    <row r="269" spans="1:185" ht="30" x14ac:dyDescent="0.25">
      <c r="A269" s="11" t="s">
        <v>121</v>
      </c>
      <c r="B269" s="4">
        <f t="shared" ref="B269:D269" si="15">SUM(B260,B249,B236,B223,B210,B197,B184,B171,B158,B145,B132,B119,B106,B93,B80,B67,B54,B41,B28,B14)</f>
        <v>69292</v>
      </c>
      <c r="C269" s="4">
        <f t="shared" si="15"/>
        <v>5763</v>
      </c>
      <c r="D269" s="4">
        <f t="shared" si="15"/>
        <v>2222</v>
      </c>
      <c r="E269" s="4">
        <f t="shared" si="5"/>
        <v>38.556307478743712</v>
      </c>
      <c r="F269" s="4">
        <f>SUM(F260,F249,F236,F223,F210,F197,F184,F171,F158,F145,F132,F119,F106,F93,F80,F67,F54,F41,F28,F14)</f>
        <v>112674.46218999999</v>
      </c>
      <c r="G269" s="4">
        <f t="shared" ref="G269" si="16">SUM(G260,G249,G236,G223,G210,G197,G184,G171,G158,G145,G132,G119,G106,G93,G80,G67,G54,G41,G28,G14)</f>
        <v>9389</v>
      </c>
      <c r="H269" s="4">
        <f t="shared" si="14"/>
        <v>3441.2269500000002</v>
      </c>
      <c r="I269" s="4">
        <f t="shared" si="1"/>
        <v>36.651687613164341</v>
      </c>
      <c r="J269" s="79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  <c r="AA269" s="78"/>
      <c r="AB269" s="78"/>
      <c r="AC269" s="78"/>
      <c r="AD269" s="78"/>
      <c r="AE269" s="78"/>
      <c r="AF269" s="78"/>
      <c r="AG269" s="78"/>
      <c r="AH269" s="78"/>
      <c r="AI269" s="78"/>
      <c r="AJ269" s="78"/>
      <c r="AK269" s="78"/>
      <c r="AL269" s="78"/>
      <c r="AM269" s="78"/>
      <c r="AN269" s="78"/>
      <c r="AO269" s="78"/>
      <c r="AP269" s="78"/>
      <c r="AQ269" s="78"/>
      <c r="AR269" s="78"/>
      <c r="AS269" s="78"/>
      <c r="AT269" s="78"/>
      <c r="AU269" s="78"/>
      <c r="AV269" s="78"/>
      <c r="AW269" s="78"/>
      <c r="AX269" s="78"/>
      <c r="AY269" s="78"/>
      <c r="AZ269" s="78"/>
      <c r="BA269" s="78"/>
      <c r="BB269" s="78"/>
      <c r="BC269" s="78"/>
      <c r="BD269" s="78"/>
      <c r="BE269" s="78"/>
      <c r="BF269" s="78"/>
      <c r="BG269" s="78"/>
      <c r="BH269" s="78"/>
      <c r="BI269" s="78"/>
      <c r="BJ269" s="78"/>
      <c r="BK269" s="78"/>
      <c r="BL269" s="78"/>
      <c r="BM269" s="78"/>
      <c r="BN269" s="78"/>
      <c r="BO269" s="78"/>
      <c r="BP269" s="78"/>
      <c r="BQ269" s="78"/>
      <c r="BR269" s="78"/>
      <c r="BS269" s="78"/>
      <c r="BT269" s="78"/>
      <c r="BU269" s="78"/>
      <c r="BV269" s="78"/>
      <c r="BW269" s="78"/>
      <c r="BX269" s="78"/>
      <c r="BY269" s="78"/>
      <c r="BZ269" s="78"/>
      <c r="CA269" s="78"/>
      <c r="CB269" s="78"/>
      <c r="CC269" s="78"/>
      <c r="CD269" s="78"/>
      <c r="CE269" s="78"/>
      <c r="CF269" s="78"/>
      <c r="CG269" s="78"/>
      <c r="CH269" s="78"/>
      <c r="CI269" s="78"/>
      <c r="CJ269" s="78"/>
      <c r="CK269" s="78"/>
      <c r="CL269" s="78"/>
      <c r="CM269" s="78"/>
      <c r="CN269" s="78"/>
      <c r="CO269" s="78"/>
      <c r="CP269" s="78"/>
      <c r="CQ269" s="78"/>
      <c r="CR269" s="78"/>
      <c r="CS269" s="78"/>
      <c r="CT269" s="78"/>
      <c r="CU269" s="78"/>
      <c r="CV269" s="78"/>
      <c r="CW269" s="78"/>
      <c r="CX269" s="78"/>
      <c r="CY269" s="78"/>
      <c r="CZ269" s="78"/>
      <c r="DA269" s="78"/>
      <c r="DB269" s="78"/>
      <c r="DC269" s="78"/>
      <c r="DD269" s="78"/>
      <c r="DE269" s="78"/>
      <c r="DF269" s="78"/>
      <c r="DG269" s="78"/>
      <c r="DH269" s="78"/>
      <c r="DI269" s="78"/>
      <c r="DJ269" s="78"/>
      <c r="DK269" s="78"/>
      <c r="DL269" s="78"/>
      <c r="DM269" s="78"/>
      <c r="DN269" s="78"/>
      <c r="DO269" s="78"/>
      <c r="DP269" s="78"/>
      <c r="DQ269" s="78"/>
      <c r="DR269" s="78"/>
      <c r="DS269" s="78"/>
      <c r="DT269" s="78"/>
      <c r="DU269" s="78"/>
      <c r="DV269" s="78"/>
      <c r="DW269" s="78"/>
      <c r="DX269" s="78"/>
      <c r="DY269" s="78"/>
      <c r="DZ269" s="78"/>
      <c r="EA269" s="78"/>
      <c r="EB269" s="78"/>
      <c r="EC269" s="78"/>
      <c r="ED269" s="78"/>
      <c r="EE269" s="78"/>
      <c r="EF269" s="78"/>
      <c r="EG269" s="78"/>
      <c r="EH269" s="78"/>
      <c r="EI269" s="78"/>
      <c r="EJ269" s="78"/>
      <c r="EK269" s="78"/>
      <c r="EL269" s="78"/>
      <c r="EM269" s="78"/>
      <c r="EN269" s="78"/>
      <c r="EO269" s="78"/>
      <c r="EP269" s="78"/>
      <c r="EQ269" s="78"/>
      <c r="ER269" s="78"/>
      <c r="ES269" s="78"/>
      <c r="ET269" s="78"/>
      <c r="EU269" s="78"/>
      <c r="EV269" s="78"/>
      <c r="EW269" s="78"/>
      <c r="EX269" s="78"/>
      <c r="EY269" s="78"/>
      <c r="EZ269" s="78"/>
      <c r="FA269" s="78"/>
      <c r="FB269" s="78"/>
      <c r="FC269" s="78"/>
      <c r="FD269" s="78"/>
      <c r="FE269" s="78"/>
      <c r="FF269" s="78"/>
      <c r="FG269" s="78"/>
      <c r="FH269" s="78"/>
      <c r="FI269" s="78"/>
      <c r="FJ269" s="78"/>
      <c r="FK269" s="78"/>
      <c r="FL269" s="78"/>
      <c r="FM269" s="78"/>
      <c r="FN269" s="78"/>
      <c r="FO269" s="78"/>
      <c r="FP269" s="78"/>
      <c r="FQ269" s="78"/>
      <c r="FR269" s="78"/>
      <c r="FS269" s="78"/>
      <c r="FT269" s="78"/>
      <c r="FU269" s="78"/>
      <c r="FV269" s="78"/>
      <c r="FW269" s="78"/>
      <c r="FX269" s="78"/>
      <c r="FY269" s="78"/>
      <c r="FZ269" s="78"/>
      <c r="GA269" s="78"/>
      <c r="GB269" s="78"/>
      <c r="GC269" s="78"/>
    </row>
    <row r="270" spans="1:185" ht="60" x14ac:dyDescent="0.25">
      <c r="A270" s="11" t="s">
        <v>135</v>
      </c>
      <c r="B270" s="4">
        <f t="shared" ref="B270:D270" si="17">SUM(B250,B237,B224,B211,B198,B185,B172,B159,B146,B133,B120,B107,B94,B81,B68,B55,B42,B29,B15)</f>
        <v>245345</v>
      </c>
      <c r="C270" s="4">
        <f t="shared" si="17"/>
        <v>20448</v>
      </c>
      <c r="D270" s="4">
        <f t="shared" si="17"/>
        <v>9291</v>
      </c>
      <c r="E270" s="4">
        <f t="shared" si="5"/>
        <v>45.437206572769952</v>
      </c>
      <c r="F270" s="4">
        <f>SUM(F250,F237,F224,F211,F198,F185,F172,F159,F146,F133,F120,F107,F94,F81,F68,F55,F42,F29,F15)</f>
        <v>446104.74300000002</v>
      </c>
      <c r="G270" s="4">
        <f t="shared" ref="G270:H273" si="18">SUM(G250,G237,G224,G211,G198,G185,G172,G159,G146,G133,G120,G107,G94,G81,G68,G55,G42,G29,G15)</f>
        <v>37177</v>
      </c>
      <c r="H270" s="4">
        <f t="shared" si="18"/>
        <v>16711.205949999996</v>
      </c>
      <c r="I270" s="4">
        <f t="shared" si="1"/>
        <v>44.950388546682078</v>
      </c>
      <c r="J270" s="79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  <c r="AA270" s="78"/>
      <c r="AB270" s="78"/>
      <c r="AC270" s="78"/>
      <c r="AD270" s="78"/>
      <c r="AE270" s="78"/>
      <c r="AF270" s="78"/>
      <c r="AG270" s="78"/>
      <c r="AH270" s="78"/>
      <c r="AI270" s="78"/>
      <c r="AJ270" s="78"/>
      <c r="AK270" s="78"/>
      <c r="AL270" s="78"/>
      <c r="AM270" s="78"/>
      <c r="AN270" s="78"/>
      <c r="AO270" s="78"/>
      <c r="AP270" s="78"/>
      <c r="AQ270" s="78"/>
      <c r="AR270" s="78"/>
      <c r="AS270" s="78"/>
      <c r="AT270" s="78"/>
      <c r="AU270" s="78"/>
      <c r="AV270" s="78"/>
      <c r="AW270" s="78"/>
      <c r="AX270" s="78"/>
      <c r="AY270" s="78"/>
      <c r="AZ270" s="78"/>
      <c r="BA270" s="78"/>
      <c r="BB270" s="78"/>
      <c r="BC270" s="78"/>
      <c r="BD270" s="78"/>
      <c r="BE270" s="78"/>
      <c r="BF270" s="78"/>
      <c r="BG270" s="78"/>
      <c r="BH270" s="78"/>
      <c r="BI270" s="78"/>
      <c r="BJ270" s="78"/>
      <c r="BK270" s="78"/>
      <c r="BL270" s="78"/>
      <c r="BM270" s="78"/>
      <c r="BN270" s="78"/>
      <c r="BO270" s="78"/>
      <c r="BP270" s="78"/>
      <c r="BQ270" s="78"/>
      <c r="BR270" s="78"/>
      <c r="BS270" s="78"/>
      <c r="BT270" s="78"/>
      <c r="BU270" s="78"/>
      <c r="BV270" s="78"/>
      <c r="BW270" s="78"/>
      <c r="BX270" s="78"/>
      <c r="BY270" s="78"/>
      <c r="BZ270" s="78"/>
      <c r="CA270" s="78"/>
      <c r="CB270" s="78"/>
      <c r="CC270" s="78"/>
      <c r="CD270" s="78"/>
      <c r="CE270" s="78"/>
      <c r="CF270" s="78"/>
      <c r="CG270" s="78"/>
      <c r="CH270" s="78"/>
      <c r="CI270" s="78"/>
      <c r="CJ270" s="78"/>
      <c r="CK270" s="78"/>
      <c r="CL270" s="78"/>
      <c r="CM270" s="78"/>
      <c r="CN270" s="78"/>
      <c r="CO270" s="78"/>
      <c r="CP270" s="78"/>
      <c r="CQ270" s="78"/>
      <c r="CR270" s="78"/>
      <c r="CS270" s="78"/>
      <c r="CT270" s="78"/>
      <c r="CU270" s="78"/>
      <c r="CV270" s="78"/>
      <c r="CW270" s="78"/>
      <c r="CX270" s="78"/>
      <c r="CY270" s="78"/>
      <c r="CZ270" s="78"/>
      <c r="DA270" s="78"/>
      <c r="DB270" s="78"/>
      <c r="DC270" s="78"/>
      <c r="DD270" s="78"/>
      <c r="DE270" s="78"/>
      <c r="DF270" s="78"/>
      <c r="DG270" s="78"/>
      <c r="DH270" s="78"/>
      <c r="DI270" s="78"/>
      <c r="DJ270" s="78"/>
      <c r="DK270" s="78"/>
      <c r="DL270" s="78"/>
      <c r="DM270" s="78"/>
      <c r="DN270" s="78"/>
      <c r="DO270" s="78"/>
      <c r="DP270" s="78"/>
      <c r="DQ270" s="78"/>
      <c r="DR270" s="78"/>
      <c r="DS270" s="78"/>
      <c r="DT270" s="78"/>
      <c r="DU270" s="78"/>
      <c r="DV270" s="78"/>
      <c r="DW270" s="78"/>
      <c r="DX270" s="78"/>
      <c r="DY270" s="78"/>
      <c r="DZ270" s="78"/>
      <c r="EA270" s="78"/>
      <c r="EB270" s="78"/>
      <c r="EC270" s="78"/>
      <c r="ED270" s="78"/>
      <c r="EE270" s="78"/>
      <c r="EF270" s="78"/>
      <c r="EG270" s="78"/>
      <c r="EH270" s="78"/>
      <c r="EI270" s="78"/>
      <c r="EJ270" s="78"/>
      <c r="EK270" s="78"/>
      <c r="EL270" s="78"/>
      <c r="EM270" s="78"/>
      <c r="EN270" s="78"/>
      <c r="EO270" s="78"/>
      <c r="EP270" s="78"/>
      <c r="EQ270" s="78"/>
      <c r="ER270" s="78"/>
      <c r="ES270" s="78"/>
      <c r="ET270" s="78"/>
      <c r="EU270" s="78"/>
      <c r="EV270" s="78"/>
      <c r="EW270" s="78"/>
      <c r="EX270" s="78"/>
      <c r="EY270" s="78"/>
      <c r="EZ270" s="78"/>
      <c r="FA270" s="78"/>
      <c r="FB270" s="78"/>
      <c r="FC270" s="78"/>
      <c r="FD270" s="78"/>
      <c r="FE270" s="78"/>
      <c r="FF270" s="78"/>
      <c r="FG270" s="78"/>
      <c r="FH270" s="78"/>
      <c r="FI270" s="78"/>
      <c r="FJ270" s="78"/>
      <c r="FK270" s="78"/>
      <c r="FL270" s="78"/>
      <c r="FM270" s="78"/>
      <c r="FN270" s="78"/>
      <c r="FO270" s="78"/>
      <c r="FP270" s="78"/>
      <c r="FQ270" s="78"/>
      <c r="FR270" s="78"/>
      <c r="FS270" s="78"/>
      <c r="FT270" s="78"/>
      <c r="FU270" s="78"/>
      <c r="FV270" s="78"/>
      <c r="FW270" s="78"/>
      <c r="FX270" s="78"/>
      <c r="FY270" s="78"/>
      <c r="FZ270" s="78"/>
      <c r="GA270" s="78"/>
      <c r="GB270" s="78"/>
      <c r="GC270" s="78"/>
    </row>
    <row r="271" spans="1:185" ht="45" x14ac:dyDescent="0.25">
      <c r="A271" s="11" t="s">
        <v>122</v>
      </c>
      <c r="B271" s="4">
        <f t="shared" ref="B271:D271" si="19">SUM(B251,B238,B225,B212,B199,B186,B173,B160,B147,B134,B121,B108,B95,B82,B69,B56,B43,B30,B16)</f>
        <v>84148</v>
      </c>
      <c r="C271" s="4">
        <f t="shared" si="19"/>
        <v>7016</v>
      </c>
      <c r="D271" s="4">
        <f t="shared" si="19"/>
        <v>6612</v>
      </c>
      <c r="E271" s="4">
        <f t="shared" si="5"/>
        <v>94.241733181299892</v>
      </c>
      <c r="F271" s="4">
        <f>SUM(F251,F238,F225,F212,F199,F186,F173,F160,F147,F134,F121,F108,F95,F82,F69,F56,F43,F30,F16)</f>
        <v>154728.52903999999</v>
      </c>
      <c r="G271" s="4">
        <f t="shared" ref="G271" si="20">SUM(G251,G238,G225,G212,G199,G186,G173,G160,G147,G134,G121,G108,G95,G82,G69,G56,G43,G30,G16)</f>
        <v>12895</v>
      </c>
      <c r="H271" s="4">
        <f t="shared" si="18"/>
        <v>5753.2817400000004</v>
      </c>
      <c r="I271" s="4">
        <f t="shared" si="1"/>
        <v>44.616376424970923</v>
      </c>
      <c r="J271" s="79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  <c r="AC271" s="78"/>
      <c r="AD271" s="78"/>
      <c r="AE271" s="78"/>
      <c r="AF271" s="78"/>
      <c r="AG271" s="78"/>
      <c r="AH271" s="78"/>
      <c r="AI271" s="78"/>
      <c r="AJ271" s="78"/>
      <c r="AK271" s="78"/>
      <c r="AL271" s="78"/>
      <c r="AM271" s="78"/>
      <c r="AN271" s="78"/>
      <c r="AO271" s="78"/>
      <c r="AP271" s="78"/>
      <c r="AQ271" s="78"/>
      <c r="AR271" s="78"/>
      <c r="AS271" s="78"/>
      <c r="AT271" s="78"/>
      <c r="AU271" s="78"/>
      <c r="AV271" s="78"/>
      <c r="AW271" s="78"/>
      <c r="AX271" s="78"/>
      <c r="AY271" s="78"/>
      <c r="AZ271" s="78"/>
      <c r="BA271" s="78"/>
      <c r="BB271" s="78"/>
      <c r="BC271" s="78"/>
      <c r="BD271" s="78"/>
      <c r="BE271" s="78"/>
      <c r="BF271" s="78"/>
      <c r="BG271" s="78"/>
      <c r="BH271" s="78"/>
      <c r="BI271" s="78"/>
      <c r="BJ271" s="78"/>
      <c r="BK271" s="78"/>
      <c r="BL271" s="78"/>
      <c r="BM271" s="78"/>
      <c r="BN271" s="78"/>
      <c r="BO271" s="78"/>
      <c r="BP271" s="78"/>
      <c r="BQ271" s="78"/>
      <c r="BR271" s="78"/>
      <c r="BS271" s="78"/>
      <c r="BT271" s="78"/>
      <c r="BU271" s="78"/>
      <c r="BV271" s="78"/>
      <c r="BW271" s="78"/>
      <c r="BX271" s="78"/>
      <c r="BY271" s="78"/>
      <c r="BZ271" s="78"/>
      <c r="CA271" s="78"/>
      <c r="CB271" s="78"/>
      <c r="CC271" s="78"/>
      <c r="CD271" s="78"/>
      <c r="CE271" s="78"/>
      <c r="CF271" s="78"/>
      <c r="CG271" s="78"/>
      <c r="CH271" s="78"/>
      <c r="CI271" s="78"/>
      <c r="CJ271" s="78"/>
      <c r="CK271" s="78"/>
      <c r="CL271" s="78"/>
      <c r="CM271" s="78"/>
      <c r="CN271" s="78"/>
      <c r="CO271" s="78"/>
      <c r="CP271" s="78"/>
      <c r="CQ271" s="78"/>
      <c r="CR271" s="78"/>
      <c r="CS271" s="78"/>
      <c r="CT271" s="78"/>
      <c r="CU271" s="78"/>
      <c r="CV271" s="78"/>
      <c r="CW271" s="78"/>
      <c r="CX271" s="78"/>
      <c r="CY271" s="78"/>
      <c r="CZ271" s="78"/>
      <c r="DA271" s="78"/>
      <c r="DB271" s="78"/>
      <c r="DC271" s="78"/>
      <c r="DD271" s="78"/>
      <c r="DE271" s="78"/>
      <c r="DF271" s="78"/>
      <c r="DG271" s="78"/>
      <c r="DH271" s="78"/>
      <c r="DI271" s="78"/>
      <c r="DJ271" s="78"/>
      <c r="DK271" s="78"/>
      <c r="DL271" s="78"/>
      <c r="DM271" s="78"/>
      <c r="DN271" s="78"/>
      <c r="DO271" s="78"/>
      <c r="DP271" s="78"/>
      <c r="DQ271" s="78"/>
      <c r="DR271" s="78"/>
      <c r="DS271" s="78"/>
      <c r="DT271" s="78"/>
      <c r="DU271" s="78"/>
      <c r="DV271" s="78"/>
      <c r="DW271" s="78"/>
      <c r="DX271" s="78"/>
      <c r="DY271" s="78"/>
      <c r="DZ271" s="78"/>
      <c r="EA271" s="78"/>
      <c r="EB271" s="78"/>
      <c r="EC271" s="78"/>
      <c r="ED271" s="78"/>
      <c r="EE271" s="78"/>
      <c r="EF271" s="78"/>
      <c r="EG271" s="78"/>
      <c r="EH271" s="78"/>
      <c r="EI271" s="78"/>
      <c r="EJ271" s="78"/>
      <c r="EK271" s="78"/>
      <c r="EL271" s="78"/>
      <c r="EM271" s="78"/>
      <c r="EN271" s="78"/>
      <c r="EO271" s="78"/>
      <c r="EP271" s="78"/>
      <c r="EQ271" s="78"/>
      <c r="ER271" s="78"/>
      <c r="ES271" s="78"/>
      <c r="ET271" s="78"/>
      <c r="EU271" s="78"/>
      <c r="EV271" s="78"/>
      <c r="EW271" s="78"/>
      <c r="EX271" s="78"/>
      <c r="EY271" s="78"/>
      <c r="EZ271" s="78"/>
      <c r="FA271" s="78"/>
      <c r="FB271" s="78"/>
      <c r="FC271" s="78"/>
      <c r="FD271" s="78"/>
      <c r="FE271" s="78"/>
      <c r="FF271" s="78"/>
      <c r="FG271" s="78"/>
      <c r="FH271" s="78"/>
      <c r="FI271" s="78"/>
      <c r="FJ271" s="78"/>
      <c r="FK271" s="78"/>
      <c r="FL271" s="78"/>
      <c r="FM271" s="78"/>
      <c r="FN271" s="78"/>
      <c r="FO271" s="78"/>
      <c r="FP271" s="78"/>
      <c r="FQ271" s="78"/>
      <c r="FR271" s="78"/>
      <c r="FS271" s="78"/>
      <c r="FT271" s="78"/>
      <c r="FU271" s="78"/>
      <c r="FV271" s="78"/>
      <c r="FW271" s="78"/>
      <c r="FX271" s="78"/>
      <c r="FY271" s="78"/>
      <c r="FZ271" s="78"/>
      <c r="GA271" s="78"/>
      <c r="GB271" s="78"/>
      <c r="GC271" s="78"/>
    </row>
    <row r="272" spans="1:185" ht="30" x14ac:dyDescent="0.25">
      <c r="A272" s="11" t="s">
        <v>87</v>
      </c>
      <c r="B272" s="4">
        <f t="shared" ref="B272:D273" si="21">SUM(B252,B239,B226,B213,B200,B187,B174,B161,B148,B135,B122,B109,B96,B83,B70,B57,B44,B31,B17)</f>
        <v>13933</v>
      </c>
      <c r="C272" s="4">
        <f t="shared" si="21"/>
        <v>1163</v>
      </c>
      <c r="D272" s="4">
        <f t="shared" si="21"/>
        <v>94</v>
      </c>
      <c r="E272" s="4">
        <f t="shared" si="5"/>
        <v>8.082545141874462</v>
      </c>
      <c r="F272" s="4">
        <f>SUM(F252,F239,F226,F213,F200,F187,F174,F161,F148,F135,F122,F109,F96,F83,F70,F57,F44,F31,F17)</f>
        <v>51799.604400000004</v>
      </c>
      <c r="G272" s="4">
        <f t="shared" ref="G272" si="22">SUM(G252,G239,G226,G213,G200,G187,G174,G161,G148,G135,G122,G109,G96,G83,G70,G57,G44,G31,G17)</f>
        <v>4319</v>
      </c>
      <c r="H272" s="4">
        <f t="shared" si="18"/>
        <v>260.91658000000007</v>
      </c>
      <c r="I272" s="4">
        <f t="shared" ref="I272:I273" si="23">H272/G272*100</f>
        <v>6.0411340588099112</v>
      </c>
      <c r="J272" s="79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  <c r="AC272" s="78"/>
      <c r="AD272" s="78"/>
      <c r="AE272" s="78"/>
      <c r="AF272" s="78"/>
      <c r="AG272" s="78"/>
      <c r="AH272" s="78"/>
      <c r="AI272" s="78"/>
      <c r="AJ272" s="78"/>
      <c r="AK272" s="78"/>
      <c r="AL272" s="78"/>
      <c r="AM272" s="78"/>
      <c r="AN272" s="78"/>
      <c r="AO272" s="78"/>
      <c r="AP272" s="78"/>
      <c r="AQ272" s="78"/>
      <c r="AR272" s="78"/>
      <c r="AS272" s="78"/>
      <c r="AT272" s="78"/>
      <c r="AU272" s="78"/>
      <c r="AV272" s="78"/>
      <c r="AW272" s="78"/>
      <c r="AX272" s="78"/>
      <c r="AY272" s="78"/>
      <c r="AZ272" s="78"/>
      <c r="BA272" s="78"/>
      <c r="BB272" s="78"/>
      <c r="BC272" s="78"/>
      <c r="BD272" s="78"/>
      <c r="BE272" s="78"/>
      <c r="BF272" s="78"/>
      <c r="BG272" s="78"/>
      <c r="BH272" s="78"/>
      <c r="BI272" s="78"/>
      <c r="BJ272" s="78"/>
      <c r="BK272" s="78"/>
      <c r="BL272" s="78"/>
      <c r="BM272" s="78"/>
      <c r="BN272" s="78"/>
      <c r="BO272" s="78"/>
      <c r="BP272" s="78"/>
      <c r="BQ272" s="78"/>
      <c r="BR272" s="78"/>
      <c r="BS272" s="78"/>
      <c r="BT272" s="78"/>
      <c r="BU272" s="78"/>
      <c r="BV272" s="78"/>
      <c r="BW272" s="78"/>
      <c r="BX272" s="78"/>
      <c r="BY272" s="78"/>
      <c r="BZ272" s="78"/>
      <c r="CA272" s="78"/>
      <c r="CB272" s="78"/>
      <c r="CC272" s="78"/>
      <c r="CD272" s="78"/>
      <c r="CE272" s="78"/>
      <c r="CF272" s="78"/>
      <c r="CG272" s="78"/>
      <c r="CH272" s="78"/>
      <c r="CI272" s="78"/>
      <c r="CJ272" s="78"/>
      <c r="CK272" s="78"/>
      <c r="CL272" s="78"/>
      <c r="CM272" s="78"/>
      <c r="CN272" s="78"/>
      <c r="CO272" s="78"/>
      <c r="CP272" s="78"/>
      <c r="CQ272" s="78"/>
      <c r="CR272" s="78"/>
      <c r="CS272" s="78"/>
      <c r="CT272" s="78"/>
      <c r="CU272" s="78"/>
      <c r="CV272" s="78"/>
      <c r="CW272" s="78"/>
      <c r="CX272" s="78"/>
      <c r="CY272" s="78"/>
      <c r="CZ272" s="78"/>
      <c r="DA272" s="78"/>
      <c r="DB272" s="78"/>
      <c r="DC272" s="78"/>
      <c r="DD272" s="78"/>
      <c r="DE272" s="78"/>
      <c r="DF272" s="78"/>
      <c r="DG272" s="78"/>
      <c r="DH272" s="78"/>
      <c r="DI272" s="78"/>
      <c r="DJ272" s="78"/>
      <c r="DK272" s="78"/>
      <c r="DL272" s="78"/>
      <c r="DM272" s="78"/>
      <c r="DN272" s="78"/>
      <c r="DO272" s="78"/>
      <c r="DP272" s="78"/>
      <c r="DQ272" s="78"/>
      <c r="DR272" s="78"/>
      <c r="DS272" s="78"/>
      <c r="DT272" s="78"/>
      <c r="DU272" s="78"/>
      <c r="DV272" s="78"/>
      <c r="DW272" s="78"/>
      <c r="DX272" s="78"/>
      <c r="DY272" s="78"/>
      <c r="DZ272" s="78"/>
      <c r="EA272" s="78"/>
      <c r="EB272" s="78"/>
      <c r="EC272" s="78"/>
      <c r="ED272" s="78"/>
      <c r="EE272" s="78"/>
      <c r="EF272" s="78"/>
      <c r="EG272" s="78"/>
      <c r="EH272" s="78"/>
      <c r="EI272" s="78"/>
      <c r="EJ272" s="78"/>
      <c r="EK272" s="78"/>
      <c r="EL272" s="78"/>
      <c r="EM272" s="78"/>
      <c r="EN272" s="78"/>
      <c r="EO272" s="78"/>
      <c r="EP272" s="78"/>
      <c r="EQ272" s="78"/>
      <c r="ER272" s="78"/>
      <c r="ES272" s="78"/>
      <c r="ET272" s="78"/>
      <c r="EU272" s="78"/>
      <c r="EV272" s="78"/>
      <c r="EW272" s="78"/>
      <c r="EX272" s="78"/>
      <c r="EY272" s="78"/>
      <c r="EZ272" s="78"/>
      <c r="FA272" s="78"/>
      <c r="FB272" s="78"/>
      <c r="FC272" s="78"/>
      <c r="FD272" s="78"/>
      <c r="FE272" s="78"/>
      <c r="FF272" s="78"/>
      <c r="FG272" s="78"/>
      <c r="FH272" s="78"/>
      <c r="FI272" s="78"/>
      <c r="FJ272" s="78"/>
      <c r="FK272" s="78"/>
      <c r="FL272" s="78"/>
      <c r="FM272" s="78"/>
      <c r="FN272" s="78"/>
      <c r="FO272" s="78"/>
      <c r="FP272" s="78"/>
      <c r="FQ272" s="78"/>
      <c r="FR272" s="78"/>
      <c r="FS272" s="78"/>
      <c r="FT272" s="78"/>
      <c r="FU272" s="78"/>
      <c r="FV272" s="78"/>
      <c r="FW272" s="78"/>
      <c r="FX272" s="78"/>
      <c r="FY272" s="78"/>
      <c r="FZ272" s="78"/>
      <c r="GA272" s="78"/>
      <c r="GB272" s="78"/>
      <c r="GC272" s="78"/>
    </row>
    <row r="273" spans="1:185" ht="30.75" thickBot="1" x14ac:dyDescent="0.3">
      <c r="A273" s="432" t="s">
        <v>88</v>
      </c>
      <c r="B273" s="433">
        <f t="shared" si="21"/>
        <v>31766</v>
      </c>
      <c r="C273" s="433">
        <f t="shared" si="21"/>
        <v>2648</v>
      </c>
      <c r="D273" s="433">
        <f t="shared" si="21"/>
        <v>877</v>
      </c>
      <c r="E273" s="433">
        <f t="shared" si="5"/>
        <v>33.11933534743202</v>
      </c>
      <c r="F273" s="433">
        <f>SUM(F253,F240,F227,F214,F201,F188,F175,F162,F149,F136,F123,F110,F97,F84,F71,F58,F45,F32,F18)</f>
        <v>22187.36651</v>
      </c>
      <c r="G273" s="433">
        <f t="shared" ref="G273" si="24">SUM(G253,G240,G227,G214,G201,G188,G175,G162,G149,G136,G123,G110,G97,G84,G71,G58,G45,G32,G18)</f>
        <v>1849</v>
      </c>
      <c r="H273" s="433">
        <f t="shared" si="18"/>
        <v>591.05708000000004</v>
      </c>
      <c r="I273" s="433">
        <f t="shared" si="23"/>
        <v>31.966310438074636</v>
      </c>
      <c r="J273" s="79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  <c r="AC273" s="78"/>
      <c r="AD273" s="78"/>
      <c r="AE273" s="78"/>
      <c r="AF273" s="78"/>
      <c r="AG273" s="78"/>
      <c r="AH273" s="78"/>
      <c r="AI273" s="78"/>
      <c r="AJ273" s="78"/>
      <c r="AK273" s="78"/>
      <c r="AL273" s="78"/>
      <c r="AM273" s="78"/>
      <c r="AN273" s="78"/>
      <c r="AO273" s="78"/>
      <c r="AP273" s="78"/>
      <c r="AQ273" s="78"/>
      <c r="AR273" s="78"/>
      <c r="AS273" s="78"/>
      <c r="AT273" s="78"/>
      <c r="AU273" s="78"/>
      <c r="AV273" s="78"/>
      <c r="AW273" s="78"/>
      <c r="AX273" s="78"/>
      <c r="AY273" s="78"/>
      <c r="AZ273" s="78"/>
      <c r="BA273" s="78"/>
      <c r="BB273" s="78"/>
      <c r="BC273" s="78"/>
      <c r="BD273" s="78"/>
      <c r="BE273" s="78"/>
      <c r="BF273" s="78"/>
      <c r="BG273" s="78"/>
      <c r="BH273" s="78"/>
      <c r="BI273" s="78"/>
      <c r="BJ273" s="78"/>
      <c r="BK273" s="78"/>
      <c r="BL273" s="78"/>
      <c r="BM273" s="78"/>
      <c r="BN273" s="78"/>
      <c r="BO273" s="78"/>
      <c r="BP273" s="78"/>
      <c r="BQ273" s="78"/>
      <c r="BR273" s="78"/>
      <c r="BS273" s="78"/>
      <c r="BT273" s="78"/>
      <c r="BU273" s="78"/>
      <c r="BV273" s="78"/>
      <c r="BW273" s="78"/>
      <c r="BX273" s="78"/>
      <c r="BY273" s="78"/>
      <c r="BZ273" s="78"/>
      <c r="CA273" s="78"/>
      <c r="CB273" s="78"/>
      <c r="CC273" s="78"/>
      <c r="CD273" s="78"/>
      <c r="CE273" s="78"/>
      <c r="CF273" s="78"/>
      <c r="CG273" s="78"/>
      <c r="CH273" s="78"/>
      <c r="CI273" s="78"/>
      <c r="CJ273" s="78"/>
      <c r="CK273" s="78"/>
      <c r="CL273" s="78"/>
      <c r="CM273" s="78"/>
      <c r="CN273" s="78"/>
      <c r="CO273" s="78"/>
      <c r="CP273" s="78"/>
      <c r="CQ273" s="78"/>
      <c r="CR273" s="78"/>
      <c r="CS273" s="78"/>
      <c r="CT273" s="78"/>
      <c r="CU273" s="78"/>
      <c r="CV273" s="78"/>
      <c r="CW273" s="78"/>
      <c r="CX273" s="78"/>
      <c r="CY273" s="78"/>
      <c r="CZ273" s="78"/>
      <c r="DA273" s="78"/>
      <c r="DB273" s="78"/>
      <c r="DC273" s="78"/>
      <c r="DD273" s="78"/>
      <c r="DE273" s="78"/>
      <c r="DF273" s="78"/>
      <c r="DG273" s="78"/>
      <c r="DH273" s="78"/>
      <c r="DI273" s="78"/>
      <c r="DJ273" s="78"/>
      <c r="DK273" s="78"/>
      <c r="DL273" s="78"/>
      <c r="DM273" s="78"/>
      <c r="DN273" s="78"/>
      <c r="DO273" s="78"/>
      <c r="DP273" s="78"/>
      <c r="DQ273" s="78"/>
      <c r="DR273" s="78"/>
      <c r="DS273" s="78"/>
      <c r="DT273" s="78"/>
      <c r="DU273" s="78"/>
      <c r="DV273" s="78"/>
      <c r="DW273" s="78"/>
      <c r="DX273" s="78"/>
      <c r="DY273" s="78"/>
      <c r="DZ273" s="78"/>
      <c r="EA273" s="78"/>
      <c r="EB273" s="78"/>
      <c r="EC273" s="78"/>
      <c r="ED273" s="78"/>
      <c r="EE273" s="78"/>
      <c r="EF273" s="78"/>
      <c r="EG273" s="78"/>
      <c r="EH273" s="78"/>
      <c r="EI273" s="78"/>
      <c r="EJ273" s="78"/>
      <c r="EK273" s="78"/>
      <c r="EL273" s="78"/>
      <c r="EM273" s="78"/>
      <c r="EN273" s="78"/>
      <c r="EO273" s="78"/>
      <c r="EP273" s="78"/>
      <c r="EQ273" s="78"/>
      <c r="ER273" s="78"/>
      <c r="ES273" s="78"/>
      <c r="ET273" s="78"/>
      <c r="EU273" s="78"/>
      <c r="EV273" s="78"/>
      <c r="EW273" s="78"/>
      <c r="EX273" s="78"/>
      <c r="EY273" s="78"/>
      <c r="EZ273" s="78"/>
      <c r="FA273" s="78"/>
      <c r="FB273" s="78"/>
      <c r="FC273" s="78"/>
      <c r="FD273" s="78"/>
      <c r="FE273" s="78"/>
      <c r="FF273" s="78"/>
      <c r="FG273" s="78"/>
      <c r="FH273" s="78"/>
      <c r="FI273" s="78"/>
      <c r="FJ273" s="78"/>
      <c r="FK273" s="78"/>
      <c r="FL273" s="78"/>
      <c r="FM273" s="78"/>
      <c r="FN273" s="78"/>
      <c r="FO273" s="78"/>
      <c r="FP273" s="78"/>
      <c r="FQ273" s="78"/>
      <c r="FR273" s="78"/>
      <c r="FS273" s="78"/>
      <c r="FT273" s="78"/>
      <c r="FU273" s="78"/>
      <c r="FV273" s="78"/>
      <c r="FW273" s="78"/>
      <c r="FX273" s="78"/>
      <c r="FY273" s="78"/>
      <c r="FZ273" s="78"/>
      <c r="GA273" s="78"/>
      <c r="GB273" s="78"/>
      <c r="GC273" s="78"/>
    </row>
  </sheetData>
  <mergeCells count="4">
    <mergeCell ref="B4:E4"/>
    <mergeCell ref="F4:I4"/>
    <mergeCell ref="A1:I1"/>
    <mergeCell ref="A2:I2"/>
  </mergeCells>
  <phoneticPr fontId="0" type="noConversion"/>
  <pageMargins left="0" right="0.23622047244094491" top="0" bottom="0" header="0.19685039370078741" footer="0.19685039370078741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2016-03-02T05:54:08Z</cp:lastPrinted>
  <dcterms:created xsi:type="dcterms:W3CDTF">2005-05-23T08:07:41Z</dcterms:created>
  <dcterms:modified xsi:type="dcterms:W3CDTF">2016-03-02T06:02:38Z</dcterms:modified>
</cp:coreProperties>
</file>