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3130" windowHeight="12585"/>
  </bookViews>
  <sheets>
    <sheet name="Лист1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Лист1!$6:$7</definedName>
  </definedNames>
  <calcPr calcId="145621"/>
</workbook>
</file>

<file path=xl/calcChain.xml><?xml version="1.0" encoding="utf-8"?>
<calcChain xmlns="http://schemas.openxmlformats.org/spreadsheetml/2006/main">
  <c r="G23" i="1" l="1"/>
  <c r="G28" i="1"/>
  <c r="G27" i="1"/>
  <c r="G26" i="1"/>
  <c r="G25" i="1"/>
  <c r="G30" i="1"/>
  <c r="G11" i="1"/>
  <c r="G73" i="1" l="1"/>
  <c r="G72" i="1"/>
  <c r="G70" i="1"/>
  <c r="G69" i="1"/>
  <c r="G67" i="1"/>
  <c r="G66" i="1"/>
  <c r="G64" i="1"/>
  <c r="G63" i="1"/>
  <c r="G60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33" i="1"/>
  <c r="G31" i="1"/>
  <c r="C73" i="1" l="1"/>
  <c r="C72" i="1"/>
  <c r="C70" i="1"/>
  <c r="C69" i="1"/>
  <c r="C67" i="1"/>
  <c r="C66" i="1"/>
  <c r="C64" i="1"/>
  <c r="C63" i="1"/>
  <c r="E58" i="1"/>
  <c r="E56" i="1"/>
  <c r="E54" i="1"/>
  <c r="E52" i="1"/>
  <c r="E50" i="1"/>
  <c r="E48" i="1"/>
  <c r="E46" i="1"/>
  <c r="E44" i="1"/>
  <c r="E42" i="1"/>
  <c r="E40" i="1"/>
  <c r="E38" i="1"/>
  <c r="E36" i="1"/>
  <c r="E34" i="1"/>
  <c r="E31" i="1"/>
  <c r="C31" i="1"/>
  <c r="C30" i="1"/>
  <c r="F64" i="1" l="1"/>
  <c r="E64" i="1"/>
  <c r="F70" i="1"/>
  <c r="E70" i="1"/>
  <c r="F30" i="1"/>
  <c r="F33" i="1"/>
  <c r="F35" i="1"/>
  <c r="F37" i="1"/>
  <c r="F39" i="1"/>
  <c r="F41" i="1"/>
  <c r="F43" i="1"/>
  <c r="F45" i="1"/>
  <c r="F47" i="1"/>
  <c r="F49" i="1"/>
  <c r="F51" i="1"/>
  <c r="F53" i="1"/>
  <c r="F55" i="1"/>
  <c r="F57" i="1"/>
  <c r="F59" i="1"/>
  <c r="E59" i="1"/>
  <c r="F66" i="1"/>
  <c r="E66" i="1"/>
  <c r="F72" i="1"/>
  <c r="E72" i="1"/>
  <c r="E30" i="1"/>
  <c r="E33" i="1"/>
  <c r="E35" i="1"/>
  <c r="E37" i="1"/>
  <c r="E39" i="1"/>
  <c r="E41" i="1"/>
  <c r="E43" i="1"/>
  <c r="E45" i="1"/>
  <c r="E47" i="1"/>
  <c r="E49" i="1"/>
  <c r="E51" i="1"/>
  <c r="E53" i="1"/>
  <c r="E55" i="1"/>
  <c r="E57" i="1"/>
  <c r="F60" i="1"/>
  <c r="E60" i="1"/>
  <c r="F67" i="1"/>
  <c r="E67" i="1"/>
  <c r="F31" i="1"/>
  <c r="F34" i="1"/>
  <c r="F36" i="1"/>
  <c r="F38" i="1"/>
  <c r="F40" i="1"/>
  <c r="F42" i="1"/>
  <c r="F44" i="1"/>
  <c r="F46" i="1"/>
  <c r="F48" i="1"/>
  <c r="F50" i="1"/>
  <c r="F52" i="1"/>
  <c r="F54" i="1"/>
  <c r="F56" i="1"/>
  <c r="F58" i="1"/>
  <c r="F63" i="1"/>
  <c r="E63" i="1"/>
  <c r="F69" i="1"/>
  <c r="E69" i="1"/>
  <c r="E73" i="1"/>
  <c r="F73" i="1"/>
  <c r="G22" i="1" l="1"/>
  <c r="F22" i="1"/>
  <c r="E22" i="1"/>
  <c r="D22" i="1"/>
  <c r="G21" i="1"/>
  <c r="F21" i="1"/>
  <c r="E21" i="1"/>
  <c r="D21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F11" i="1"/>
  <c r="E11" i="1"/>
  <c r="D11" i="1"/>
  <c r="G9" i="1"/>
  <c r="F9" i="1"/>
  <c r="E9" i="1"/>
  <c r="D9" i="1"/>
</calcChain>
</file>

<file path=xl/sharedStrings.xml><?xml version="1.0" encoding="utf-8"?>
<sst xmlns="http://schemas.openxmlformats.org/spreadsheetml/2006/main" count="78" uniqueCount="72">
  <si>
    <t>Тарифы на оплату законченных случаев диспансеризации и профилактических осмотров отдельных категорий граждан</t>
  </si>
  <si>
    <t>руб.</t>
  </si>
  <si>
    <t>№ п/п</t>
  </si>
  <si>
    <t>Наименование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</si>
  <si>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</si>
  <si>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</si>
  <si>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</si>
  <si>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</si>
  <si>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</si>
  <si>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 xml:space="preserve">Законченный случай диспансеризации детей-сирот,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прибывающих в стационарных учреждениях детей-сирот и детей, находящихся в трудной жизненной ситуации: </t>
  </si>
  <si>
    <t>0-17</t>
  </si>
  <si>
    <t xml:space="preserve">Законченный случай I этапа диспансеризации определенных групп  взрослого населения: </t>
  </si>
  <si>
    <t>Мужчины 21,24,27,30,33</t>
  </si>
  <si>
    <t>Мужчины 78,84,90,96</t>
  </si>
  <si>
    <t>Мужчины 36,42</t>
  </si>
  <si>
    <t>Мужчины 39,45,81,87,93,99</t>
  </si>
  <si>
    <t xml:space="preserve"> Мужчины 51,57,63,69,75</t>
  </si>
  <si>
    <r>
      <t>Мужчины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48</t>
    </r>
    <r>
      <rPr>
        <sz val="11"/>
        <color theme="1"/>
        <rFont val="Times New Roman"/>
        <family val="1"/>
        <charset val="204"/>
      </rPr>
      <t>,54,60,66,72</t>
    </r>
  </si>
  <si>
    <t>Женщины 21,24,27,30,33,36,78,84,90,96</t>
  </si>
  <si>
    <r>
      <t xml:space="preserve">Женщины </t>
    </r>
    <r>
      <rPr>
        <b/>
        <sz val="11"/>
        <color theme="1"/>
        <rFont val="Times New Roman"/>
        <family val="1"/>
        <charset val="204"/>
      </rPr>
      <t>39</t>
    </r>
    <r>
      <rPr>
        <sz val="11"/>
        <color theme="1"/>
        <rFont val="Times New Roman"/>
        <family val="1"/>
        <charset val="204"/>
      </rPr>
      <t>,45,69,75</t>
    </r>
  </si>
  <si>
    <r>
      <t>Женщины</t>
    </r>
    <r>
      <rPr>
        <b/>
        <sz val="11"/>
        <color theme="1"/>
        <rFont val="Times New Roman"/>
        <family val="1"/>
        <charset val="204"/>
      </rPr>
      <t xml:space="preserve"> 42</t>
    </r>
    <r>
      <rPr>
        <sz val="11"/>
        <color theme="1"/>
        <rFont val="Times New Roman"/>
        <family val="1"/>
        <charset val="204"/>
      </rPr>
      <t>,72</t>
    </r>
  </si>
  <si>
    <t>Женщины 51,57,63</t>
  </si>
  <si>
    <r>
      <t xml:space="preserve">Женщины </t>
    </r>
    <r>
      <rPr>
        <b/>
        <sz val="11"/>
        <color theme="1"/>
        <rFont val="Times New Roman"/>
        <family val="1"/>
        <charset val="204"/>
      </rPr>
      <t>48,54,60,66</t>
    </r>
    <r>
      <rPr>
        <sz val="11"/>
        <color theme="1"/>
        <rFont val="Times New Roman"/>
        <family val="1"/>
        <charset val="204"/>
      </rPr>
      <t>,81,87,93,99</t>
    </r>
  </si>
  <si>
    <t>Законченный случай II этапа диспансеризации определенных групп  взрослого населения :</t>
  </si>
  <si>
    <t>Мужчины 21 – 42 года</t>
  </si>
  <si>
    <t>Мужчины 45 и старше</t>
  </si>
  <si>
    <t>Женщины 21 – 42 года</t>
  </si>
  <si>
    <t>Женщины 45 и старше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</si>
  <si>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 </t>
  </si>
  <si>
    <t xml:space="preserve"> 2.1</t>
  </si>
  <si>
    <t xml:space="preserve">Законченный случай I этапа диспансеризации определенных групп  взрослого населения (ранее выполненные  медицинские мероприятия  составляют более 15%  от объема диспансеризации): </t>
  </si>
  <si>
    <t>Законченный случай профилактических медицинских осмотров лиц старше 18 лет:</t>
  </si>
  <si>
    <t xml:space="preserve">Мужчины </t>
  </si>
  <si>
    <t xml:space="preserve">Женщины </t>
  </si>
  <si>
    <t>Законченный случай профилактических медицинских осмотров несовершеннолетних:</t>
  </si>
  <si>
    <t>Новорожденный, 2,4,5,7,8,9,10,11 месяцев,
1 год 3 месяца, 1 год 6 месяцев
1 год 9 месяцев, 
2 года 6 месяцев, 
8,9,13 лет, мальчики</t>
  </si>
  <si>
    <t>Новорожденный, 2,4,5,7,8,9,10,11 месяцев,
1 год 3 месяца, 1 год 6 месяцев,
1 год 9 месяцев, 
2 года 6 месяцев,
8,9,13 лет девочки</t>
  </si>
  <si>
    <t>Мальчики 1 месяц</t>
  </si>
  <si>
    <t>Девочки 1 месяц</t>
  </si>
  <si>
    <t>Мальчики 3 месяца,
6 месяцев</t>
  </si>
  <si>
    <t>Девочки 3 месяца, 
6 месяцев</t>
  </si>
  <si>
    <t>Мальчики 12 месяцев</t>
  </si>
  <si>
    <t>Девочки 12 месяцев</t>
  </si>
  <si>
    <t>Мальчики 2 года</t>
  </si>
  <si>
    <t>Девочки 2 года</t>
  </si>
  <si>
    <t>Мальчики 3 года</t>
  </si>
  <si>
    <t>Девочки 3 года</t>
  </si>
  <si>
    <t>Мальчики 4 года, 5 лет</t>
  </si>
  <si>
    <t>Девочки 4 года, 5 лет</t>
  </si>
  <si>
    <t>Мальчики 6 лет</t>
  </si>
  <si>
    <t>Девочки 6 лет</t>
  </si>
  <si>
    <t>Мальчики 7 лет</t>
  </si>
  <si>
    <t>Девочки 7 лет</t>
  </si>
  <si>
    <t>Мальчики 10 лет</t>
  </si>
  <si>
    <t>Девочки 10 лет</t>
  </si>
  <si>
    <t>Мальчики 11 лет</t>
  </si>
  <si>
    <t>Девочки 11 лет</t>
  </si>
  <si>
    <t>Мальчики 12 лет</t>
  </si>
  <si>
    <t>Девочки 12 лет</t>
  </si>
  <si>
    <t>Мальчики 14 лет</t>
  </si>
  <si>
    <t>Девочки 14 лет</t>
  </si>
  <si>
    <t>Мальчики 15,16,17 лет</t>
  </si>
  <si>
    <t>Девочки 15,16,17 лет</t>
  </si>
  <si>
    <t>Законченный случай предварительных медицинских осмотров несовершеннолетних:</t>
  </si>
  <si>
    <t>При поступлении в дошкольное образовательное учреждение</t>
  </si>
  <si>
    <t>Мальчики</t>
  </si>
  <si>
    <t>Девочки</t>
  </si>
  <si>
    <t>При поступлении в общеобразовательное (начального общего, среднего (полного) общего образования) образовательное учреждение</t>
  </si>
  <si>
    <t>При поступлении в образовательные учреждения начального при поступлении в образовательные учреждения начального профессионального, среднего профессионального, высшего профессионального образования, специальные образовательные учреждения, образовательные учреждения для детей-сирот</t>
  </si>
  <si>
    <t>Законченный случай периодических медицинских осмотров несовершеннолетних:</t>
  </si>
  <si>
    <t xml:space="preserve">Приложение № 6
к Соглашению о тарифах  на 2016 год
</t>
  </si>
  <si>
    <t xml:space="preserve">Приложение № 5
к Дополнительному соглашению №1 от 10.03.2016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</si>
</sst>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3" fillId="0" borderId="0"/>
    <xf numFmtId="0" fontId="7" fillId="0" borderId="0"/>
    <xf numFmtId="0" fontId="14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 applyFill="0" applyBorder="0" applyProtection="0">
      <alignment wrapText="1"/>
      <protection locked="0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1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/>
    </xf>
    <xf numFmtId="0" fontId="10" fillId="0" borderId="0" xfId="2" applyFont="1" applyFill="1" applyAlignment="1">
      <alignment horizontal="left" vertical="top" wrapText="1"/>
    </xf>
    <xf numFmtId="0" fontId="9" fillId="2" borderId="8" xfId="1" applyFont="1" applyFill="1" applyBorder="1" applyAlignment="1">
      <alignment horizontal="left" vertical="center"/>
    </xf>
    <xf numFmtId="0" fontId="9" fillId="2" borderId="8" xfId="1" applyFont="1" applyFill="1" applyBorder="1" applyAlignment="1">
      <alignment horizontal="center" vertical="center" wrapText="1"/>
    </xf>
    <xf numFmtId="4" fontId="9" fillId="2" borderId="8" xfId="1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2" borderId="8" xfId="1" applyFont="1" applyFill="1" applyBorder="1"/>
    <xf numFmtId="0" fontId="9" fillId="2" borderId="3" xfId="1" applyFont="1" applyFill="1" applyBorder="1"/>
    <xf numFmtId="4" fontId="9" fillId="2" borderId="3" xfId="1" applyNumberFormat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left" vertical="top" wrapText="1"/>
    </xf>
    <xf numFmtId="0" fontId="9" fillId="2" borderId="10" xfId="7" applyFont="1" applyFill="1" applyBorder="1" applyAlignment="1">
      <alignment wrapText="1"/>
    </xf>
    <xf numFmtId="4" fontId="8" fillId="2" borderId="8" xfId="7" applyNumberFormat="1" applyFont="1" applyFill="1" applyBorder="1" applyAlignment="1">
      <alignment horizontal="center" vertical="center" wrapText="1"/>
    </xf>
    <xf numFmtId="4" fontId="9" fillId="2" borderId="8" xfId="7" applyNumberFormat="1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left" vertical="center"/>
    </xf>
    <xf numFmtId="4" fontId="4" fillId="0" borderId="8" xfId="2" applyNumberFormat="1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left" vertical="center" wrapText="1"/>
    </xf>
    <xf numFmtId="0" fontId="10" fillId="0" borderId="14" xfId="2" applyFont="1" applyFill="1" applyBorder="1" applyAlignment="1">
      <alignment horizontal="left" vertical="top" wrapText="1"/>
    </xf>
    <xf numFmtId="0" fontId="10" fillId="2" borderId="14" xfId="1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wrapText="1"/>
    </xf>
    <xf numFmtId="49" fontId="10" fillId="2" borderId="14" xfId="7" applyNumberFormat="1" applyFont="1" applyFill="1" applyBorder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164" fontId="4" fillId="0" borderId="22" xfId="2" applyNumberFormat="1" applyFont="1" applyFill="1" applyBorder="1" applyAlignment="1">
      <alignment horizontal="center" vertical="center" wrapText="1"/>
    </xf>
    <xf numFmtId="164" fontId="4" fillId="0" borderId="13" xfId="2" applyNumberFormat="1" applyFont="1" applyFill="1" applyBorder="1" applyAlignment="1">
      <alignment horizontal="center" vertical="center" wrapText="1"/>
    </xf>
    <xf numFmtId="164" fontId="4" fillId="0" borderId="23" xfId="2" applyNumberFormat="1" applyFont="1" applyFill="1" applyBorder="1" applyAlignment="1">
      <alignment horizontal="center" vertical="center" wrapText="1"/>
    </xf>
    <xf numFmtId="0" fontId="2" fillId="2" borderId="25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4" fontId="4" fillId="0" borderId="9" xfId="2" applyNumberFormat="1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left" vertical="center"/>
    </xf>
    <xf numFmtId="4" fontId="4" fillId="0" borderId="3" xfId="2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left" vertical="center" wrapText="1"/>
    </xf>
    <xf numFmtId="4" fontId="9" fillId="0" borderId="8" xfId="2" applyNumberFormat="1" applyFont="1" applyFill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center" vertical="center"/>
    </xf>
    <xf numFmtId="4" fontId="9" fillId="0" borderId="8" xfId="2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/>
    </xf>
    <xf numFmtId="0" fontId="4" fillId="0" borderId="16" xfId="2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4" fillId="0" borderId="27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left" vertical="center" wrapText="1"/>
    </xf>
    <xf numFmtId="0" fontId="9" fillId="2" borderId="11" xfId="1" applyFont="1" applyFill="1" applyBorder="1" applyAlignment="1">
      <alignment horizontal="left" vertical="center" wrapText="1"/>
    </xf>
    <xf numFmtId="0" fontId="9" fillId="2" borderId="12" xfId="1" applyFont="1" applyFill="1" applyBorder="1" applyAlignment="1">
      <alignment horizontal="left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9" fontId="8" fillId="0" borderId="24" xfId="3" applyFont="1" applyFill="1" applyBorder="1" applyAlignment="1">
      <alignment horizontal="center" vertical="center" wrapText="1"/>
    </xf>
    <xf numFmtId="9" fontId="8" fillId="0" borderId="23" xfId="3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top" wrapText="1"/>
    </xf>
    <xf numFmtId="0" fontId="9" fillId="0" borderId="17" xfId="2" applyFont="1" applyFill="1" applyBorder="1" applyAlignment="1">
      <alignment horizontal="center" vertical="top" wrapText="1"/>
    </xf>
    <xf numFmtId="0" fontId="9" fillId="0" borderId="18" xfId="2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center" wrapText="1"/>
    </xf>
    <xf numFmtId="4" fontId="9" fillId="0" borderId="9" xfId="2" applyNumberFormat="1" applyFont="1" applyFill="1" applyBorder="1" applyAlignment="1">
      <alignment horizontal="left" vertical="top" wrapText="1"/>
    </xf>
    <xf numFmtId="4" fontId="9" fillId="0" borderId="9" xfId="1" applyNumberFormat="1" applyFont="1" applyFill="1" applyBorder="1" applyAlignment="1">
      <alignment horizontal="center" vertical="center" wrapText="1"/>
    </xf>
    <xf numFmtId="4" fontId="9" fillId="0" borderId="9" xfId="2" applyNumberFormat="1" applyFont="1" applyFill="1" applyBorder="1" applyAlignment="1">
      <alignment horizontal="center" vertical="center" wrapText="1"/>
    </xf>
    <xf numFmtId="4" fontId="9" fillId="0" borderId="9" xfId="7" applyNumberFormat="1" applyFont="1" applyFill="1" applyBorder="1" applyAlignment="1">
      <alignment horizontal="center" vertical="center" wrapText="1"/>
    </xf>
    <xf numFmtId="4" fontId="4" fillId="0" borderId="4" xfId="2" applyNumberFormat="1" applyFont="1" applyFill="1" applyBorder="1" applyAlignment="1">
      <alignment horizontal="center" vertical="center" wrapText="1"/>
    </xf>
    <xf numFmtId="0" fontId="0" fillId="0" borderId="0" xfId="0" applyFill="1"/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2"/>
    <cellStyle name="Обычный 3 5" xfId="11"/>
    <cellStyle name="Обычный 4" xfId="12"/>
    <cellStyle name="Обычный 5" xfId="13"/>
    <cellStyle name="Обычный Лена" xfId="14"/>
    <cellStyle name="Процентный 2" xf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tabSelected="1" view="pageBreakPreview" zoomScaleNormal="100" zoomScaleSheetLayoutView="100" workbookViewId="0">
      <selection activeCell="F2" sqref="F2:G2"/>
    </sheetView>
  </sheetViews>
  <sheetFormatPr defaultColWidth="9.140625" defaultRowHeight="15" x14ac:dyDescent="0.25"/>
  <cols>
    <col min="1" max="1" width="6.140625" customWidth="1"/>
    <col min="2" max="2" width="35.140625" customWidth="1"/>
    <col min="3" max="3" width="10" customWidth="1"/>
    <col min="4" max="4" width="11.5703125" customWidth="1"/>
    <col min="5" max="5" width="11" customWidth="1"/>
    <col min="6" max="6" width="11.85546875" customWidth="1"/>
    <col min="7" max="7" width="12.7109375" style="70" customWidth="1"/>
  </cols>
  <sheetData>
    <row r="1" spans="1:17" ht="34.5" customHeight="1" x14ac:dyDescent="0.25">
      <c r="F1" s="63" t="s">
        <v>71</v>
      </c>
      <c r="G1" s="63"/>
    </row>
    <row r="2" spans="1:17" s="1" customFormat="1" ht="36" customHeight="1" x14ac:dyDescent="0.3">
      <c r="E2" s="2"/>
      <c r="F2" s="63" t="s">
        <v>70</v>
      </c>
      <c r="G2" s="63"/>
      <c r="L2" s="2"/>
      <c r="M2" s="2"/>
      <c r="N2" s="2"/>
      <c r="O2" s="2"/>
    </row>
    <row r="3" spans="1:17" s="1" customFormat="1" ht="29.45" customHeight="1" x14ac:dyDescent="0.3">
      <c r="B3" s="64" t="s">
        <v>28</v>
      </c>
      <c r="C3" s="64"/>
      <c r="D3" s="64"/>
      <c r="E3" s="64"/>
      <c r="F3" s="64"/>
      <c r="G3" s="64"/>
      <c r="N3" s="2"/>
      <c r="O3" s="2"/>
      <c r="P3" s="2"/>
      <c r="Q3" s="2"/>
    </row>
    <row r="4" spans="1:17" s="1" customFormat="1" ht="19.5" thickBot="1" x14ac:dyDescent="0.35">
      <c r="B4" s="3"/>
      <c r="C4" s="3"/>
      <c r="D4" s="3"/>
      <c r="E4" s="3"/>
      <c r="F4" s="3"/>
      <c r="G4" s="4" t="s">
        <v>1</v>
      </c>
      <c r="N4" s="2"/>
      <c r="O4" s="2"/>
      <c r="P4" s="2"/>
      <c r="Q4" s="2"/>
    </row>
    <row r="5" spans="1:17" s="5" customFormat="1" ht="20.25" hidden="1" customHeight="1" thickBot="1" x14ac:dyDescent="0.35">
      <c r="D5" s="6">
        <v>1.4</v>
      </c>
      <c r="E5" s="6">
        <v>1.68</v>
      </c>
      <c r="F5" s="6">
        <v>2.23</v>
      </c>
      <c r="G5" s="6">
        <v>2.57</v>
      </c>
    </row>
    <row r="6" spans="1:17" ht="46.5" customHeight="1" thickBot="1" x14ac:dyDescent="0.3">
      <c r="A6" s="56" t="s">
        <v>2</v>
      </c>
      <c r="B6" s="58" t="s">
        <v>3</v>
      </c>
      <c r="C6" s="56" t="s">
        <v>4</v>
      </c>
      <c r="D6" s="60" t="s">
        <v>0</v>
      </c>
      <c r="E6" s="61"/>
      <c r="F6" s="61"/>
      <c r="G6" s="62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35.450000000000003" customHeight="1" thickBot="1" x14ac:dyDescent="0.3">
      <c r="A7" s="57"/>
      <c r="B7" s="59"/>
      <c r="C7" s="57"/>
      <c r="D7" s="30" t="s">
        <v>5</v>
      </c>
      <c r="E7" s="29" t="s">
        <v>6</v>
      </c>
      <c r="F7" s="29" t="s">
        <v>7</v>
      </c>
      <c r="G7" s="28" t="s">
        <v>8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65.25" customHeight="1" x14ac:dyDescent="0.25">
      <c r="A8" s="31">
        <v>1</v>
      </c>
      <c r="B8" s="50" t="s">
        <v>9</v>
      </c>
      <c r="C8" s="51"/>
      <c r="D8" s="51"/>
      <c r="E8" s="51"/>
      <c r="F8" s="51"/>
      <c r="G8" s="52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ht="15.6" x14ac:dyDescent="0.3">
      <c r="A9" s="23"/>
      <c r="B9" s="32" t="s">
        <v>10</v>
      </c>
      <c r="C9" s="40">
        <v>3724.4</v>
      </c>
      <c r="D9" s="40">
        <f>SUM($C9*$D$5)</f>
        <v>5214.16</v>
      </c>
      <c r="E9" s="40">
        <f>SUM($C9*$E$5)</f>
        <v>6256.9920000000002</v>
      </c>
      <c r="F9" s="40">
        <f>SUM($C9*$F$5)</f>
        <v>8305.4120000000003</v>
      </c>
      <c r="G9" s="65">
        <f>SUM($C9*$G$5)</f>
        <v>9571.7080000000005</v>
      </c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ht="22.9" customHeight="1" x14ac:dyDescent="0.25">
      <c r="A10" s="24">
        <v>2</v>
      </c>
      <c r="B10" s="8" t="s">
        <v>11</v>
      </c>
      <c r="C10" s="9"/>
      <c r="D10" s="10"/>
      <c r="E10" s="10"/>
      <c r="F10" s="10"/>
      <c r="G10" s="66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19.5" customHeight="1" x14ac:dyDescent="0.25">
      <c r="A11" s="25"/>
      <c r="B11" s="11" t="s">
        <v>12</v>
      </c>
      <c r="C11" s="41">
        <v>959</v>
      </c>
      <c r="D11" s="42">
        <f t="shared" ref="D11:D22" si="0">SUM($C11*$D$5)</f>
        <v>1342.6</v>
      </c>
      <c r="E11" s="42">
        <f t="shared" ref="E11:E22" si="1">SUM($C11*$E$5)</f>
        <v>1611.12</v>
      </c>
      <c r="F11" s="42">
        <f t="shared" ref="F11:F22" si="2">SUM($C11*$F$5)</f>
        <v>2138.5700000000002</v>
      </c>
      <c r="G11" s="67">
        <f>SUM($C11*$G$5)</f>
        <v>2464.6299999999997</v>
      </c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19.5" customHeight="1" x14ac:dyDescent="0.25">
      <c r="A12" s="25"/>
      <c r="B12" s="11" t="s">
        <v>13</v>
      </c>
      <c r="C12" s="41">
        <v>1102</v>
      </c>
      <c r="D12" s="42">
        <f t="shared" si="0"/>
        <v>1542.8</v>
      </c>
      <c r="E12" s="42">
        <f t="shared" si="1"/>
        <v>1851.36</v>
      </c>
      <c r="F12" s="42">
        <f t="shared" si="2"/>
        <v>2457.46</v>
      </c>
      <c r="G12" s="67">
        <f t="shared" ref="G12:G22" si="3">SUM($C12*$G$5)</f>
        <v>2832.14</v>
      </c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19.5" customHeight="1" x14ac:dyDescent="0.25">
      <c r="A13" s="25"/>
      <c r="B13" s="11" t="s">
        <v>14</v>
      </c>
      <c r="C13" s="41">
        <v>1150</v>
      </c>
      <c r="D13" s="42">
        <f t="shared" si="0"/>
        <v>1610</v>
      </c>
      <c r="E13" s="42">
        <f t="shared" si="1"/>
        <v>1932</v>
      </c>
      <c r="F13" s="42">
        <f t="shared" si="2"/>
        <v>2564.5</v>
      </c>
      <c r="G13" s="67">
        <f t="shared" si="3"/>
        <v>2955.5</v>
      </c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19.5" customHeight="1" x14ac:dyDescent="0.25">
      <c r="A14" s="25"/>
      <c r="B14" s="11" t="s">
        <v>15</v>
      </c>
      <c r="C14" s="41">
        <v>1652.5</v>
      </c>
      <c r="D14" s="42">
        <f t="shared" si="0"/>
        <v>2313.5</v>
      </c>
      <c r="E14" s="42">
        <f t="shared" si="1"/>
        <v>2776.2</v>
      </c>
      <c r="F14" s="42">
        <f t="shared" si="2"/>
        <v>3685.0749999999998</v>
      </c>
      <c r="G14" s="67">
        <f t="shared" si="3"/>
        <v>4246.9250000000002</v>
      </c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19.5" customHeight="1" x14ac:dyDescent="0.25">
      <c r="A15" s="25"/>
      <c r="B15" s="11" t="s">
        <v>16</v>
      </c>
      <c r="C15" s="41">
        <v>1809.5</v>
      </c>
      <c r="D15" s="42">
        <f t="shared" si="0"/>
        <v>2533.2999999999997</v>
      </c>
      <c r="E15" s="42">
        <f t="shared" si="1"/>
        <v>3039.96</v>
      </c>
      <c r="F15" s="42">
        <f t="shared" si="2"/>
        <v>4035.1849999999999</v>
      </c>
      <c r="G15" s="67">
        <f t="shared" si="3"/>
        <v>4650.415</v>
      </c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ht="19.5" customHeight="1" x14ac:dyDescent="0.25">
      <c r="A16" s="25"/>
      <c r="B16" s="11" t="s">
        <v>17</v>
      </c>
      <c r="C16" s="41">
        <v>1260.5</v>
      </c>
      <c r="D16" s="42">
        <f t="shared" si="0"/>
        <v>1764.6999999999998</v>
      </c>
      <c r="E16" s="42">
        <f t="shared" si="1"/>
        <v>2117.64</v>
      </c>
      <c r="F16" s="42">
        <f t="shared" si="2"/>
        <v>2810.915</v>
      </c>
      <c r="G16" s="67">
        <f t="shared" si="3"/>
        <v>3239.4849999999997</v>
      </c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ht="23.45" customHeight="1" x14ac:dyDescent="0.25">
      <c r="A17" s="25"/>
      <c r="B17" s="11" t="s">
        <v>18</v>
      </c>
      <c r="C17" s="41">
        <v>1069</v>
      </c>
      <c r="D17" s="42">
        <f t="shared" si="0"/>
        <v>1496.6</v>
      </c>
      <c r="E17" s="42">
        <f t="shared" si="1"/>
        <v>1795.9199999999998</v>
      </c>
      <c r="F17" s="42">
        <f t="shared" si="2"/>
        <v>2383.87</v>
      </c>
      <c r="G17" s="67">
        <f t="shared" si="3"/>
        <v>2747.33</v>
      </c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23.45" customHeight="1" x14ac:dyDescent="0.25">
      <c r="A18" s="25"/>
      <c r="B18" s="12" t="s">
        <v>19</v>
      </c>
      <c r="C18" s="43">
        <v>2103.8000000000002</v>
      </c>
      <c r="D18" s="42">
        <f t="shared" si="0"/>
        <v>2945.32</v>
      </c>
      <c r="E18" s="42">
        <f t="shared" si="1"/>
        <v>3534.384</v>
      </c>
      <c r="F18" s="42">
        <f t="shared" si="2"/>
        <v>4691.4740000000002</v>
      </c>
      <c r="G18" s="67">
        <f t="shared" si="3"/>
        <v>5406.7660000000005</v>
      </c>
    </row>
    <row r="19" spans="1:17" ht="21" customHeight="1" x14ac:dyDescent="0.25">
      <c r="A19" s="25"/>
      <c r="B19" s="12" t="s">
        <v>20</v>
      </c>
      <c r="C19" s="43">
        <v>1461.5</v>
      </c>
      <c r="D19" s="42">
        <f t="shared" si="0"/>
        <v>2046.1</v>
      </c>
      <c r="E19" s="42">
        <f t="shared" si="1"/>
        <v>2455.3199999999997</v>
      </c>
      <c r="F19" s="42">
        <f t="shared" si="2"/>
        <v>3259.145</v>
      </c>
      <c r="G19" s="67">
        <f t="shared" si="3"/>
        <v>3756.0549999999998</v>
      </c>
    </row>
    <row r="20" spans="1:17" ht="19.5" hidden="1" customHeight="1" x14ac:dyDescent="0.3">
      <c r="A20" s="25"/>
      <c r="B20" s="12"/>
      <c r="C20" s="43"/>
      <c r="D20" s="42"/>
      <c r="E20" s="42"/>
      <c r="F20" s="42"/>
      <c r="G20" s="67"/>
    </row>
    <row r="21" spans="1:17" ht="19.5" customHeight="1" x14ac:dyDescent="0.25">
      <c r="A21" s="25"/>
      <c r="B21" s="11" t="s">
        <v>21</v>
      </c>
      <c r="C21" s="41">
        <v>2262</v>
      </c>
      <c r="D21" s="42">
        <f t="shared" si="0"/>
        <v>3166.7999999999997</v>
      </c>
      <c r="E21" s="42">
        <f t="shared" si="1"/>
        <v>3800.16</v>
      </c>
      <c r="F21" s="42">
        <f t="shared" si="2"/>
        <v>5044.26</v>
      </c>
      <c r="G21" s="67">
        <f t="shared" si="3"/>
        <v>5813.3399999999992</v>
      </c>
    </row>
    <row r="22" spans="1:17" ht="19.5" customHeight="1" x14ac:dyDescent="0.25">
      <c r="A22" s="25"/>
      <c r="B22" s="11" t="s">
        <v>22</v>
      </c>
      <c r="C22" s="41">
        <v>1661.3</v>
      </c>
      <c r="D22" s="42">
        <f t="shared" si="0"/>
        <v>2325.8199999999997</v>
      </c>
      <c r="E22" s="42">
        <f t="shared" si="1"/>
        <v>2790.9839999999999</v>
      </c>
      <c r="F22" s="42">
        <f t="shared" si="2"/>
        <v>3704.6990000000001</v>
      </c>
      <c r="G22" s="67">
        <f t="shared" si="3"/>
        <v>4269.5409999999993</v>
      </c>
    </row>
    <row r="23" spans="1:17" ht="90" x14ac:dyDescent="0.25">
      <c r="A23" s="26" t="s">
        <v>29</v>
      </c>
      <c r="B23" s="17" t="s">
        <v>30</v>
      </c>
      <c r="C23" s="18">
        <v>702</v>
      </c>
      <c r="D23" s="19">
        <v>982.8</v>
      </c>
      <c r="E23" s="19">
        <v>1179.3599999999999</v>
      </c>
      <c r="F23" s="19">
        <v>1565.46</v>
      </c>
      <c r="G23" s="68">
        <f>ROUND(C23*2.57,2)</f>
        <v>1804.14</v>
      </c>
    </row>
    <row r="24" spans="1:17" ht="26.25" customHeight="1" x14ac:dyDescent="0.25">
      <c r="A24" s="24">
        <v>3</v>
      </c>
      <c r="B24" s="53" t="s">
        <v>23</v>
      </c>
      <c r="C24" s="54"/>
      <c r="D24" s="54"/>
      <c r="E24" s="54"/>
      <c r="F24" s="54"/>
      <c r="G24" s="55"/>
    </row>
    <row r="25" spans="1:17" ht="23.45" customHeight="1" x14ac:dyDescent="0.25">
      <c r="A25" s="24"/>
      <c r="B25" s="13" t="s">
        <v>24</v>
      </c>
      <c r="C25" s="10">
        <v>1106.71</v>
      </c>
      <c r="D25" s="10">
        <v>1549.3999999999999</v>
      </c>
      <c r="E25" s="10">
        <v>1859.28</v>
      </c>
      <c r="F25" s="10">
        <v>2467.9699999999998</v>
      </c>
      <c r="G25" s="66">
        <f>ROUND(C25*2.57,2)</f>
        <v>2844.24</v>
      </c>
    </row>
    <row r="26" spans="1:17" ht="23.45" customHeight="1" x14ac:dyDescent="0.25">
      <c r="A26" s="24"/>
      <c r="B26" s="13" t="s">
        <v>25</v>
      </c>
      <c r="C26" s="10">
        <v>1602.9600000000003</v>
      </c>
      <c r="D26" s="10">
        <v>2244.1440000000002</v>
      </c>
      <c r="E26" s="10">
        <v>2692.97</v>
      </c>
      <c r="F26" s="10">
        <v>3574.6</v>
      </c>
      <c r="G26" s="66">
        <f>ROUND(C26*2.57,2)</f>
        <v>4119.6099999999997</v>
      </c>
    </row>
    <row r="27" spans="1:17" ht="23.45" customHeight="1" x14ac:dyDescent="0.25">
      <c r="A27" s="24"/>
      <c r="B27" s="13" t="s">
        <v>26</v>
      </c>
      <c r="C27" s="10">
        <v>1087.32</v>
      </c>
      <c r="D27" s="10">
        <v>1522.2469999999998</v>
      </c>
      <c r="E27" s="10">
        <v>1826.7</v>
      </c>
      <c r="F27" s="10">
        <v>2424.7199999999998</v>
      </c>
      <c r="G27" s="66">
        <f>ROUND(C27*2.57,2)</f>
        <v>2794.41</v>
      </c>
    </row>
    <row r="28" spans="1:17" ht="23.45" customHeight="1" thickBot="1" x14ac:dyDescent="0.3">
      <c r="A28" s="27"/>
      <c r="B28" s="14" t="s">
        <v>27</v>
      </c>
      <c r="C28" s="15">
        <v>1337.87</v>
      </c>
      <c r="D28" s="15">
        <v>1873.011</v>
      </c>
      <c r="E28" s="15">
        <v>2247.61</v>
      </c>
      <c r="F28" s="15">
        <v>2983.44</v>
      </c>
      <c r="G28" s="66">
        <f>ROUND(C28*2.57,2)</f>
        <v>3438.33</v>
      </c>
    </row>
    <row r="29" spans="1:17" ht="26.25" customHeight="1" x14ac:dyDescent="0.25">
      <c r="A29" s="33">
        <v>4</v>
      </c>
      <c r="B29" s="44" t="s">
        <v>31</v>
      </c>
      <c r="C29" s="45"/>
      <c r="D29" s="45"/>
      <c r="E29" s="45"/>
      <c r="F29" s="45"/>
      <c r="G29" s="46"/>
    </row>
    <row r="30" spans="1:17" ht="19.5" customHeight="1" x14ac:dyDescent="0.25">
      <c r="A30" s="34"/>
      <c r="B30" s="20" t="s">
        <v>32</v>
      </c>
      <c r="C30" s="21">
        <f>ROUND(D30/1.4,2)</f>
        <v>957.63</v>
      </c>
      <c r="D30" s="21">
        <v>1340.6799999999998</v>
      </c>
      <c r="E30" s="21">
        <f>ROUND(C30*1.68,2)</f>
        <v>1608.82</v>
      </c>
      <c r="F30" s="21">
        <f>ROUND(C30*2.23,2)</f>
        <v>2135.5100000000002</v>
      </c>
      <c r="G30" s="35">
        <f>ROUND(C30*2.57,2)</f>
        <v>2461.11</v>
      </c>
    </row>
    <row r="31" spans="1:17" ht="19.5" customHeight="1" thickBot="1" x14ac:dyDescent="0.3">
      <c r="A31" s="36"/>
      <c r="B31" s="37" t="s">
        <v>33</v>
      </c>
      <c r="C31" s="38">
        <f>ROUND(D31/1.4,2)</f>
        <v>1103.21</v>
      </c>
      <c r="D31" s="38">
        <v>1544.5</v>
      </c>
      <c r="E31" s="38">
        <f>ROUND(C31*1.68,2)</f>
        <v>1853.39</v>
      </c>
      <c r="F31" s="38">
        <f>ROUND(C31*2.23,2)</f>
        <v>2460.16</v>
      </c>
      <c r="G31" s="69">
        <f>ROUND(C31*2.57,2)</f>
        <v>2835.25</v>
      </c>
    </row>
    <row r="32" spans="1:17" ht="19.5" customHeight="1" x14ac:dyDescent="0.25">
      <c r="A32" s="33">
        <v>5</v>
      </c>
      <c r="B32" s="44" t="s">
        <v>34</v>
      </c>
      <c r="C32" s="45"/>
      <c r="D32" s="45"/>
      <c r="E32" s="45"/>
      <c r="F32" s="45"/>
      <c r="G32" s="46"/>
    </row>
    <row r="33" spans="1:7" ht="90" x14ac:dyDescent="0.25">
      <c r="A33" s="34"/>
      <c r="B33" s="22" t="s">
        <v>35</v>
      </c>
      <c r="C33" s="21">
        <v>452.79</v>
      </c>
      <c r="D33" s="21">
        <v>633.91</v>
      </c>
      <c r="E33" s="21">
        <f t="shared" ref="E33:E60" si="4">ROUND(C33*1.68,2)</f>
        <v>760.69</v>
      </c>
      <c r="F33" s="21">
        <f t="shared" ref="F33:F60" si="5">ROUND(C33*2.23,2)</f>
        <v>1009.72</v>
      </c>
      <c r="G33" s="67">
        <f t="shared" ref="G33:G60" si="6">SUM($C33*$G$5)</f>
        <v>1163.6703</v>
      </c>
    </row>
    <row r="34" spans="1:7" ht="90" x14ac:dyDescent="0.25">
      <c r="A34" s="34"/>
      <c r="B34" s="22" t="s">
        <v>36</v>
      </c>
      <c r="C34" s="21">
        <v>452.79</v>
      </c>
      <c r="D34" s="21">
        <v>633.91</v>
      </c>
      <c r="E34" s="21">
        <f t="shared" si="4"/>
        <v>760.69</v>
      </c>
      <c r="F34" s="21">
        <f t="shared" si="5"/>
        <v>1009.72</v>
      </c>
      <c r="G34" s="67">
        <f t="shared" si="6"/>
        <v>1163.6703</v>
      </c>
    </row>
    <row r="35" spans="1:7" x14ac:dyDescent="0.25">
      <c r="A35" s="34"/>
      <c r="B35" s="20" t="s">
        <v>37</v>
      </c>
      <c r="C35" s="21">
        <v>1342.54</v>
      </c>
      <c r="D35" s="21">
        <v>1879.55</v>
      </c>
      <c r="E35" s="21">
        <f t="shared" si="4"/>
        <v>2255.4699999999998</v>
      </c>
      <c r="F35" s="21">
        <f t="shared" si="5"/>
        <v>2993.86</v>
      </c>
      <c r="G35" s="67">
        <f t="shared" si="6"/>
        <v>3450.3277999999996</v>
      </c>
    </row>
    <row r="36" spans="1:7" x14ac:dyDescent="0.25">
      <c r="A36" s="34"/>
      <c r="B36" s="20" t="s">
        <v>38</v>
      </c>
      <c r="C36" s="21">
        <v>1342.54</v>
      </c>
      <c r="D36" s="21">
        <v>1879.55</v>
      </c>
      <c r="E36" s="21">
        <f t="shared" si="4"/>
        <v>2255.4699999999998</v>
      </c>
      <c r="F36" s="21">
        <f t="shared" si="5"/>
        <v>2993.86</v>
      </c>
      <c r="G36" s="67">
        <f t="shared" si="6"/>
        <v>3450.3277999999996</v>
      </c>
    </row>
    <row r="37" spans="1:7" ht="30" x14ac:dyDescent="0.25">
      <c r="A37" s="34"/>
      <c r="B37" s="22" t="s">
        <v>39</v>
      </c>
      <c r="C37" s="21">
        <v>1128.8499999999999</v>
      </c>
      <c r="D37" s="21">
        <v>1580.3899999999999</v>
      </c>
      <c r="E37" s="21">
        <f t="shared" si="4"/>
        <v>1896.47</v>
      </c>
      <c r="F37" s="21">
        <f t="shared" si="5"/>
        <v>2517.34</v>
      </c>
      <c r="G37" s="67">
        <f t="shared" si="6"/>
        <v>2901.1444999999994</v>
      </c>
    </row>
    <row r="38" spans="1:7" ht="30" x14ac:dyDescent="0.25">
      <c r="A38" s="34"/>
      <c r="B38" s="22" t="s">
        <v>40</v>
      </c>
      <c r="C38" s="21">
        <v>1128.8499999999999</v>
      </c>
      <c r="D38" s="21">
        <v>1580.3899999999999</v>
      </c>
      <c r="E38" s="21">
        <f t="shared" si="4"/>
        <v>1896.47</v>
      </c>
      <c r="F38" s="21">
        <f t="shared" si="5"/>
        <v>2517.34</v>
      </c>
      <c r="G38" s="67">
        <f t="shared" si="6"/>
        <v>2901.1444999999994</v>
      </c>
    </row>
    <row r="39" spans="1:7" x14ac:dyDescent="0.25">
      <c r="A39" s="34"/>
      <c r="B39" s="20" t="s">
        <v>41</v>
      </c>
      <c r="C39" s="21">
        <v>1871.9</v>
      </c>
      <c r="D39" s="21">
        <v>2620.66</v>
      </c>
      <c r="E39" s="21">
        <f t="shared" si="4"/>
        <v>3144.79</v>
      </c>
      <c r="F39" s="21">
        <f t="shared" si="5"/>
        <v>4174.34</v>
      </c>
      <c r="G39" s="67">
        <f t="shared" si="6"/>
        <v>4810.7830000000004</v>
      </c>
    </row>
    <row r="40" spans="1:7" x14ac:dyDescent="0.25">
      <c r="A40" s="34"/>
      <c r="B40" s="20" t="s">
        <v>42</v>
      </c>
      <c r="C40" s="21">
        <v>1871.9</v>
      </c>
      <c r="D40" s="21">
        <v>2620.66</v>
      </c>
      <c r="E40" s="21">
        <f t="shared" si="4"/>
        <v>3144.79</v>
      </c>
      <c r="F40" s="21">
        <f t="shared" si="5"/>
        <v>4174.34</v>
      </c>
      <c r="G40" s="67">
        <f t="shared" si="6"/>
        <v>4810.7830000000004</v>
      </c>
    </row>
    <row r="41" spans="1:7" x14ac:dyDescent="0.25">
      <c r="A41" s="34"/>
      <c r="B41" s="20" t="s">
        <v>43</v>
      </c>
      <c r="C41" s="21">
        <v>732.88</v>
      </c>
      <c r="D41" s="21">
        <v>1026.03</v>
      </c>
      <c r="E41" s="21">
        <f t="shared" si="4"/>
        <v>1231.24</v>
      </c>
      <c r="F41" s="21">
        <f t="shared" si="5"/>
        <v>1634.32</v>
      </c>
      <c r="G41" s="67">
        <f t="shared" si="6"/>
        <v>1883.5015999999998</v>
      </c>
    </row>
    <row r="42" spans="1:7" x14ac:dyDescent="0.25">
      <c r="A42" s="34"/>
      <c r="B42" s="20" t="s">
        <v>44</v>
      </c>
      <c r="C42" s="21">
        <v>732.88</v>
      </c>
      <c r="D42" s="21">
        <v>1026.03</v>
      </c>
      <c r="E42" s="21">
        <f t="shared" si="4"/>
        <v>1231.24</v>
      </c>
      <c r="F42" s="21">
        <f t="shared" si="5"/>
        <v>1634.32</v>
      </c>
      <c r="G42" s="67">
        <f t="shared" si="6"/>
        <v>1883.5015999999998</v>
      </c>
    </row>
    <row r="43" spans="1:7" x14ac:dyDescent="0.25">
      <c r="A43" s="34"/>
      <c r="B43" s="20" t="s">
        <v>45</v>
      </c>
      <c r="C43" s="21">
        <v>2130.73</v>
      </c>
      <c r="D43" s="21">
        <v>2983.02</v>
      </c>
      <c r="E43" s="21">
        <f t="shared" si="4"/>
        <v>3579.63</v>
      </c>
      <c r="F43" s="21">
        <f t="shared" si="5"/>
        <v>4751.53</v>
      </c>
      <c r="G43" s="67">
        <f t="shared" si="6"/>
        <v>5475.9760999999999</v>
      </c>
    </row>
    <row r="44" spans="1:7" x14ac:dyDescent="0.25">
      <c r="A44" s="34"/>
      <c r="B44" s="20" t="s">
        <v>46</v>
      </c>
      <c r="C44" s="21">
        <v>2291.0300000000002</v>
      </c>
      <c r="D44" s="21">
        <v>3207.4399999999996</v>
      </c>
      <c r="E44" s="21">
        <f t="shared" si="4"/>
        <v>3848.93</v>
      </c>
      <c r="F44" s="21">
        <f t="shared" si="5"/>
        <v>5109</v>
      </c>
      <c r="G44" s="67">
        <f t="shared" si="6"/>
        <v>5887.9471000000003</v>
      </c>
    </row>
    <row r="45" spans="1:7" x14ac:dyDescent="0.25">
      <c r="A45" s="34"/>
      <c r="B45" s="20" t="s">
        <v>47</v>
      </c>
      <c r="C45" s="21">
        <v>772.66</v>
      </c>
      <c r="D45" s="21">
        <v>1081.72</v>
      </c>
      <c r="E45" s="21">
        <f t="shared" si="4"/>
        <v>1298.07</v>
      </c>
      <c r="F45" s="21">
        <f t="shared" si="5"/>
        <v>1723.03</v>
      </c>
      <c r="G45" s="67">
        <f t="shared" si="6"/>
        <v>1985.7361999999998</v>
      </c>
    </row>
    <row r="46" spans="1:7" x14ac:dyDescent="0.25">
      <c r="A46" s="34"/>
      <c r="B46" s="20" t="s">
        <v>48</v>
      </c>
      <c r="C46" s="21">
        <v>772.66</v>
      </c>
      <c r="D46" s="21">
        <v>1081.72</v>
      </c>
      <c r="E46" s="21">
        <f t="shared" si="4"/>
        <v>1298.07</v>
      </c>
      <c r="F46" s="21">
        <f t="shared" si="5"/>
        <v>1723.03</v>
      </c>
      <c r="G46" s="67">
        <f t="shared" si="6"/>
        <v>1985.7361999999998</v>
      </c>
    </row>
    <row r="47" spans="1:7" x14ac:dyDescent="0.25">
      <c r="A47" s="34"/>
      <c r="B47" s="20" t="s">
        <v>49</v>
      </c>
      <c r="C47" s="21">
        <v>1302.76</v>
      </c>
      <c r="D47" s="21">
        <v>1823.8600000000001</v>
      </c>
      <c r="E47" s="21">
        <f t="shared" si="4"/>
        <v>2188.64</v>
      </c>
      <c r="F47" s="21">
        <f t="shared" si="5"/>
        <v>2905.15</v>
      </c>
      <c r="G47" s="67">
        <f t="shared" si="6"/>
        <v>3348.0931999999998</v>
      </c>
    </row>
    <row r="48" spans="1:7" x14ac:dyDescent="0.25">
      <c r="A48" s="34"/>
      <c r="B48" s="20" t="s">
        <v>50</v>
      </c>
      <c r="C48" s="21">
        <v>1302.76</v>
      </c>
      <c r="D48" s="21">
        <v>1823.8600000000001</v>
      </c>
      <c r="E48" s="21">
        <f t="shared" si="4"/>
        <v>2188.64</v>
      </c>
      <c r="F48" s="21">
        <f t="shared" si="5"/>
        <v>2905.15</v>
      </c>
      <c r="G48" s="67">
        <f t="shared" si="6"/>
        <v>3348.0931999999998</v>
      </c>
    </row>
    <row r="49" spans="1:7" x14ac:dyDescent="0.25">
      <c r="A49" s="34"/>
      <c r="B49" s="20" t="s">
        <v>51</v>
      </c>
      <c r="C49" s="21">
        <v>2450.59</v>
      </c>
      <c r="D49" s="21">
        <v>3430.8299999999995</v>
      </c>
      <c r="E49" s="21">
        <f t="shared" si="4"/>
        <v>4116.99</v>
      </c>
      <c r="F49" s="21">
        <f t="shared" si="5"/>
        <v>5464.82</v>
      </c>
      <c r="G49" s="67">
        <f t="shared" si="6"/>
        <v>6298.0163000000002</v>
      </c>
    </row>
    <row r="50" spans="1:7" x14ac:dyDescent="0.25">
      <c r="A50" s="34"/>
      <c r="B50" s="20" t="s">
        <v>52</v>
      </c>
      <c r="C50" s="21">
        <v>2610.89</v>
      </c>
      <c r="D50" s="21">
        <v>3655.2499999999991</v>
      </c>
      <c r="E50" s="21">
        <f t="shared" si="4"/>
        <v>4386.3</v>
      </c>
      <c r="F50" s="21">
        <f t="shared" si="5"/>
        <v>5822.28</v>
      </c>
      <c r="G50" s="67">
        <f t="shared" si="6"/>
        <v>6709.9872999999989</v>
      </c>
    </row>
    <row r="51" spans="1:7" x14ac:dyDescent="0.25">
      <c r="A51" s="34"/>
      <c r="B51" s="20" t="s">
        <v>53</v>
      </c>
      <c r="C51" s="21">
        <v>2809.46</v>
      </c>
      <c r="D51" s="21">
        <v>3933.24</v>
      </c>
      <c r="E51" s="21">
        <f t="shared" si="4"/>
        <v>4719.8900000000003</v>
      </c>
      <c r="F51" s="21">
        <f t="shared" si="5"/>
        <v>6265.1</v>
      </c>
      <c r="G51" s="67">
        <f t="shared" si="6"/>
        <v>7220.3121999999994</v>
      </c>
    </row>
    <row r="52" spans="1:7" x14ac:dyDescent="0.25">
      <c r="A52" s="34"/>
      <c r="B52" s="20" t="s">
        <v>54</v>
      </c>
      <c r="C52" s="21">
        <v>2809.46</v>
      </c>
      <c r="D52" s="21">
        <v>3933.24</v>
      </c>
      <c r="E52" s="21">
        <f t="shared" si="4"/>
        <v>4719.8900000000003</v>
      </c>
      <c r="F52" s="21">
        <f t="shared" si="5"/>
        <v>6265.1</v>
      </c>
      <c r="G52" s="67">
        <f t="shared" si="6"/>
        <v>7220.3121999999994</v>
      </c>
    </row>
    <row r="53" spans="1:7" x14ac:dyDescent="0.25">
      <c r="A53" s="34"/>
      <c r="B53" s="20" t="s">
        <v>55</v>
      </c>
      <c r="C53" s="21">
        <v>986.34</v>
      </c>
      <c r="D53" s="21">
        <v>1380.88</v>
      </c>
      <c r="E53" s="21">
        <f t="shared" si="4"/>
        <v>1657.05</v>
      </c>
      <c r="F53" s="21">
        <f t="shared" si="5"/>
        <v>2199.54</v>
      </c>
      <c r="G53" s="67">
        <f t="shared" si="6"/>
        <v>2534.8937999999998</v>
      </c>
    </row>
    <row r="54" spans="1:7" x14ac:dyDescent="0.25">
      <c r="A54" s="34"/>
      <c r="B54" s="20" t="s">
        <v>56</v>
      </c>
      <c r="C54" s="21">
        <v>986.34</v>
      </c>
      <c r="D54" s="21">
        <v>1380.88</v>
      </c>
      <c r="E54" s="21">
        <f t="shared" si="4"/>
        <v>1657.05</v>
      </c>
      <c r="F54" s="21">
        <f t="shared" si="5"/>
        <v>2199.54</v>
      </c>
      <c r="G54" s="67">
        <f t="shared" si="6"/>
        <v>2534.8937999999998</v>
      </c>
    </row>
    <row r="55" spans="1:7" x14ac:dyDescent="0.25">
      <c r="A55" s="34"/>
      <c r="B55" s="20" t="s">
        <v>57</v>
      </c>
      <c r="C55" s="21">
        <v>711.62</v>
      </c>
      <c r="D55" s="21">
        <v>996.27</v>
      </c>
      <c r="E55" s="21">
        <f t="shared" si="4"/>
        <v>1195.52</v>
      </c>
      <c r="F55" s="21">
        <f t="shared" si="5"/>
        <v>1586.91</v>
      </c>
      <c r="G55" s="67">
        <f t="shared" si="6"/>
        <v>1828.8634</v>
      </c>
    </row>
    <row r="56" spans="1:7" x14ac:dyDescent="0.25">
      <c r="A56" s="34"/>
      <c r="B56" s="20" t="s">
        <v>58</v>
      </c>
      <c r="C56" s="21">
        <v>871.92</v>
      </c>
      <c r="D56" s="21">
        <v>1220.69</v>
      </c>
      <c r="E56" s="21">
        <f t="shared" si="4"/>
        <v>1464.83</v>
      </c>
      <c r="F56" s="21">
        <f t="shared" si="5"/>
        <v>1944.38</v>
      </c>
      <c r="G56" s="67">
        <f t="shared" si="6"/>
        <v>2240.8343999999997</v>
      </c>
    </row>
    <row r="57" spans="1:7" x14ac:dyDescent="0.25">
      <c r="A57" s="34"/>
      <c r="B57" s="20" t="s">
        <v>59</v>
      </c>
      <c r="C57" s="21">
        <v>2428.56</v>
      </c>
      <c r="D57" s="21">
        <v>3399.98</v>
      </c>
      <c r="E57" s="21">
        <f t="shared" si="4"/>
        <v>4079.98</v>
      </c>
      <c r="F57" s="21">
        <f t="shared" si="5"/>
        <v>5415.69</v>
      </c>
      <c r="G57" s="67">
        <f t="shared" si="6"/>
        <v>6241.3991999999998</v>
      </c>
    </row>
    <row r="58" spans="1:7" x14ac:dyDescent="0.25">
      <c r="A58" s="34"/>
      <c r="B58" s="20" t="s">
        <v>60</v>
      </c>
      <c r="C58" s="21">
        <v>2588.86</v>
      </c>
      <c r="D58" s="21">
        <v>3624.3999999999996</v>
      </c>
      <c r="E58" s="21">
        <f t="shared" si="4"/>
        <v>4349.28</v>
      </c>
      <c r="F58" s="21">
        <f t="shared" si="5"/>
        <v>5773.16</v>
      </c>
      <c r="G58" s="67">
        <f t="shared" si="6"/>
        <v>6653.3702000000003</v>
      </c>
    </row>
    <row r="59" spans="1:7" x14ac:dyDescent="0.25">
      <c r="A59" s="34"/>
      <c r="B59" s="20" t="s">
        <v>61</v>
      </c>
      <c r="C59" s="21">
        <v>3068.29</v>
      </c>
      <c r="D59" s="21">
        <v>4295.5999999999995</v>
      </c>
      <c r="E59" s="21">
        <f t="shared" si="4"/>
        <v>5154.7299999999996</v>
      </c>
      <c r="F59" s="21">
        <f t="shared" si="5"/>
        <v>6842.29</v>
      </c>
      <c r="G59" s="67">
        <f t="shared" si="6"/>
        <v>7885.5052999999998</v>
      </c>
    </row>
    <row r="60" spans="1:7" ht="15.75" thickBot="1" x14ac:dyDescent="0.3">
      <c r="A60" s="36"/>
      <c r="B60" s="37" t="s">
        <v>62</v>
      </c>
      <c r="C60" s="38">
        <v>3228.59</v>
      </c>
      <c r="D60" s="38">
        <v>4520.0199999999995</v>
      </c>
      <c r="E60" s="38">
        <f t="shared" si="4"/>
        <v>5424.03</v>
      </c>
      <c r="F60" s="38">
        <f t="shared" si="5"/>
        <v>7199.76</v>
      </c>
      <c r="G60" s="67">
        <f t="shared" si="6"/>
        <v>8297.4763000000003</v>
      </c>
    </row>
    <row r="61" spans="1:7" x14ac:dyDescent="0.25">
      <c r="A61" s="33">
        <v>6</v>
      </c>
      <c r="B61" s="44" t="s">
        <v>63</v>
      </c>
      <c r="C61" s="45"/>
      <c r="D61" s="45"/>
      <c r="E61" s="45"/>
      <c r="F61" s="45"/>
      <c r="G61" s="46"/>
    </row>
    <row r="62" spans="1:7" ht="30" x14ac:dyDescent="0.25">
      <c r="A62" s="34"/>
      <c r="B62" s="22" t="s">
        <v>64</v>
      </c>
      <c r="C62" s="21"/>
      <c r="D62" s="21"/>
      <c r="E62" s="21"/>
      <c r="F62" s="21"/>
      <c r="G62" s="35"/>
    </row>
    <row r="63" spans="1:7" x14ac:dyDescent="0.25">
      <c r="A63" s="34"/>
      <c r="B63" s="22" t="s">
        <v>65</v>
      </c>
      <c r="C63" s="21">
        <f>ROUND(D63/1.4,2)</f>
        <v>2130.73</v>
      </c>
      <c r="D63" s="21">
        <v>2983.02</v>
      </c>
      <c r="E63" s="21">
        <f>ROUND(C63*1.68,2)</f>
        <v>3579.63</v>
      </c>
      <c r="F63" s="21">
        <f>ROUND(C63*2.23,2)</f>
        <v>4751.53</v>
      </c>
      <c r="G63" s="67">
        <f t="shared" ref="G63:G73" si="7">SUM($C63*$G$5)</f>
        <v>5475.9760999999999</v>
      </c>
    </row>
    <row r="64" spans="1:7" x14ac:dyDescent="0.25">
      <c r="A64" s="34"/>
      <c r="B64" s="22" t="s">
        <v>66</v>
      </c>
      <c r="C64" s="21">
        <f>ROUND(D64/1.4,2)</f>
        <v>2291.0300000000002</v>
      </c>
      <c r="D64" s="21">
        <v>3207.4399999999996</v>
      </c>
      <c r="E64" s="21">
        <f>ROUND(C64*1.68,2)</f>
        <v>3848.93</v>
      </c>
      <c r="F64" s="21">
        <f>ROUND(C64*2.23,2)</f>
        <v>5109</v>
      </c>
      <c r="G64" s="67">
        <f t="shared" si="7"/>
        <v>5887.9471000000003</v>
      </c>
    </row>
    <row r="65" spans="1:7" ht="75" x14ac:dyDescent="0.25">
      <c r="A65" s="34"/>
      <c r="B65" s="22" t="s">
        <v>67</v>
      </c>
      <c r="C65" s="21"/>
      <c r="D65" s="21"/>
      <c r="E65" s="21"/>
      <c r="F65" s="21"/>
      <c r="G65" s="35"/>
    </row>
    <row r="66" spans="1:7" x14ac:dyDescent="0.25">
      <c r="A66" s="34"/>
      <c r="B66" s="22" t="s">
        <v>65</v>
      </c>
      <c r="C66" s="21">
        <f>ROUND(D66/1.4,2)</f>
        <v>2450.59</v>
      </c>
      <c r="D66" s="21">
        <v>3430.8299999999995</v>
      </c>
      <c r="E66" s="21">
        <f>ROUND(C66*1.68,2)</f>
        <v>4116.99</v>
      </c>
      <c r="F66" s="21">
        <f>ROUND(C66*2.23,2)</f>
        <v>5464.82</v>
      </c>
      <c r="G66" s="67">
        <f t="shared" si="7"/>
        <v>6298.0163000000002</v>
      </c>
    </row>
    <row r="67" spans="1:7" x14ac:dyDescent="0.25">
      <c r="A67" s="34"/>
      <c r="B67" s="22" t="s">
        <v>66</v>
      </c>
      <c r="C67" s="21">
        <f>ROUND(D67/1.4,2)</f>
        <v>2610.89</v>
      </c>
      <c r="D67" s="21">
        <v>3655.2499999999991</v>
      </c>
      <c r="E67" s="21">
        <f>ROUND(C67*1.68,2)</f>
        <v>4386.3</v>
      </c>
      <c r="F67" s="21">
        <f>ROUND(C67*2.23,2)</f>
        <v>5822.28</v>
      </c>
      <c r="G67" s="67">
        <f t="shared" si="7"/>
        <v>6709.9872999999989</v>
      </c>
    </row>
    <row r="68" spans="1:7" ht="150" x14ac:dyDescent="0.25">
      <c r="A68" s="34"/>
      <c r="B68" s="22" t="s">
        <v>68</v>
      </c>
      <c r="C68" s="21"/>
      <c r="D68" s="21"/>
      <c r="E68" s="21"/>
      <c r="F68" s="21"/>
      <c r="G68" s="35"/>
    </row>
    <row r="69" spans="1:7" x14ac:dyDescent="0.25">
      <c r="A69" s="34"/>
      <c r="B69" s="22" t="s">
        <v>65</v>
      </c>
      <c r="C69" s="21">
        <f>ROUND(D69/1.4,2)</f>
        <v>3068.29</v>
      </c>
      <c r="D69" s="21">
        <v>4295.5999999999995</v>
      </c>
      <c r="E69" s="21">
        <f>ROUND(C69*1.68,2)</f>
        <v>5154.7299999999996</v>
      </c>
      <c r="F69" s="21">
        <f>ROUND(C69*2.23,2)</f>
        <v>6842.29</v>
      </c>
      <c r="G69" s="67">
        <f t="shared" si="7"/>
        <v>7885.5052999999998</v>
      </c>
    </row>
    <row r="70" spans="1:7" x14ac:dyDescent="0.25">
      <c r="A70" s="34"/>
      <c r="B70" s="22" t="s">
        <v>66</v>
      </c>
      <c r="C70" s="21">
        <f>ROUND(D70/1.4,2)</f>
        <v>3228.59</v>
      </c>
      <c r="D70" s="21">
        <v>4520.0199999999995</v>
      </c>
      <c r="E70" s="21">
        <f>ROUND(C70*1.68,2)</f>
        <v>5424.03</v>
      </c>
      <c r="F70" s="21">
        <f>ROUND(C70*2.23,2)</f>
        <v>7199.76</v>
      </c>
      <c r="G70" s="67">
        <f t="shared" si="7"/>
        <v>8297.4763000000003</v>
      </c>
    </row>
    <row r="71" spans="1:7" x14ac:dyDescent="0.25">
      <c r="A71" s="34">
        <v>7</v>
      </c>
      <c r="B71" s="47" t="s">
        <v>69</v>
      </c>
      <c r="C71" s="48"/>
      <c r="D71" s="48"/>
      <c r="E71" s="48"/>
      <c r="F71" s="48"/>
      <c r="G71" s="49"/>
    </row>
    <row r="72" spans="1:7" x14ac:dyDescent="0.25">
      <c r="A72" s="34"/>
      <c r="B72" s="22" t="s">
        <v>65</v>
      </c>
      <c r="C72" s="21">
        <f>ROUND(D72/1.4,2)</f>
        <v>452.79</v>
      </c>
      <c r="D72" s="21">
        <v>633.91</v>
      </c>
      <c r="E72" s="21">
        <f>ROUND(C72*1.68,2)</f>
        <v>760.69</v>
      </c>
      <c r="F72" s="21">
        <f>ROUND(C72*2.23,2)</f>
        <v>1009.72</v>
      </c>
      <c r="G72" s="67">
        <f t="shared" si="7"/>
        <v>1163.6703</v>
      </c>
    </row>
    <row r="73" spans="1:7" ht="15.75" thickBot="1" x14ac:dyDescent="0.3">
      <c r="A73" s="36"/>
      <c r="B73" s="39" t="s">
        <v>66</v>
      </c>
      <c r="C73" s="38">
        <f>ROUND(D73/1.4,2)</f>
        <v>452.79</v>
      </c>
      <c r="D73" s="38">
        <v>633.91</v>
      </c>
      <c r="E73" s="38">
        <f>ROUND(C73*1.68,2)</f>
        <v>760.69</v>
      </c>
      <c r="F73" s="38">
        <f>ROUND(C73*2.23,2)</f>
        <v>1009.72</v>
      </c>
      <c r="G73" s="67">
        <f t="shared" si="7"/>
        <v>1163.6703</v>
      </c>
    </row>
    <row r="74" spans="1:7" ht="18.75" x14ac:dyDescent="0.25">
      <c r="A74" s="16"/>
    </row>
    <row r="75" spans="1:7" ht="18" x14ac:dyDescent="0.3">
      <c r="A75" s="16"/>
    </row>
    <row r="76" spans="1:7" ht="18.75" customHeight="1" x14ac:dyDescent="0.3">
      <c r="A76" s="16"/>
    </row>
    <row r="77" spans="1:7" ht="18" x14ac:dyDescent="0.3">
      <c r="A77" s="16"/>
    </row>
    <row r="78" spans="1:7" ht="18" x14ac:dyDescent="0.3">
      <c r="A78" s="16"/>
    </row>
    <row r="79" spans="1:7" ht="15.6" x14ac:dyDescent="0.3">
      <c r="A79" s="7"/>
    </row>
  </sheetData>
  <mergeCells count="13">
    <mergeCell ref="A6:A7"/>
    <mergeCell ref="B6:B7"/>
    <mergeCell ref="C6:C7"/>
    <mergeCell ref="D6:G6"/>
    <mergeCell ref="F1:G1"/>
    <mergeCell ref="F2:G2"/>
    <mergeCell ref="B3:G3"/>
    <mergeCell ref="B29:G29"/>
    <mergeCell ref="B32:G32"/>
    <mergeCell ref="B61:G61"/>
    <mergeCell ref="B71:G71"/>
    <mergeCell ref="B8:G8"/>
    <mergeCell ref="B24:G24"/>
  </mergeCells>
  <pageMargins left="0.70866141732283472" right="0.11811023622047245" top="0.55118110236220474" bottom="0.43307086614173229" header="0.11811023622047245" footer="0.11811023622047245"/>
  <pageSetup paperSize="9" scale="93" orientation="portrait" r:id="rId1"/>
  <headerFooter differentFirst="1">
    <oddHeader>&amp;C&amp;P</oddHead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2016-03-08T23:44:07Z</cp:lastPrinted>
  <dcterms:created xsi:type="dcterms:W3CDTF">2015-12-26T02:29:55Z</dcterms:created>
  <dcterms:modified xsi:type="dcterms:W3CDTF">2016-03-16T06:28:19Z</dcterms:modified>
</cp:coreProperties>
</file>