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820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1'!$A$11:$N$168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'СДП 1'!$4:$8</definedName>
  </definedNames>
  <calcPr calcId="145621"/>
</workbook>
</file>

<file path=xl/calcChain.xml><?xml version="1.0" encoding="utf-8"?>
<calcChain xmlns="http://schemas.openxmlformats.org/spreadsheetml/2006/main">
  <c r="M159" i="1" l="1"/>
  <c r="M154" i="1"/>
  <c r="M149" i="1"/>
  <c r="M145" i="1"/>
  <c r="M143" i="1"/>
  <c r="M135" i="1"/>
  <c r="M129" i="1"/>
  <c r="M122" i="1"/>
  <c r="M117" i="1"/>
  <c r="M115" i="1"/>
  <c r="M113" i="1"/>
  <c r="M111" i="1"/>
  <c r="M107" i="1"/>
  <c r="M105" i="1"/>
  <c r="M103" i="1"/>
  <c r="M100" i="1"/>
  <c r="M93" i="1"/>
  <c r="M86" i="1"/>
  <c r="M74" i="1"/>
  <c r="M69" i="1"/>
  <c r="M67" i="1"/>
  <c r="M64" i="1"/>
  <c r="M60" i="1"/>
  <c r="M57" i="1"/>
  <c r="N56" i="1"/>
  <c r="M54" i="1"/>
  <c r="N48" i="1"/>
  <c r="M44" i="1"/>
  <c r="M41" i="1"/>
  <c r="M39" i="1"/>
  <c r="M36" i="1"/>
  <c r="M32" i="1"/>
  <c r="M30" i="1"/>
  <c r="M28" i="1"/>
  <c r="M26" i="1"/>
  <c r="M24" i="1"/>
  <c r="M22" i="1"/>
  <c r="D14" i="1"/>
  <c r="N13" i="1"/>
  <c r="M12" i="1"/>
  <c r="M168" i="1" l="1"/>
  <c r="D15" i="1"/>
  <c r="N15" i="1" s="1"/>
  <c r="N14" i="1"/>
  <c r="D16" i="1" l="1"/>
  <c r="D17" i="1" l="1"/>
  <c r="D18" i="1" s="1"/>
  <c r="N16" i="1"/>
  <c r="D19" i="1" l="1"/>
  <c r="N18" i="1"/>
  <c r="N19" i="1" l="1"/>
  <c r="N17" i="1" s="1"/>
  <c r="D20" i="1"/>
  <c r="N20" i="1" l="1"/>
  <c r="D21" i="1"/>
  <c r="N21" i="1" l="1"/>
  <c r="N12" i="1" s="1"/>
  <c r="D23" i="1"/>
  <c r="N23" i="1" l="1"/>
  <c r="N22" i="1" s="1"/>
  <c r="D25" i="1"/>
  <c r="D102" i="1"/>
  <c r="N102" i="1" l="1"/>
  <c r="D104" i="1"/>
  <c r="D27" i="1"/>
  <c r="N25" i="1"/>
  <c r="N24" i="1" s="1"/>
  <c r="D29" i="1" l="1"/>
  <c r="N27" i="1"/>
  <c r="N26" i="1" s="1"/>
  <c r="D106" i="1"/>
  <c r="N104" i="1"/>
  <c r="N103" i="1" s="1"/>
  <c r="N29" i="1" l="1"/>
  <c r="N28" i="1" s="1"/>
  <c r="D31" i="1"/>
  <c r="D108" i="1"/>
  <c r="N106" i="1"/>
  <c r="N105" i="1" s="1"/>
  <c r="N31" i="1" l="1"/>
  <c r="N30" i="1" s="1"/>
  <c r="D34" i="1"/>
  <c r="D33" i="1"/>
  <c r="N108" i="1"/>
  <c r="D109" i="1"/>
  <c r="D81" i="1" l="1"/>
  <c r="N33" i="1"/>
  <c r="D35" i="1"/>
  <c r="N34" i="1"/>
  <c r="D110" i="1"/>
  <c r="N109" i="1"/>
  <c r="N110" i="1" l="1"/>
  <c r="N107" i="1" s="1"/>
  <c r="D114" i="1"/>
  <c r="D37" i="1"/>
  <c r="N35" i="1"/>
  <c r="N32" i="1" s="1"/>
  <c r="N81" i="1"/>
  <c r="D82" i="1"/>
  <c r="D116" i="1" l="1"/>
  <c r="N114" i="1"/>
  <c r="N113" i="1" s="1"/>
  <c r="N82" i="1"/>
  <c r="D83" i="1"/>
  <c r="D80" i="1"/>
  <c r="N37" i="1"/>
  <c r="D38" i="1"/>
  <c r="N83" i="1" l="1"/>
  <c r="D84" i="1"/>
  <c r="N116" i="1"/>
  <c r="N115" i="1" s="1"/>
  <c r="D118" i="1"/>
  <c r="D40" i="1"/>
  <c r="N38" i="1"/>
  <c r="N36" i="1" s="1"/>
  <c r="N80" i="1"/>
  <c r="N40" i="1" l="1"/>
  <c r="N39" i="1" s="1"/>
  <c r="D42" i="1"/>
  <c r="N118" i="1"/>
  <c r="D119" i="1"/>
  <c r="N84" i="1"/>
  <c r="D85" i="1"/>
  <c r="N85" i="1" l="1"/>
  <c r="D87" i="1"/>
  <c r="D151" i="1"/>
  <c r="N42" i="1"/>
  <c r="N119" i="1"/>
  <c r="D120" i="1"/>
  <c r="N151" i="1" l="1"/>
  <c r="D152" i="1"/>
  <c r="D43" i="1"/>
  <c r="D88" i="1"/>
  <c r="N87" i="1"/>
  <c r="D121" i="1"/>
  <c r="N120" i="1"/>
  <c r="N43" i="1" l="1"/>
  <c r="N41" i="1" s="1"/>
  <c r="D46" i="1"/>
  <c r="D123" i="1"/>
  <c r="N121" i="1"/>
  <c r="N117" i="1" s="1"/>
  <c r="D89" i="1"/>
  <c r="N88" i="1"/>
  <c r="D153" i="1"/>
  <c r="N152" i="1"/>
  <c r="D45" i="1" l="1"/>
  <c r="D155" i="1"/>
  <c r="N153" i="1"/>
  <c r="N89" i="1"/>
  <c r="D90" i="1"/>
  <c r="D47" i="1"/>
  <c r="N46" i="1"/>
  <c r="D49" i="1"/>
  <c r="N123" i="1"/>
  <c r="D124" i="1"/>
  <c r="N155" i="1" l="1"/>
  <c r="D156" i="1"/>
  <c r="N45" i="1"/>
  <c r="D91" i="1"/>
  <c r="N90" i="1"/>
  <c r="N49" i="1"/>
  <c r="D50" i="1"/>
  <c r="N47" i="1"/>
  <c r="D125" i="1"/>
  <c r="N124" i="1"/>
  <c r="D92" i="1" l="1"/>
  <c r="D93" i="1"/>
  <c r="D95" i="1" s="1"/>
  <c r="N91" i="1"/>
  <c r="N50" i="1"/>
  <c r="D51" i="1"/>
  <c r="D126" i="1"/>
  <c r="N125" i="1"/>
  <c r="D157" i="1"/>
  <c r="N156" i="1"/>
  <c r="N95" i="1" l="1"/>
  <c r="D96" i="1"/>
  <c r="N92" i="1"/>
  <c r="N86" i="1" s="1"/>
  <c r="D127" i="1"/>
  <c r="N126" i="1"/>
  <c r="D52" i="1"/>
  <c r="N51" i="1"/>
  <c r="N157" i="1"/>
  <c r="D158" i="1"/>
  <c r="N158" i="1" l="1"/>
  <c r="N154" i="1" s="1"/>
  <c r="D160" i="1"/>
  <c r="D53" i="1"/>
  <c r="N52" i="1"/>
  <c r="N96" i="1"/>
  <c r="D97" i="1"/>
  <c r="N127" i="1"/>
  <c r="D128" i="1"/>
  <c r="D130" i="1" l="1"/>
  <c r="N128" i="1"/>
  <c r="N122" i="1" s="1"/>
  <c r="N97" i="1"/>
  <c r="D98" i="1"/>
  <c r="D161" i="1"/>
  <c r="N160" i="1"/>
  <c r="D55" i="1"/>
  <c r="N53" i="1"/>
  <c r="N44" i="1" s="1"/>
  <c r="D58" i="1" l="1"/>
  <c r="N55" i="1"/>
  <c r="N54" i="1" s="1"/>
  <c r="N161" i="1"/>
  <c r="D162" i="1"/>
  <c r="N98" i="1"/>
  <c r="D99" i="1"/>
  <c r="N130" i="1"/>
  <c r="D131" i="1"/>
  <c r="N99" i="1" l="1"/>
  <c r="D101" i="1"/>
  <c r="D94" i="1"/>
  <c r="N162" i="1"/>
  <c r="D163" i="1"/>
  <c r="D59" i="1"/>
  <c r="N58" i="1"/>
  <c r="N131" i="1"/>
  <c r="D132" i="1"/>
  <c r="D164" i="1" l="1"/>
  <c r="N163" i="1"/>
  <c r="N59" i="1"/>
  <c r="N57" i="1" s="1"/>
  <c r="D61" i="1"/>
  <c r="N101" i="1"/>
  <c r="N100" i="1" s="1"/>
  <c r="N94" i="1"/>
  <c r="N93" i="1" s="1"/>
  <c r="N132" i="1"/>
  <c r="D133" i="1"/>
  <c r="D165" i="1" l="1"/>
  <c r="N164" i="1"/>
  <c r="N133" i="1"/>
  <c r="D134" i="1"/>
  <c r="N61" i="1"/>
  <c r="D62" i="1"/>
  <c r="N62" i="1" l="1"/>
  <c r="D63" i="1"/>
  <c r="D136" i="1"/>
  <c r="N134" i="1"/>
  <c r="N129" i="1" s="1"/>
  <c r="N165" i="1"/>
  <c r="D166" i="1"/>
  <c r="D167" i="1" l="1"/>
  <c r="N166" i="1"/>
  <c r="N136" i="1"/>
  <c r="D137" i="1"/>
  <c r="D65" i="1"/>
  <c r="N63" i="1"/>
  <c r="N60" i="1" s="1"/>
  <c r="N137" i="1" l="1"/>
  <c r="D138" i="1"/>
  <c r="N167" i="1"/>
  <c r="N159" i="1" s="1"/>
  <c r="N65" i="1"/>
  <c r="D66" i="1"/>
  <c r="D139" i="1" l="1"/>
  <c r="N138" i="1"/>
  <c r="N66" i="1"/>
  <c r="N64" i="1" s="1"/>
  <c r="D68" i="1"/>
  <c r="N68" i="1" l="1"/>
  <c r="N67" i="1" s="1"/>
  <c r="D70" i="1"/>
  <c r="N139" i="1"/>
  <c r="D140" i="1"/>
  <c r="D141" i="1"/>
  <c r="N140" i="1" l="1"/>
  <c r="D142" i="1"/>
  <c r="N141" i="1"/>
  <c r="D71" i="1"/>
  <c r="N70" i="1"/>
  <c r="N71" i="1" l="1"/>
  <c r="D72" i="1"/>
  <c r="D144" i="1"/>
  <c r="N142" i="1"/>
  <c r="N135" i="1" s="1"/>
  <c r="D146" i="1" l="1"/>
  <c r="N144" i="1"/>
  <c r="N143" i="1" s="1"/>
  <c r="D73" i="1"/>
  <c r="N72" i="1"/>
  <c r="D75" i="1" l="1"/>
  <c r="N73" i="1"/>
  <c r="N69" i="1" s="1"/>
  <c r="D147" i="1"/>
  <c r="D112" i="1"/>
  <c r="N146" i="1"/>
  <c r="D76" i="1" l="1"/>
  <c r="N75" i="1"/>
  <c r="D148" i="1"/>
  <c r="N147" i="1"/>
  <c r="N112" i="1"/>
  <c r="N111" i="1" s="1"/>
  <c r="D150" i="1" l="1"/>
  <c r="N148" i="1"/>
  <c r="N145" i="1" s="1"/>
  <c r="N76" i="1"/>
  <c r="D77" i="1"/>
  <c r="N150" i="1" l="1"/>
  <c r="N149" i="1" s="1"/>
  <c r="N77" i="1"/>
  <c r="D78" i="1"/>
  <c r="N78" i="1" l="1"/>
  <c r="D79" i="1"/>
  <c r="N79" i="1" l="1"/>
  <c r="N74" i="1" s="1"/>
  <c r="N168" i="1" s="1"/>
</calcChain>
</file>

<file path=xl/sharedStrings.xml><?xml version="1.0" encoding="utf-8"?>
<sst xmlns="http://schemas.openxmlformats.org/spreadsheetml/2006/main" count="184" uniqueCount="184">
  <si>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2016 год              
</t>
  </si>
  <si>
    <t>Код профиля 2016</t>
  </si>
  <si>
    <t>Код КСГ 2016</t>
  </si>
  <si>
    <t>КПГ / КСГ</t>
  </si>
  <si>
    <t>базовая ставка с 01.01.2016</t>
  </si>
  <si>
    <t>базовая ставка с 01.02.2016</t>
  </si>
  <si>
    <t>коэффициент относительной затратоемкости</t>
  </si>
  <si>
    <t>управленческий коэффициент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</si>
  <si>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</si>
  <si>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</si>
  <si>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с 01.01.2016</t>
  </si>
  <si>
    <t>с 01.02.2016</t>
  </si>
  <si>
    <t>0352001</t>
  </si>
  <si>
    <t>1 районная группа</t>
  </si>
  <si>
    <t>2 районная группа</t>
  </si>
  <si>
    <t>3 районная группа</t>
  </si>
  <si>
    <t>4 районная группа</t>
  </si>
  <si>
    <t>4 районная группа с 01.02.16</t>
  </si>
  <si>
    <t>подуровень 3.1</t>
  </si>
  <si>
    <t>количество больных</t>
  </si>
  <si>
    <t>стоимость</t>
  </si>
  <si>
    <t>КУСмо на 01.01.2016</t>
  </si>
  <si>
    <t>КУСмо на 01.02.2016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</si>
  <si>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</si>
  <si>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</si>
  <si>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</si>
  <si>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</si>
  <si>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</si>
  <si>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</si>
  <si>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</si>
  <si>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5.1.</t>
  </si>
  <si>
    <t>1-3 этап</t>
  </si>
  <si>
    <t>5.2.</t>
  </si>
  <si>
    <t>1-4 этап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</si>
  <si>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</si>
  <si>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</si>
  <si>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</si>
  <si>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</si>
  <si>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</si>
  <si>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</si>
  <si>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</si>
  <si>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</si>
  <si>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</si>
  <si>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</si>
  <si>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</si>
  <si>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</si>
  <si>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</si>
  <si>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</si>
  <si>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</si>
  <si>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</si>
  <si>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</si>
  <si>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</si>
  <si>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</si>
  <si>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</si>
  <si>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</si>
  <si>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</si>
  <si>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</si>
  <si>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</si>
  <si>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</si>
  <si>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</si>
  <si>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</si>
  <si>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</si>
  <si>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1, 4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</si>
  <si>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</si>
  <si>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</si>
  <si>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</si>
  <si>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</si>
  <si>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</si>
  <si>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</si>
  <si>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</si>
  <si>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</si>
  <si>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</si>
  <si>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</si>
  <si>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</si>
  <si>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</si>
  <si>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</si>
  <si>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</si>
  <si>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иммуноглобулина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</si>
  <si>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</si>
  <si>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</si>
  <si>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</si>
  <si>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</si>
  <si>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</si>
  <si>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</si>
  <si>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</si>
  <si>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</si>
  <si>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</si>
  <si>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</si>
  <si>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</si>
  <si>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</si>
  <si>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</si>
  <si>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</si>
  <si>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</si>
  <si>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</si>
  <si>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</si>
  <si>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</si>
  <si>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</si>
  <si>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ЗНО лимфоидной и кроветворной тканей), взрослые (уровень 1)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</si>
  <si>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</si>
  <si>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</si>
  <si>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</si>
  <si>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</si>
  <si>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</si>
  <si>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</si>
  <si>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</si>
  <si>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</si>
  <si>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</si>
  <si>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</si>
  <si>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</si>
  <si>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</si>
  <si>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</si>
  <si>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</si>
  <si>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</si>
  <si>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</si>
  <si>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</si>
  <si>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</si>
  <si>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Другие 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</si>
  <si>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</si>
  <si>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</si>
  <si>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</si>
  <si>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</si>
  <si>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</si>
  <si>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</si>
  <si>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</si>
  <si>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</si>
  <si>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</si>
  <si>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</si>
  <si>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</si>
  <si>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</si>
  <si>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</si>
  <si>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</si>
  <si>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</si>
  <si>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</si>
  <si>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</si>
  <si>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</si>
  <si>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</si>
  <si>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</si>
  <si>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</si>
  <si>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</si>
  <si>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</si>
  <si>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</si>
  <si>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</si>
  <si>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</si>
  <si>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</si>
  <si>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</si>
  <si>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</si>
  <si>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</si>
  <si>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</si>
  <si>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</si>
  <si>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</si>
  <si>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</si>
  <si>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</si>
  <si>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</si>
  <si>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</si>
  <si>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</si>
  <si>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</si>
  <si>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</si>
  <si>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</si>
  <si>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</si>
  <si>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</si>
  <si>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</si>
  <si>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</si>
  <si>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</si>
  <si>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</si>
  <si>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</si>
  <si>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</si>
  <si>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</si>
  <si>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</si>
  <si>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</si>
  <si>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</si>
  <si>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</si>
  <si>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</si>
  <si>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</si>
  <si>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</si>
  <si>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</si>
  <si>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</si>
  <si>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</si>
  <si>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</si>
  <si>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</si>
  <si>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</si>
  <si>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</si>
  <si>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</si>
  <si>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</si>
  <si>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Приложение №3 к Решению Комиссии по разработке ТП ОМС от 27.05.2016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</si>
</sst>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2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3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 applyFill="0" applyBorder="0" applyProtection="0">
      <alignment wrapText="1"/>
      <protection locked="0"/>
    </xf>
    <xf numFmtId="0" fontId="17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Fill="1"/>
    <xf numFmtId="1" fontId="8" fillId="0" borderId="3" xfId="1" applyNumberFormat="1" applyFont="1" applyFill="1" applyBorder="1" applyAlignment="1">
      <alignment horizontal="center" vertical="center" wrapText="1"/>
    </xf>
    <xf numFmtId="41" fontId="5" fillId="0" borderId="6" xfId="1" applyNumberFormat="1" applyFont="1" applyFill="1" applyBorder="1" applyAlignment="1">
      <alignment vertical="center" wrapText="1"/>
    </xf>
    <xf numFmtId="4" fontId="5" fillId="0" borderId="6" xfId="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5" xfId="1" applyNumberFormat="1" applyFont="1" applyFill="1" applyBorder="1" applyAlignment="1">
      <alignment horizontal="center" vertical="center" wrapText="1"/>
    </xf>
    <xf numFmtId="41" fontId="5" fillId="0" borderId="3" xfId="1" applyNumberFormat="1" applyFont="1" applyFill="1" applyBorder="1" applyAlignment="1">
      <alignment horizontal="center" vertical="center" wrapText="1"/>
    </xf>
    <xf numFmtId="41" fontId="6" fillId="0" borderId="3" xfId="1" applyNumberFormat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41" fontId="6" fillId="0" borderId="6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/>
    <xf numFmtId="2" fontId="5" fillId="0" borderId="3" xfId="0" applyNumberFormat="1" applyFont="1" applyFill="1" applyBorder="1" applyAlignment="1">
      <alignment horizontal="center" vertical="center" wrapText="1"/>
    </xf>
    <xf numFmtId="41" fontId="4" fillId="0" borderId="3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vertical="center" wrapText="1"/>
    </xf>
    <xf numFmtId="41" fontId="11" fillId="0" borderId="6" xfId="1" applyNumberFormat="1" applyFont="1" applyFill="1" applyBorder="1" applyAlignment="1">
      <alignment vertical="center" wrapText="1"/>
    </xf>
    <xf numFmtId="4" fontId="11" fillId="0" borderId="6" xfId="1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" fontId="11" fillId="0" borderId="5" xfId="1" applyNumberFormat="1" applyFont="1" applyFill="1" applyBorder="1" applyAlignment="1">
      <alignment horizontal="center" vertical="center" wrapText="1"/>
    </xf>
    <xf numFmtId="0" fontId="18" fillId="0" borderId="3" xfId="0" applyFont="1" applyFill="1" applyBorder="1"/>
    <xf numFmtId="2" fontId="11" fillId="0" borderId="3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164" fontId="5" fillId="0" borderId="9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3" fontId="22" fillId="0" borderId="3" xfId="1" applyNumberFormat="1" applyFont="1" applyFill="1" applyBorder="1" applyAlignment="1">
      <alignment horizontal="center" vertical="center" wrapText="1"/>
    </xf>
    <xf numFmtId="16" fontId="2" fillId="0" borderId="3" xfId="0" applyNumberFormat="1" applyFont="1" applyFill="1" applyBorder="1"/>
    <xf numFmtId="165" fontId="12" fillId="0" borderId="3" xfId="1" applyNumberFormat="1" applyFont="1" applyFill="1" applyBorder="1" applyAlignment="1">
      <alignment horizontal="center" vertical="center" wrapText="1"/>
    </xf>
    <xf numFmtId="3" fontId="5" fillId="0" borderId="3" xfId="1" applyNumberFormat="1" applyFont="1" applyFill="1" applyBorder="1" applyAlignment="1">
      <alignment horizontal="center" vertical="center" wrapText="1"/>
    </xf>
    <xf numFmtId="41" fontId="11" fillId="0" borderId="6" xfId="1" applyNumberFormat="1" applyFont="1" applyFill="1" applyBorder="1" applyAlignment="1">
      <alignment horizontal="left" vertical="center" wrapText="1"/>
    </xf>
    <xf numFmtId="1" fontId="11" fillId="0" borderId="6" xfId="1" applyNumberFormat="1" applyFont="1" applyFill="1" applyBorder="1" applyAlignment="1">
      <alignment horizontal="center" vertical="center" wrapText="1"/>
    </xf>
    <xf numFmtId="3" fontId="11" fillId="0" borderId="6" xfId="1" applyNumberFormat="1" applyFont="1" applyFill="1" applyBorder="1" applyAlignment="1">
      <alignment horizontal="center" vertical="center" wrapText="1"/>
    </xf>
    <xf numFmtId="41" fontId="11" fillId="0" borderId="6" xfId="1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 wrapText="1"/>
    </xf>
    <xf numFmtId="3" fontId="13" fillId="0" borderId="3" xfId="1" applyNumberFormat="1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9" fillId="0" borderId="3" xfId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wrapText="1"/>
    </xf>
    <xf numFmtId="0" fontId="20" fillId="0" borderId="2" xfId="1" applyFont="1" applyFill="1" applyBorder="1" applyAlignment="1">
      <alignment horizontal="center" vertical="center" wrapText="1"/>
    </xf>
    <xf numFmtId="0" fontId="20" fillId="0" borderId="7" xfId="1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23" fillId="0" borderId="0" xfId="16" applyFont="1" applyFill="1" applyBorder="1" applyAlignment="1">
      <alignment horizontal="center" wrapText="1"/>
    </xf>
    <xf numFmtId="1" fontId="8" fillId="0" borderId="3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164" fontId="6" fillId="0" borderId="11" xfId="1" applyNumberFormat="1" applyFont="1" applyFill="1" applyBorder="1" applyAlignment="1">
      <alignment horizontal="center" vertical="center" wrapText="1"/>
    </xf>
    <xf numFmtId="164" fontId="6" fillId="0" borderId="12" xfId="1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49" fontId="8" fillId="0" borderId="3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164" fontId="6" fillId="0" borderId="5" xfId="1" applyNumberFormat="1" applyFont="1" applyFill="1" applyBorder="1" applyAlignment="1">
      <alignment horizontal="center" vertical="center" wrapText="1"/>
    </xf>
    <xf numFmtId="41" fontId="7" fillId="0" borderId="3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 wrapText="1"/>
    </xf>
    <xf numFmtId="164" fontId="6" fillId="0" borderId="8" xfId="1" applyNumberFormat="1" applyFont="1" applyFill="1" applyBorder="1" applyAlignment="1">
      <alignment horizontal="center" vertical="center" wrapText="1"/>
    </xf>
  </cellXfs>
  <cellStyles count="53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Обычный_Таблицы Мун.заказ Стационар" xfId="16"/>
    <cellStyle name="Процентный 2" xfId="17"/>
    <cellStyle name="Финансовый 10" xfId="18"/>
    <cellStyle name="Финансовый 11" xfId="19"/>
    <cellStyle name="Финансовый 12" xfId="20"/>
    <cellStyle name="Финансовый 13" xfId="21"/>
    <cellStyle name="Финансовый 14" xfId="22"/>
    <cellStyle name="Финансовый 15" xfId="23"/>
    <cellStyle name="Финансовый 16" xfId="24"/>
    <cellStyle name="Финансовый 17" xfId="25"/>
    <cellStyle name="Финансовый 18" xfId="26"/>
    <cellStyle name="Финансовый 19" xfId="27"/>
    <cellStyle name="Финансовый 2" xfId="28"/>
    <cellStyle name="Финансовый 2 2" xfId="29"/>
    <cellStyle name="Финансовый 20" xfId="30"/>
    <cellStyle name="Финансовый 21" xfId="31"/>
    <cellStyle name="Финансовый 22" xfId="32"/>
    <cellStyle name="Финансовый 23" xfId="33"/>
    <cellStyle name="Финансовый 24" xfId="34"/>
    <cellStyle name="Финансовый 25" xfId="35"/>
    <cellStyle name="Финансовый 26" xfId="36"/>
    <cellStyle name="Финансовый 27" xfId="37"/>
    <cellStyle name="Финансовый 28" xfId="38"/>
    <cellStyle name="Финансовый 29" xfId="39"/>
    <cellStyle name="Финансовый 3" xfId="40"/>
    <cellStyle name="Финансовый 3 2" xfId="41"/>
    <cellStyle name="Финансовый 3 3" xfId="42"/>
    <cellStyle name="Финансовый 30" xfId="43"/>
    <cellStyle name="Финансовый 31" xfId="44"/>
    <cellStyle name="Финансовый 32" xfId="45"/>
    <cellStyle name="Финансовый 33" xfId="46"/>
    <cellStyle name="Финансовый 4" xfId="47"/>
    <cellStyle name="Финансовый 5" xfId="48"/>
    <cellStyle name="Финансовый 6" xfId="49"/>
    <cellStyle name="Финансовый 7" xfId="50"/>
    <cellStyle name="Финансовый 8" xfId="51"/>
    <cellStyle name="Финансовый 9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N168"/>
  <sheetViews>
    <sheetView tabSelected="1" zoomScale="90" zoomScaleNormal="90" zoomScaleSheetLayoutView="80" workbookViewId="0">
      <pane xSplit="12" ySplit="12" topLeftCell="M163" activePane="bottomRight" state="frozen"/>
      <selection pane="topRight" activeCell="M1" sqref="M1"/>
      <selection pane="bottomLeft" activeCell="A11" sqref="A11"/>
      <selection pane="bottomRight" activeCell="S165" sqref="S165"/>
    </sheetView>
  </sheetViews>
  <sheetFormatPr defaultRowHeight="15" x14ac:dyDescent="0.25"/>
  <cols>
    <col min="1" max="1" width="6.140625" style="1" customWidth="1"/>
    <col min="2" max="2" width="6.5703125" style="1" customWidth="1"/>
    <col min="3" max="3" width="43.28515625" style="1" customWidth="1"/>
    <col min="4" max="5" width="11.85546875" style="1" customWidth="1"/>
    <col min="6" max="6" width="5.7109375" style="1" customWidth="1"/>
    <col min="7" max="7" width="6.7109375" style="1" customWidth="1"/>
    <col min="8" max="8" width="7.7109375" style="1" customWidth="1"/>
    <col min="9" max="9" width="7.5703125" style="1" customWidth="1"/>
    <col min="10" max="10" width="8.42578125" style="1" customWidth="1"/>
    <col min="11" max="11" width="8.28515625" style="1" customWidth="1"/>
    <col min="12" max="12" width="8.140625" style="1" customWidth="1"/>
    <col min="13" max="13" width="12.28515625" style="1" customWidth="1"/>
    <col min="14" max="14" width="13.5703125" style="1" customWidth="1"/>
    <col min="15" max="16384" width="9.140625" style="1"/>
  </cols>
  <sheetData>
    <row r="1" spans="1:14" x14ac:dyDescent="0.25">
      <c r="M1" s="54" t="s">
        <v>183</v>
      </c>
      <c r="N1" s="54"/>
    </row>
    <row r="2" spans="1:14" ht="35.25" customHeight="1" x14ac:dyDescent="0.25">
      <c r="M2" s="54"/>
      <c r="N2" s="54"/>
    </row>
    <row r="3" spans="1:14" ht="56.25" customHeight="1" x14ac:dyDescent="0.25">
      <c r="A3" s="53" t="s">
        <v>0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1:14" ht="89.25" customHeight="1" x14ac:dyDescent="0.25">
      <c r="A4" s="45" t="s">
        <v>1</v>
      </c>
      <c r="B4" s="45" t="s">
        <v>2</v>
      </c>
      <c r="C4" s="48" t="s">
        <v>3</v>
      </c>
      <c r="D4" s="49" t="s">
        <v>4</v>
      </c>
      <c r="E4" s="49" t="s">
        <v>5</v>
      </c>
      <c r="F4" s="52" t="s">
        <v>6</v>
      </c>
      <c r="G4" s="52" t="s">
        <v>7</v>
      </c>
      <c r="H4" s="62" t="s">
        <v>8</v>
      </c>
      <c r="I4" s="63"/>
      <c r="J4" s="63"/>
      <c r="K4" s="63"/>
      <c r="L4" s="63"/>
      <c r="M4" s="64" t="s">
        <v>9</v>
      </c>
      <c r="N4" s="64"/>
    </row>
    <row r="5" spans="1:14" ht="30" customHeight="1" x14ac:dyDescent="0.25">
      <c r="A5" s="46"/>
      <c r="B5" s="46"/>
      <c r="C5" s="48"/>
      <c r="D5" s="50"/>
      <c r="E5" s="50"/>
      <c r="F5" s="52"/>
      <c r="G5" s="52"/>
      <c r="H5" s="59" t="s">
        <v>10</v>
      </c>
      <c r="I5" s="60"/>
      <c r="J5" s="60"/>
      <c r="K5" s="60"/>
      <c r="L5" s="44" t="s">
        <v>11</v>
      </c>
      <c r="M5" s="61" t="s">
        <v>12</v>
      </c>
      <c r="N5" s="61"/>
    </row>
    <row r="6" spans="1:14" ht="23.25" customHeight="1" x14ac:dyDescent="0.25">
      <c r="A6" s="46"/>
      <c r="B6" s="46"/>
      <c r="C6" s="48"/>
      <c r="D6" s="50"/>
      <c r="E6" s="50"/>
      <c r="F6" s="52"/>
      <c r="G6" s="52"/>
      <c r="H6" s="65" t="s">
        <v>13</v>
      </c>
      <c r="I6" s="65" t="s">
        <v>14</v>
      </c>
      <c r="J6" s="65" t="s">
        <v>15</v>
      </c>
      <c r="K6" s="65" t="s">
        <v>16</v>
      </c>
      <c r="L6" s="56" t="s">
        <v>17</v>
      </c>
      <c r="M6" s="55" t="s">
        <v>18</v>
      </c>
      <c r="N6" s="55"/>
    </row>
    <row r="7" spans="1:14" ht="41.25" customHeight="1" x14ac:dyDescent="0.25">
      <c r="A7" s="46"/>
      <c r="B7" s="46"/>
      <c r="C7" s="48"/>
      <c r="D7" s="50"/>
      <c r="E7" s="50"/>
      <c r="F7" s="52"/>
      <c r="G7" s="52"/>
      <c r="H7" s="66"/>
      <c r="I7" s="66"/>
      <c r="J7" s="66"/>
      <c r="K7" s="66"/>
      <c r="L7" s="57"/>
      <c r="M7" s="55">
        <v>2016</v>
      </c>
      <c r="N7" s="55"/>
    </row>
    <row r="8" spans="1:14" ht="30" x14ac:dyDescent="0.25">
      <c r="A8" s="47"/>
      <c r="B8" s="47"/>
      <c r="C8" s="48"/>
      <c r="D8" s="51"/>
      <c r="E8" s="51"/>
      <c r="F8" s="52"/>
      <c r="G8" s="52"/>
      <c r="H8" s="67"/>
      <c r="I8" s="67"/>
      <c r="J8" s="67"/>
      <c r="K8" s="67"/>
      <c r="L8" s="58"/>
      <c r="M8" s="2" t="s">
        <v>19</v>
      </c>
      <c r="N8" s="2" t="s">
        <v>20</v>
      </c>
    </row>
    <row r="9" spans="1:14" x14ac:dyDescent="0.25">
      <c r="A9" s="12"/>
      <c r="B9" s="12"/>
      <c r="C9" s="42" t="s">
        <v>21</v>
      </c>
      <c r="D9" s="24"/>
      <c r="E9" s="24"/>
      <c r="F9" s="25"/>
      <c r="G9" s="25"/>
      <c r="H9" s="25"/>
      <c r="I9" s="43"/>
      <c r="J9" s="43"/>
      <c r="K9" s="43"/>
      <c r="L9" s="27"/>
      <c r="M9" s="30"/>
      <c r="N9" s="30">
        <v>1.02</v>
      </c>
    </row>
    <row r="10" spans="1:14" x14ac:dyDescent="0.25">
      <c r="A10" s="12"/>
      <c r="B10" s="12"/>
      <c r="C10" s="42" t="s">
        <v>22</v>
      </c>
      <c r="D10" s="24"/>
      <c r="E10" s="24"/>
      <c r="F10" s="25"/>
      <c r="G10" s="25"/>
      <c r="H10" s="25"/>
      <c r="I10" s="43"/>
      <c r="J10" s="43"/>
      <c r="K10" s="43"/>
      <c r="L10" s="27"/>
      <c r="M10" s="30"/>
      <c r="N10" s="30">
        <v>1</v>
      </c>
    </row>
    <row r="11" spans="1:14" x14ac:dyDescent="0.25">
      <c r="A11" s="12">
        <v>1</v>
      </c>
      <c r="B11" s="12"/>
      <c r="C11" s="3" t="s">
        <v>23</v>
      </c>
      <c r="D11" s="24"/>
      <c r="E11" s="24"/>
      <c r="F11" s="25"/>
      <c r="G11" s="25"/>
      <c r="H11" s="23"/>
      <c r="I11" s="23"/>
      <c r="J11" s="23"/>
      <c r="K11" s="23"/>
      <c r="L11" s="23"/>
      <c r="M11" s="28"/>
      <c r="N11" s="28"/>
    </row>
    <row r="12" spans="1:14" s="22" customFormat="1" x14ac:dyDescent="0.25">
      <c r="A12" s="40">
        <v>2</v>
      </c>
      <c r="B12" s="20"/>
      <c r="C12" s="16" t="s">
        <v>24</v>
      </c>
      <c r="D12" s="36"/>
      <c r="E12" s="36"/>
      <c r="F12" s="37"/>
      <c r="G12" s="37"/>
      <c r="H12" s="37"/>
      <c r="I12" s="37"/>
      <c r="J12" s="37"/>
      <c r="K12" s="37"/>
      <c r="L12" s="38"/>
      <c r="M12" s="39">
        <f t="shared" ref="M12:N12" si="0">M13+M14+M15+M16+M17+M20+M21</f>
        <v>108</v>
      </c>
      <c r="N12" s="39">
        <f t="shared" si="0"/>
        <v>1316188.5015066667</v>
      </c>
    </row>
    <row r="13" spans="1:14" ht="30" x14ac:dyDescent="0.25">
      <c r="A13" s="41"/>
      <c r="B13" s="12">
        <v>1</v>
      </c>
      <c r="C13" s="3" t="s">
        <v>25</v>
      </c>
      <c r="D13" s="4">
        <v>10127</v>
      </c>
      <c r="E13" s="4">
        <v>10127</v>
      </c>
      <c r="F13" s="5">
        <v>0.83</v>
      </c>
      <c r="G13" s="13">
        <v>1</v>
      </c>
      <c r="H13" s="4">
        <v>1.4</v>
      </c>
      <c r="I13" s="4">
        <v>1.68</v>
      </c>
      <c r="J13" s="4">
        <v>2.23</v>
      </c>
      <c r="K13" s="4">
        <v>2.39</v>
      </c>
      <c r="L13" s="6">
        <v>2.57</v>
      </c>
      <c r="M13" s="8"/>
      <c r="N13" s="7">
        <f>(M13/12*1*$D13*$F13*$G13*$H13*N$9)+(M13/12*11*$E13*$F13*$G13*$H13*N$10)</f>
        <v>0</v>
      </c>
    </row>
    <row r="14" spans="1:14" x14ac:dyDescent="0.25">
      <c r="A14" s="41"/>
      <c r="B14" s="12">
        <v>2</v>
      </c>
      <c r="C14" s="3" t="s">
        <v>26</v>
      </c>
      <c r="D14" s="4">
        <f>D13</f>
        <v>10127</v>
      </c>
      <c r="E14" s="4">
        <v>10127</v>
      </c>
      <c r="F14" s="5">
        <v>0.66</v>
      </c>
      <c r="G14" s="13">
        <v>1</v>
      </c>
      <c r="H14" s="4">
        <v>1.4</v>
      </c>
      <c r="I14" s="4">
        <v>1.68</v>
      </c>
      <c r="J14" s="4">
        <v>2.23</v>
      </c>
      <c r="K14" s="4">
        <v>2.39</v>
      </c>
      <c r="L14" s="6">
        <v>2.57</v>
      </c>
      <c r="M14" s="8">
        <v>16</v>
      </c>
      <c r="N14" s="7">
        <f>(M14/12*1*$D14*$F14*$G14*$H14*N$9)+(M14/12*11*$E14*$F14*$G14*$H14*N$10)</f>
        <v>149967.09727999996</v>
      </c>
    </row>
    <row r="15" spans="1:14" ht="30" x14ac:dyDescent="0.25">
      <c r="A15" s="41"/>
      <c r="B15" s="12">
        <v>3</v>
      </c>
      <c r="C15" s="3" t="s">
        <v>27</v>
      </c>
      <c r="D15" s="4">
        <f>D14</f>
        <v>10127</v>
      </c>
      <c r="E15" s="4">
        <v>10127</v>
      </c>
      <c r="F15" s="4">
        <v>0.71</v>
      </c>
      <c r="G15" s="13">
        <v>1</v>
      </c>
      <c r="H15" s="4">
        <v>1.4</v>
      </c>
      <c r="I15" s="4">
        <v>1.68</v>
      </c>
      <c r="J15" s="4">
        <v>2.23</v>
      </c>
      <c r="K15" s="4">
        <v>2.39</v>
      </c>
      <c r="L15" s="6">
        <v>2.57</v>
      </c>
      <c r="M15" s="8">
        <v>44</v>
      </c>
      <c r="N15" s="7">
        <f>(M15/12*1*$D15*$F15*$G15*$H15*N$9)+(M15/12*11*$E15*$F15*$G15*$H15*N$10)</f>
        <v>443652.66278666665</v>
      </c>
    </row>
    <row r="16" spans="1:14" ht="30" x14ac:dyDescent="0.25">
      <c r="A16" s="41"/>
      <c r="B16" s="12">
        <v>4</v>
      </c>
      <c r="C16" s="3" t="s">
        <v>28</v>
      </c>
      <c r="D16" s="4">
        <f>D15</f>
        <v>10127</v>
      </c>
      <c r="E16" s="4">
        <v>10127</v>
      </c>
      <c r="F16" s="4">
        <v>1.06</v>
      </c>
      <c r="G16" s="13">
        <v>1</v>
      </c>
      <c r="H16" s="4">
        <v>1.4</v>
      </c>
      <c r="I16" s="4">
        <v>1.68</v>
      </c>
      <c r="J16" s="4">
        <v>2.23</v>
      </c>
      <c r="K16" s="4">
        <v>2.39</v>
      </c>
      <c r="L16" s="6">
        <v>2.57</v>
      </c>
      <c r="M16" s="8">
        <v>48</v>
      </c>
      <c r="N16" s="7">
        <f>(M16/12*1*$D16*$F16*$G16*$H16*N$9)+(M16/12*11*$E16*$F16*$G16*$H16*N$10)</f>
        <v>722568.7414399999</v>
      </c>
    </row>
    <row r="17" spans="1:14" x14ac:dyDescent="0.25">
      <c r="A17" s="41"/>
      <c r="B17" s="12">
        <v>5</v>
      </c>
      <c r="C17" s="9" t="s">
        <v>29</v>
      </c>
      <c r="D17" s="4">
        <f t="shared" ref="D17:D19" si="1">D16</f>
        <v>10127</v>
      </c>
      <c r="E17" s="4"/>
      <c r="F17" s="5">
        <v>9.83</v>
      </c>
      <c r="G17" s="13"/>
      <c r="H17" s="4"/>
      <c r="I17" s="4"/>
      <c r="J17" s="4"/>
      <c r="K17" s="4"/>
      <c r="L17" s="6">
        <v>2.57</v>
      </c>
      <c r="M17" s="31">
        <v>0</v>
      </c>
      <c r="N17" s="31">
        <f t="shared" ref="N17" si="2">SUM(N18:N19)</f>
        <v>0</v>
      </c>
    </row>
    <row r="18" spans="1:14" x14ac:dyDescent="0.25">
      <c r="A18" s="41"/>
      <c r="B18" s="29" t="s">
        <v>30</v>
      </c>
      <c r="C18" s="9" t="s">
        <v>31</v>
      </c>
      <c r="D18" s="4">
        <f t="shared" si="1"/>
        <v>10127</v>
      </c>
      <c r="E18" s="4">
        <v>10127</v>
      </c>
      <c r="F18" s="5">
        <v>9.83</v>
      </c>
      <c r="G18" s="13">
        <v>0.86</v>
      </c>
      <c r="H18" s="4">
        <v>1.4</v>
      </c>
      <c r="I18" s="4">
        <v>1.68</v>
      </c>
      <c r="J18" s="4">
        <v>2.23</v>
      </c>
      <c r="K18" s="4">
        <v>2.39</v>
      </c>
      <c r="L18" s="6">
        <v>2.57</v>
      </c>
      <c r="M18" s="8"/>
      <c r="N18" s="7">
        <f>(M18/12*1*$D18*$F18*$G18*$H18*N$9)+(M18/12*11*$E18*$F18*$G18*$H18*N$10)</f>
        <v>0</v>
      </c>
    </row>
    <row r="19" spans="1:14" x14ac:dyDescent="0.25">
      <c r="A19" s="41"/>
      <c r="B19" s="29" t="s">
        <v>32</v>
      </c>
      <c r="C19" s="9" t="s">
        <v>33</v>
      </c>
      <c r="D19" s="4">
        <f t="shared" si="1"/>
        <v>10127</v>
      </c>
      <c r="E19" s="4">
        <v>10127</v>
      </c>
      <c r="F19" s="5">
        <v>9.83</v>
      </c>
      <c r="G19" s="13">
        <v>1.01</v>
      </c>
      <c r="H19" s="4">
        <v>1.4</v>
      </c>
      <c r="I19" s="4">
        <v>1.68</v>
      </c>
      <c r="J19" s="4">
        <v>2.23</v>
      </c>
      <c r="K19" s="4">
        <v>2.39</v>
      </c>
      <c r="L19" s="6">
        <v>2.57</v>
      </c>
      <c r="M19" s="8"/>
      <c r="N19" s="7">
        <f>(M19/12*1*$D19*$F19*$G19*$H19*N$9)+(M19/12*11*$E19*$F19*$G19*$H19*N$10)</f>
        <v>0</v>
      </c>
    </row>
    <row r="20" spans="1:14" ht="30" x14ac:dyDescent="0.25">
      <c r="A20" s="41"/>
      <c r="B20" s="12">
        <v>6</v>
      </c>
      <c r="C20" s="3" t="s">
        <v>34</v>
      </c>
      <c r="D20" s="4">
        <f>D19</f>
        <v>10127</v>
      </c>
      <c r="E20" s="4">
        <v>10127</v>
      </c>
      <c r="F20" s="4">
        <v>0.33</v>
      </c>
      <c r="G20" s="13">
        <v>1</v>
      </c>
      <c r="H20" s="4">
        <v>1.4</v>
      </c>
      <c r="I20" s="4">
        <v>1.68</v>
      </c>
      <c r="J20" s="4">
        <v>2.23</v>
      </c>
      <c r="K20" s="4">
        <v>2.39</v>
      </c>
      <c r="L20" s="6">
        <v>2.57</v>
      </c>
      <c r="M20" s="8">
        <v>0</v>
      </c>
      <c r="N20" s="7">
        <f>(M20/12*1*$D20*$F20*$G20*$H20*N$9)+(M20/12*11*$E20*$F20*$G20*$H20*N$10)</f>
        <v>0</v>
      </c>
    </row>
    <row r="21" spans="1:14" x14ac:dyDescent="0.25">
      <c r="A21" s="41"/>
      <c r="B21" s="12">
        <v>7</v>
      </c>
      <c r="C21" s="3" t="s">
        <v>35</v>
      </c>
      <c r="D21" s="4">
        <f>D20</f>
        <v>10127</v>
      </c>
      <c r="E21" s="4">
        <v>10127</v>
      </c>
      <c r="F21" s="4">
        <v>1.04</v>
      </c>
      <c r="G21" s="13">
        <v>1</v>
      </c>
      <c r="H21" s="4">
        <v>1.4</v>
      </c>
      <c r="I21" s="4">
        <v>1.68</v>
      </c>
      <c r="J21" s="4">
        <v>2.23</v>
      </c>
      <c r="K21" s="4">
        <v>2.39</v>
      </c>
      <c r="L21" s="6">
        <v>2.57</v>
      </c>
      <c r="M21" s="8"/>
      <c r="N21" s="7">
        <f>(M21/12*1*$D21*$F21*$G21*$H21*N$9)+(M21/12*11*$E21*$F21*$G21*$H21*N$10)</f>
        <v>0</v>
      </c>
    </row>
    <row r="22" spans="1:14" s="22" customFormat="1" x14ac:dyDescent="0.25">
      <c r="A22" s="40">
        <v>3</v>
      </c>
      <c r="B22" s="20"/>
      <c r="C22" s="16" t="s">
        <v>36</v>
      </c>
      <c r="D22" s="17"/>
      <c r="E22" s="17"/>
      <c r="F22" s="18"/>
      <c r="G22" s="21"/>
      <c r="H22" s="17"/>
      <c r="I22" s="17"/>
      <c r="J22" s="17"/>
      <c r="K22" s="17"/>
      <c r="L22" s="19">
        <v>2.57</v>
      </c>
      <c r="M22" s="14">
        <f t="shared" ref="M22:N22" si="3">M23</f>
        <v>0</v>
      </c>
      <c r="N22" s="14">
        <f t="shared" si="3"/>
        <v>0</v>
      </c>
    </row>
    <row r="23" spans="1:14" ht="30" x14ac:dyDescent="0.25">
      <c r="A23" s="41"/>
      <c r="B23" s="12">
        <v>8</v>
      </c>
      <c r="C23" s="9" t="s">
        <v>37</v>
      </c>
      <c r="D23" s="4">
        <f>D21</f>
        <v>10127</v>
      </c>
      <c r="E23" s="4">
        <v>10127</v>
      </c>
      <c r="F23" s="10">
        <v>0.98</v>
      </c>
      <c r="G23" s="13">
        <v>1</v>
      </c>
      <c r="H23" s="4">
        <v>1.4</v>
      </c>
      <c r="I23" s="4">
        <v>1.68</v>
      </c>
      <c r="J23" s="4">
        <v>2.23</v>
      </c>
      <c r="K23" s="4">
        <v>2.39</v>
      </c>
      <c r="L23" s="6">
        <v>2.57</v>
      </c>
      <c r="M23" s="11"/>
      <c r="N23" s="7">
        <f>(M23/12*1*$D23*$F23*$G23*$H23*N$9)+(M23/12*11*$E23*$F23*$G23*$H23*N$10)</f>
        <v>0</v>
      </c>
    </row>
    <row r="24" spans="1:14" s="22" customFormat="1" x14ac:dyDescent="0.25">
      <c r="A24" s="40">
        <v>4</v>
      </c>
      <c r="B24" s="20"/>
      <c r="C24" s="16" t="s">
        <v>38</v>
      </c>
      <c r="D24" s="17"/>
      <c r="E24" s="17"/>
      <c r="F24" s="18"/>
      <c r="G24" s="21"/>
      <c r="H24" s="17"/>
      <c r="I24" s="17"/>
      <c r="J24" s="17"/>
      <c r="K24" s="17"/>
      <c r="L24" s="19">
        <v>2.57</v>
      </c>
      <c r="M24" s="14">
        <f t="shared" ref="M24:N24" si="4">M25</f>
        <v>96</v>
      </c>
      <c r="N24" s="14">
        <f t="shared" si="4"/>
        <v>1213370.1507199998</v>
      </c>
    </row>
    <row r="25" spans="1:14" x14ac:dyDescent="0.25">
      <c r="A25" s="41"/>
      <c r="B25" s="12">
        <v>9</v>
      </c>
      <c r="C25" s="3" t="s">
        <v>39</v>
      </c>
      <c r="D25" s="4">
        <f>D23</f>
        <v>10127</v>
      </c>
      <c r="E25" s="4">
        <v>10127</v>
      </c>
      <c r="F25" s="4">
        <v>0.89</v>
      </c>
      <c r="G25" s="13">
        <v>1</v>
      </c>
      <c r="H25" s="4">
        <v>1.4</v>
      </c>
      <c r="I25" s="4">
        <v>1.68</v>
      </c>
      <c r="J25" s="4">
        <v>2.23</v>
      </c>
      <c r="K25" s="4">
        <v>2.39</v>
      </c>
      <c r="L25" s="6">
        <v>2.57</v>
      </c>
      <c r="M25" s="8">
        <v>96</v>
      </c>
      <c r="N25" s="7">
        <f>(M25/12*1*$D25*$F25*$G25*$H25*N$9)+(M25/12*11*$E25*$F25*$G25*$H25*N$10)</f>
        <v>1213370.1507199998</v>
      </c>
    </row>
    <row r="26" spans="1:14" s="22" customFormat="1" x14ac:dyDescent="0.25">
      <c r="A26" s="40">
        <v>5</v>
      </c>
      <c r="B26" s="20"/>
      <c r="C26" s="16" t="s">
        <v>40</v>
      </c>
      <c r="D26" s="17"/>
      <c r="E26" s="17"/>
      <c r="F26" s="18"/>
      <c r="G26" s="21">
        <v>1</v>
      </c>
      <c r="H26" s="17">
        <v>1.4</v>
      </c>
      <c r="I26" s="17">
        <v>1.68</v>
      </c>
      <c r="J26" s="17">
        <v>2.23</v>
      </c>
      <c r="K26" s="17">
        <v>2.39</v>
      </c>
      <c r="L26" s="19">
        <v>2.57</v>
      </c>
      <c r="M26" s="34">
        <f t="shared" ref="M26:N26" si="5">M27</f>
        <v>0</v>
      </c>
      <c r="N26" s="34">
        <f t="shared" si="5"/>
        <v>0</v>
      </c>
    </row>
    <row r="27" spans="1:14" x14ac:dyDescent="0.25">
      <c r="A27" s="41"/>
      <c r="B27" s="12">
        <v>10</v>
      </c>
      <c r="C27" s="9" t="s">
        <v>41</v>
      </c>
      <c r="D27" s="4">
        <f>D25</f>
        <v>10127</v>
      </c>
      <c r="E27" s="4">
        <v>10127</v>
      </c>
      <c r="F27" s="5">
        <v>1.17</v>
      </c>
      <c r="G27" s="13">
        <v>1</v>
      </c>
      <c r="H27" s="4">
        <v>1.4</v>
      </c>
      <c r="I27" s="4">
        <v>1.68</v>
      </c>
      <c r="J27" s="4">
        <v>2.23</v>
      </c>
      <c r="K27" s="4">
        <v>2.39</v>
      </c>
      <c r="L27" s="6">
        <v>2.57</v>
      </c>
      <c r="M27" s="8"/>
      <c r="N27" s="7">
        <f>(M27/12*1*$D27*$F27*$G27*$H27*N$9)+(M27/12*11*$E27*$F27*$G27*$H27*N$10)</f>
        <v>0</v>
      </c>
    </row>
    <row r="28" spans="1:14" s="22" customFormat="1" x14ac:dyDescent="0.25">
      <c r="A28" s="40">
        <v>6</v>
      </c>
      <c r="B28" s="20"/>
      <c r="C28" s="16" t="s">
        <v>42</v>
      </c>
      <c r="D28" s="17"/>
      <c r="E28" s="17"/>
      <c r="F28" s="18"/>
      <c r="G28" s="21"/>
      <c r="H28" s="17"/>
      <c r="I28" s="17"/>
      <c r="J28" s="17"/>
      <c r="K28" s="17"/>
      <c r="L28" s="19">
        <v>2.57</v>
      </c>
      <c r="M28" s="35">
        <f t="shared" ref="M28:N28" si="6">M29</f>
        <v>0</v>
      </c>
      <c r="N28" s="35">
        <f t="shared" si="6"/>
        <v>0</v>
      </c>
    </row>
    <row r="29" spans="1:14" x14ac:dyDescent="0.25">
      <c r="A29" s="41"/>
      <c r="B29" s="12">
        <v>11</v>
      </c>
      <c r="C29" s="9" t="s">
        <v>43</v>
      </c>
      <c r="D29" s="4">
        <f>D27</f>
        <v>10127</v>
      </c>
      <c r="E29" s="4">
        <v>10127</v>
      </c>
      <c r="F29" s="5">
        <v>1.54</v>
      </c>
      <c r="G29" s="13">
        <v>1</v>
      </c>
      <c r="H29" s="4">
        <v>1.4</v>
      </c>
      <c r="I29" s="4">
        <v>1.68</v>
      </c>
      <c r="J29" s="4">
        <v>2.23</v>
      </c>
      <c r="K29" s="4">
        <v>2.39</v>
      </c>
      <c r="L29" s="6">
        <v>2.57</v>
      </c>
      <c r="M29" s="11"/>
      <c r="N29" s="7">
        <f>(M29/12*1*$D29*$F29*$G29*$H29*N$9)+(M29/12*11*$E29*$F29*$G29*$H29*N$10)</f>
        <v>0</v>
      </c>
    </row>
    <row r="30" spans="1:14" s="22" customFormat="1" x14ac:dyDescent="0.25">
      <c r="A30" s="40">
        <v>7</v>
      </c>
      <c r="B30" s="20"/>
      <c r="C30" s="16" t="s">
        <v>44</v>
      </c>
      <c r="D30" s="17"/>
      <c r="E30" s="17"/>
      <c r="F30" s="18"/>
      <c r="G30" s="21"/>
      <c r="H30" s="17"/>
      <c r="I30" s="17"/>
      <c r="J30" s="17"/>
      <c r="K30" s="17"/>
      <c r="L30" s="19">
        <v>2.57</v>
      </c>
      <c r="M30" s="35">
        <f t="shared" ref="M30:N30" si="7">M31</f>
        <v>0</v>
      </c>
      <c r="N30" s="35">
        <f t="shared" si="7"/>
        <v>0</v>
      </c>
    </row>
    <row r="31" spans="1:14" x14ac:dyDescent="0.25">
      <c r="A31" s="41"/>
      <c r="B31" s="12">
        <v>12</v>
      </c>
      <c r="C31" s="9" t="s">
        <v>45</v>
      </c>
      <c r="D31" s="4">
        <f>D29</f>
        <v>10127</v>
      </c>
      <c r="E31" s="4">
        <v>10127</v>
      </c>
      <c r="F31" s="5">
        <v>0.98</v>
      </c>
      <c r="G31" s="13">
        <v>1</v>
      </c>
      <c r="H31" s="4">
        <v>1.4</v>
      </c>
      <c r="I31" s="4">
        <v>1.68</v>
      </c>
      <c r="J31" s="4">
        <v>2.23</v>
      </c>
      <c r="K31" s="4">
        <v>2.39</v>
      </c>
      <c r="L31" s="6">
        <v>2.57</v>
      </c>
      <c r="M31" s="11"/>
      <c r="N31" s="7">
        <f>(M31/12*1*$D31*$F31*$G31*$H31*N$9)+(M31/12*11*$E31*$F31*$G31*$H31*N$10)</f>
        <v>0</v>
      </c>
    </row>
    <row r="32" spans="1:14" s="22" customFormat="1" x14ac:dyDescent="0.25">
      <c r="A32" s="40">
        <v>8</v>
      </c>
      <c r="B32" s="20"/>
      <c r="C32" s="16" t="s">
        <v>46</v>
      </c>
      <c r="D32" s="17"/>
      <c r="E32" s="17"/>
      <c r="F32" s="18"/>
      <c r="G32" s="21"/>
      <c r="H32" s="17"/>
      <c r="I32" s="17"/>
      <c r="J32" s="17"/>
      <c r="K32" s="17"/>
      <c r="L32" s="19">
        <v>2.57</v>
      </c>
      <c r="M32" s="35">
        <f t="shared" ref="M32:N32" si="8">SUM(M33:M35)</f>
        <v>0</v>
      </c>
      <c r="N32" s="35">
        <f t="shared" si="8"/>
        <v>0</v>
      </c>
    </row>
    <row r="33" spans="1:14" ht="30" x14ac:dyDescent="0.25">
      <c r="A33" s="41"/>
      <c r="B33" s="12">
        <v>13</v>
      </c>
      <c r="C33" s="3" t="s">
        <v>47</v>
      </c>
      <c r="D33" s="4">
        <f>D31</f>
        <v>10127</v>
      </c>
      <c r="E33" s="4">
        <v>10127</v>
      </c>
      <c r="F33" s="5">
        <v>14.23</v>
      </c>
      <c r="G33" s="13">
        <v>1</v>
      </c>
      <c r="H33" s="4">
        <v>1.4</v>
      </c>
      <c r="I33" s="4">
        <v>1.68</v>
      </c>
      <c r="J33" s="4">
        <v>2.23</v>
      </c>
      <c r="K33" s="4">
        <v>2.39</v>
      </c>
      <c r="L33" s="6">
        <v>2.57</v>
      </c>
      <c r="M33" s="8">
        <v>0</v>
      </c>
      <c r="N33" s="7">
        <f>(M33/12*1*$D33*$F33*$G33*$H33*N$9)+(M33/12*11*$E33*$F33*$G33*$H33*N$10)</f>
        <v>0</v>
      </c>
    </row>
    <row r="34" spans="1:14" ht="45" x14ac:dyDescent="0.25">
      <c r="A34" s="41"/>
      <c r="B34" s="12">
        <v>14</v>
      </c>
      <c r="C34" s="3" t="s">
        <v>48</v>
      </c>
      <c r="D34" s="4">
        <f>D31</f>
        <v>10127</v>
      </c>
      <c r="E34" s="4">
        <v>10127</v>
      </c>
      <c r="F34" s="5">
        <v>10.34</v>
      </c>
      <c r="G34" s="13">
        <v>1</v>
      </c>
      <c r="H34" s="4">
        <v>1.4</v>
      </c>
      <c r="I34" s="4">
        <v>1.68</v>
      </c>
      <c r="J34" s="4">
        <v>2.23</v>
      </c>
      <c r="K34" s="4">
        <v>2.39</v>
      </c>
      <c r="L34" s="6">
        <v>2.57</v>
      </c>
      <c r="M34" s="11"/>
      <c r="N34" s="7">
        <f>(M34/12*1*$D34*$F34*$G34*$H34*N$9)+(M34/12*11*$E34*$F34*$G34*$H34*N$10)</f>
        <v>0</v>
      </c>
    </row>
    <row r="35" spans="1:14" ht="45" x14ac:dyDescent="0.25">
      <c r="A35" s="41"/>
      <c r="B35" s="12">
        <v>15</v>
      </c>
      <c r="C35" s="9" t="s">
        <v>49</v>
      </c>
      <c r="D35" s="4">
        <f>D34</f>
        <v>10127</v>
      </c>
      <c r="E35" s="4">
        <v>10127</v>
      </c>
      <c r="F35" s="5">
        <v>7.95</v>
      </c>
      <c r="G35" s="13">
        <v>1</v>
      </c>
      <c r="H35" s="4">
        <v>1.4</v>
      </c>
      <c r="I35" s="4">
        <v>1.68</v>
      </c>
      <c r="J35" s="4">
        <v>2.23</v>
      </c>
      <c r="K35" s="4">
        <v>2.39</v>
      </c>
      <c r="L35" s="6">
        <v>2.57</v>
      </c>
      <c r="M35" s="11"/>
      <c r="N35" s="7">
        <f>(M35/12*1*$D35*$F35*$G35*$H35*N$9)+(M35/12*11*$E35*$F35*$G35*$H35*N$10)</f>
        <v>0</v>
      </c>
    </row>
    <row r="36" spans="1:14" s="22" customFormat="1" x14ac:dyDescent="0.25">
      <c r="A36" s="40">
        <v>9</v>
      </c>
      <c r="B36" s="20"/>
      <c r="C36" s="16" t="s">
        <v>50</v>
      </c>
      <c r="D36" s="17"/>
      <c r="E36" s="17"/>
      <c r="F36" s="18"/>
      <c r="G36" s="21"/>
      <c r="H36" s="17"/>
      <c r="I36" s="17"/>
      <c r="J36" s="17"/>
      <c r="K36" s="17"/>
      <c r="L36" s="19">
        <v>2.57</v>
      </c>
      <c r="M36" s="34">
        <f t="shared" ref="M36:N36" si="9">SUM(M37:M38)</f>
        <v>2</v>
      </c>
      <c r="N36" s="34">
        <f t="shared" si="9"/>
        <v>39195.945879999985</v>
      </c>
    </row>
    <row r="37" spans="1:14" x14ac:dyDescent="0.25">
      <c r="A37" s="41"/>
      <c r="B37" s="12">
        <v>16</v>
      </c>
      <c r="C37" s="9" t="s">
        <v>51</v>
      </c>
      <c r="D37" s="4">
        <f>D35</f>
        <v>10127</v>
      </c>
      <c r="E37" s="4">
        <v>10127</v>
      </c>
      <c r="F37" s="5">
        <v>1.38</v>
      </c>
      <c r="G37" s="13">
        <v>1</v>
      </c>
      <c r="H37" s="4">
        <v>1.4</v>
      </c>
      <c r="I37" s="4">
        <v>1.68</v>
      </c>
      <c r="J37" s="4">
        <v>2.23</v>
      </c>
      <c r="K37" s="4">
        <v>2.39</v>
      </c>
      <c r="L37" s="6">
        <v>2.57</v>
      </c>
      <c r="M37" s="8">
        <v>2</v>
      </c>
      <c r="N37" s="7">
        <f>(M37/12*1*$D37*$F37*$G37*$H37*N$9)+(M37/12*11*$E37*$F37*$G37*$H37*N$10)</f>
        <v>39195.945879999985</v>
      </c>
    </row>
    <row r="38" spans="1:14" ht="30" x14ac:dyDescent="0.25">
      <c r="A38" s="41"/>
      <c r="B38" s="12">
        <v>17</v>
      </c>
      <c r="C38" s="9" t="s">
        <v>52</v>
      </c>
      <c r="D38" s="4">
        <f>D37</f>
        <v>10127</v>
      </c>
      <c r="E38" s="4">
        <v>10127</v>
      </c>
      <c r="F38" s="13">
        <v>2.09</v>
      </c>
      <c r="G38" s="13">
        <v>1</v>
      </c>
      <c r="H38" s="4">
        <v>1.4</v>
      </c>
      <c r="I38" s="4">
        <v>1.68</v>
      </c>
      <c r="J38" s="4">
        <v>2.23</v>
      </c>
      <c r="K38" s="4">
        <v>2.39</v>
      </c>
      <c r="L38" s="6">
        <v>2.57</v>
      </c>
      <c r="M38" s="11"/>
      <c r="N38" s="7">
        <f>(M38/12*1*$D38*$F38*$G38*$H38*N$9)+(M38/12*11*$E38*$F38*$G38*$H38*N$10)</f>
        <v>0</v>
      </c>
    </row>
    <row r="39" spans="1:14" s="22" customFormat="1" x14ac:dyDescent="0.25">
      <c r="A39" s="40">
        <v>10</v>
      </c>
      <c r="B39" s="20"/>
      <c r="C39" s="16" t="s">
        <v>53</v>
      </c>
      <c r="D39" s="17"/>
      <c r="E39" s="17"/>
      <c r="F39" s="18"/>
      <c r="G39" s="21"/>
      <c r="H39" s="17"/>
      <c r="I39" s="17"/>
      <c r="J39" s="17"/>
      <c r="K39" s="17"/>
      <c r="L39" s="19">
        <v>2.57</v>
      </c>
      <c r="M39" s="34">
        <f t="shared" ref="M39:N39" si="10">M40</f>
        <v>0</v>
      </c>
      <c r="N39" s="34">
        <f t="shared" si="10"/>
        <v>0</v>
      </c>
    </row>
    <row r="40" spans="1:14" x14ac:dyDescent="0.25">
      <c r="A40" s="41"/>
      <c r="B40" s="12">
        <v>18</v>
      </c>
      <c r="C40" s="9" t="s">
        <v>54</v>
      </c>
      <c r="D40" s="4">
        <f>D38</f>
        <v>10127</v>
      </c>
      <c r="E40" s="4">
        <v>10127</v>
      </c>
      <c r="F40" s="5">
        <v>1.6</v>
      </c>
      <c r="G40" s="13">
        <v>1</v>
      </c>
      <c r="H40" s="4">
        <v>1.4</v>
      </c>
      <c r="I40" s="4">
        <v>1.68</v>
      </c>
      <c r="J40" s="4">
        <v>2.23</v>
      </c>
      <c r="K40" s="4">
        <v>2.39</v>
      </c>
      <c r="L40" s="6">
        <v>2.57</v>
      </c>
      <c r="M40" s="8"/>
      <c r="N40" s="7">
        <f>(M40/12*1*$D40*$F40*$G40*$H40*N$9)+(M40/12*11*$E40*$F40*$G40*$H40*N$10)</f>
        <v>0</v>
      </c>
    </row>
    <row r="41" spans="1:14" s="22" customFormat="1" x14ac:dyDescent="0.25">
      <c r="A41" s="40">
        <v>11</v>
      </c>
      <c r="B41" s="20"/>
      <c r="C41" s="16" t="s">
        <v>55</v>
      </c>
      <c r="D41" s="17"/>
      <c r="E41" s="17"/>
      <c r="F41" s="18"/>
      <c r="G41" s="21"/>
      <c r="H41" s="17"/>
      <c r="I41" s="17"/>
      <c r="J41" s="17"/>
      <c r="K41" s="17"/>
      <c r="L41" s="19">
        <v>2.57</v>
      </c>
      <c r="M41" s="34">
        <f t="shared" ref="M41:N41" si="11">SUM(M42:M43)</f>
        <v>2</v>
      </c>
      <c r="N41" s="34">
        <f t="shared" si="11"/>
        <v>38627.888693333327</v>
      </c>
    </row>
    <row r="42" spans="1:14" x14ac:dyDescent="0.25">
      <c r="A42" s="41"/>
      <c r="B42" s="12">
        <v>19</v>
      </c>
      <c r="C42" s="3" t="s">
        <v>56</v>
      </c>
      <c r="D42" s="4">
        <f>D40</f>
        <v>10127</v>
      </c>
      <c r="E42" s="4">
        <v>10127</v>
      </c>
      <c r="F42" s="5">
        <v>1.49</v>
      </c>
      <c r="G42" s="13">
        <v>1</v>
      </c>
      <c r="H42" s="4">
        <v>1.4</v>
      </c>
      <c r="I42" s="4">
        <v>1.68</v>
      </c>
      <c r="J42" s="4">
        <v>2.23</v>
      </c>
      <c r="K42" s="4">
        <v>2.39</v>
      </c>
      <c r="L42" s="6">
        <v>2.57</v>
      </c>
      <c r="M42" s="8"/>
      <c r="N42" s="7">
        <f>(M42/12*1*$D42*$F42*$G42*$H42*N$9)+(M42/12*11*$E42*$F42*$G42*$H42*N$10)</f>
        <v>0</v>
      </c>
    </row>
    <row r="43" spans="1:14" x14ac:dyDescent="0.25">
      <c r="A43" s="41"/>
      <c r="B43" s="12">
        <v>20</v>
      </c>
      <c r="C43" s="9" t="s">
        <v>57</v>
      </c>
      <c r="D43" s="4">
        <f>D151</f>
        <v>10127</v>
      </c>
      <c r="E43" s="4">
        <v>10127</v>
      </c>
      <c r="F43" s="5">
        <v>1.36</v>
      </c>
      <c r="G43" s="13">
        <v>1</v>
      </c>
      <c r="H43" s="4">
        <v>1.4</v>
      </c>
      <c r="I43" s="4">
        <v>1.68</v>
      </c>
      <c r="J43" s="4">
        <v>2.23</v>
      </c>
      <c r="K43" s="4">
        <v>2.39</v>
      </c>
      <c r="L43" s="6">
        <v>2.57</v>
      </c>
      <c r="M43" s="8">
        <v>2</v>
      </c>
      <c r="N43" s="7">
        <f>(M43/12*1*$D43*$F43*$G43*$H43*N$9)+(M43/12*11*$E43*$F43*$G43*$H43*N$10)</f>
        <v>38627.888693333327</v>
      </c>
    </row>
    <row r="44" spans="1:14" s="22" customFormat="1" x14ac:dyDescent="0.25">
      <c r="A44" s="40">
        <v>12</v>
      </c>
      <c r="B44" s="20"/>
      <c r="C44" s="16" t="s">
        <v>58</v>
      </c>
      <c r="D44" s="17"/>
      <c r="E44" s="17"/>
      <c r="F44" s="18"/>
      <c r="G44" s="21">
        <v>1</v>
      </c>
      <c r="H44" s="17">
        <v>1.4</v>
      </c>
      <c r="I44" s="17">
        <v>1.68</v>
      </c>
      <c r="J44" s="17">
        <v>2.23</v>
      </c>
      <c r="K44" s="17">
        <v>2.39</v>
      </c>
      <c r="L44" s="19">
        <v>2.57</v>
      </c>
      <c r="M44" s="34">
        <f t="shared" ref="M44:N44" si="12">SUM(M45:M53)</f>
        <v>25</v>
      </c>
      <c r="N44" s="34">
        <f t="shared" si="12"/>
        <v>293259.52261666668</v>
      </c>
    </row>
    <row r="45" spans="1:14" ht="30" customHeight="1" x14ac:dyDescent="0.25">
      <c r="A45" s="41"/>
      <c r="B45" s="12">
        <v>21</v>
      </c>
      <c r="C45" s="9" t="s">
        <v>59</v>
      </c>
      <c r="D45" s="4">
        <f>D153</f>
        <v>10127</v>
      </c>
      <c r="E45" s="4">
        <v>10127</v>
      </c>
      <c r="F45" s="5">
        <v>2.75</v>
      </c>
      <c r="G45" s="13">
        <v>1</v>
      </c>
      <c r="H45" s="4">
        <v>1.4</v>
      </c>
      <c r="I45" s="4">
        <v>1.68</v>
      </c>
      <c r="J45" s="4">
        <v>2.23</v>
      </c>
      <c r="K45" s="4">
        <v>2.39</v>
      </c>
      <c r="L45" s="6">
        <v>2.57</v>
      </c>
      <c r="M45" s="8"/>
      <c r="N45" s="7">
        <f>(M45/12*1*$D45*$F45*$G45*$H45*N$9)+(M45/12*11*$E45*$F45*$G45*$H45*N$10)</f>
        <v>0</v>
      </c>
    </row>
    <row r="46" spans="1:14" ht="45" x14ac:dyDescent="0.25">
      <c r="A46" s="41"/>
      <c r="B46" s="12">
        <v>22</v>
      </c>
      <c r="C46" s="9" t="s">
        <v>60</v>
      </c>
      <c r="D46" s="4">
        <f>D43</f>
        <v>10127</v>
      </c>
      <c r="E46" s="4">
        <v>10127</v>
      </c>
      <c r="F46" s="5">
        <v>1.1000000000000001</v>
      </c>
      <c r="G46" s="13">
        <v>1</v>
      </c>
      <c r="H46" s="4">
        <v>1.4</v>
      </c>
      <c r="I46" s="4">
        <v>1.68</v>
      </c>
      <c r="J46" s="4">
        <v>2.23</v>
      </c>
      <c r="K46" s="4">
        <v>2.39</v>
      </c>
      <c r="L46" s="6">
        <v>2.57</v>
      </c>
      <c r="M46" s="8"/>
      <c r="N46" s="7">
        <f>(M46/12*1*$D46*$F46*$G46*$H46*N$9)+(M46/12*11*$E46*$F46*$G46*$H46*N$10)</f>
        <v>0</v>
      </c>
    </row>
    <row r="47" spans="1:14" ht="45" x14ac:dyDescent="0.25">
      <c r="A47" s="41"/>
      <c r="B47" s="12">
        <v>23</v>
      </c>
      <c r="C47" s="9" t="s">
        <v>61</v>
      </c>
      <c r="D47" s="4">
        <f>D46</f>
        <v>10127</v>
      </c>
      <c r="E47" s="4">
        <v>10127</v>
      </c>
      <c r="F47" s="5">
        <v>9</v>
      </c>
      <c r="G47" s="13">
        <v>1</v>
      </c>
      <c r="H47" s="4">
        <v>1.4</v>
      </c>
      <c r="I47" s="4">
        <v>1.68</v>
      </c>
      <c r="J47" s="4">
        <v>2.23</v>
      </c>
      <c r="K47" s="4">
        <v>2.39</v>
      </c>
      <c r="L47" s="6">
        <v>2.57</v>
      </c>
      <c r="M47" s="8"/>
      <c r="N47" s="7">
        <f>(M47/12*1*$D47*$F47*$G47*$H47*N$9)+(M47/12*11*$E47*$F47*$G47*$H47*N$10)</f>
        <v>0</v>
      </c>
    </row>
    <row r="48" spans="1:14" ht="45" x14ac:dyDescent="0.25">
      <c r="A48" s="41"/>
      <c r="B48" s="12">
        <v>24</v>
      </c>
      <c r="C48" s="9" t="s">
        <v>62</v>
      </c>
      <c r="D48" s="4">
        <v>10127</v>
      </c>
      <c r="E48" s="4">
        <v>10127</v>
      </c>
      <c r="F48" s="5">
        <v>12.85</v>
      </c>
      <c r="G48" s="13">
        <v>1</v>
      </c>
      <c r="H48" s="4">
        <v>1.4</v>
      </c>
      <c r="I48" s="4">
        <v>1.68</v>
      </c>
      <c r="J48" s="4">
        <v>2.23</v>
      </c>
      <c r="K48" s="4">
        <v>2.39</v>
      </c>
      <c r="L48" s="6">
        <v>2.57</v>
      </c>
      <c r="M48" s="8"/>
      <c r="N48" s="7">
        <f>(M48/12*1*$D48*$F48*$G48*$H48*N$9)+(M48/12*11*$E48*$F48*$G48*$H48*N$10)</f>
        <v>0</v>
      </c>
    </row>
    <row r="49" spans="1:14" x14ac:dyDescent="0.25">
      <c r="A49" s="41"/>
      <c r="B49" s="12">
        <v>25</v>
      </c>
      <c r="C49" s="9" t="s">
        <v>63</v>
      </c>
      <c r="D49" s="4">
        <f t="shared" ref="D49" si="13">D46</f>
        <v>10127</v>
      </c>
      <c r="E49" s="4">
        <v>10127</v>
      </c>
      <c r="F49" s="5">
        <v>0.97</v>
      </c>
      <c r="G49" s="13">
        <v>1</v>
      </c>
      <c r="H49" s="4">
        <v>1.4</v>
      </c>
      <c r="I49" s="4">
        <v>1.68</v>
      </c>
      <c r="J49" s="4">
        <v>2.23</v>
      </c>
      <c r="K49" s="4">
        <v>2.39</v>
      </c>
      <c r="L49" s="6">
        <v>2.57</v>
      </c>
      <c r="M49" s="8">
        <v>17</v>
      </c>
      <c r="N49" s="7">
        <f>(M49/12*1*$D49*$F49*$G49*$H49*N$9)+(M49/12*11*$E49*$F49*$G49*$H49*N$10)</f>
        <v>234181.57520333334</v>
      </c>
    </row>
    <row r="50" spans="1:14" ht="30" x14ac:dyDescent="0.25">
      <c r="A50" s="41"/>
      <c r="B50" s="12">
        <v>26</v>
      </c>
      <c r="C50" s="9" t="s">
        <v>64</v>
      </c>
      <c r="D50" s="4">
        <f>D49</f>
        <v>10127</v>
      </c>
      <c r="E50" s="4">
        <v>10127</v>
      </c>
      <c r="F50" s="5">
        <v>1.1599999999999999</v>
      </c>
      <c r="G50" s="13">
        <v>1</v>
      </c>
      <c r="H50" s="4">
        <v>1.4</v>
      </c>
      <c r="I50" s="4">
        <v>1.68</v>
      </c>
      <c r="J50" s="4">
        <v>2.23</v>
      </c>
      <c r="K50" s="4">
        <v>2.39</v>
      </c>
      <c r="L50" s="6">
        <v>2.57</v>
      </c>
      <c r="M50" s="8">
        <v>0</v>
      </c>
      <c r="N50" s="7">
        <f>(M50/12*1*$D50*$F50*$G50*$H50*N$9)+(M50/12*11*$E50*$F50*$G50*$H50*N$10)</f>
        <v>0</v>
      </c>
    </row>
    <row r="51" spans="1:14" x14ac:dyDescent="0.25">
      <c r="A51" s="41"/>
      <c r="B51" s="12">
        <v>27</v>
      </c>
      <c r="C51" s="9" t="s">
        <v>65</v>
      </c>
      <c r="D51" s="4">
        <f t="shared" ref="D51:D52" si="14">D50</f>
        <v>10127</v>
      </c>
      <c r="E51" s="4">
        <v>10127</v>
      </c>
      <c r="F51" s="5">
        <v>0.97</v>
      </c>
      <c r="G51" s="13">
        <v>1</v>
      </c>
      <c r="H51" s="4">
        <v>1.4</v>
      </c>
      <c r="I51" s="4">
        <v>1.68</v>
      </c>
      <c r="J51" s="4">
        <v>2.23</v>
      </c>
      <c r="K51" s="4">
        <v>2.39</v>
      </c>
      <c r="L51" s="6">
        <v>2.57</v>
      </c>
      <c r="M51" s="8"/>
      <c r="N51" s="7">
        <f>(M51/12*1*$D51*$F51*$G51*$H51*N$9)+(M51/12*11*$E51*$F51*$G51*$H51*N$10)</f>
        <v>0</v>
      </c>
    </row>
    <row r="52" spans="1:14" ht="30" x14ac:dyDescent="0.25">
      <c r="A52" s="41"/>
      <c r="B52" s="12">
        <v>28</v>
      </c>
      <c r="C52" s="3" t="s">
        <v>66</v>
      </c>
      <c r="D52" s="4">
        <f t="shared" si="14"/>
        <v>10127</v>
      </c>
      <c r="E52" s="4">
        <v>10127</v>
      </c>
      <c r="F52" s="5">
        <v>0.52</v>
      </c>
      <c r="G52" s="13">
        <v>1</v>
      </c>
      <c r="H52" s="4">
        <v>1.4</v>
      </c>
      <c r="I52" s="4">
        <v>1.68</v>
      </c>
      <c r="J52" s="4">
        <v>2.23</v>
      </c>
      <c r="K52" s="4">
        <v>2.39</v>
      </c>
      <c r="L52" s="6">
        <v>2.57</v>
      </c>
      <c r="M52" s="8">
        <v>8</v>
      </c>
      <c r="N52" s="7">
        <f>(M52/12*1*$D52*$F52*$G52*$H52*N$9)+(M52/12*11*$E52*$F52*$G52*$H52*N$10)</f>
        <v>59077.947413333328</v>
      </c>
    </row>
    <row r="53" spans="1:14" ht="30" x14ac:dyDescent="0.25">
      <c r="A53" s="41"/>
      <c r="B53" s="12">
        <v>29</v>
      </c>
      <c r="C53" s="3" t="s">
        <v>67</v>
      </c>
      <c r="D53" s="4">
        <f>D52</f>
        <v>10127</v>
      </c>
      <c r="E53" s="4">
        <v>10127</v>
      </c>
      <c r="F53" s="5">
        <v>0.65</v>
      </c>
      <c r="G53" s="13">
        <v>1</v>
      </c>
      <c r="H53" s="4">
        <v>1.4</v>
      </c>
      <c r="I53" s="4">
        <v>1.68</v>
      </c>
      <c r="J53" s="4">
        <v>2.23</v>
      </c>
      <c r="K53" s="4">
        <v>2.39</v>
      </c>
      <c r="L53" s="6">
        <v>2.57</v>
      </c>
      <c r="M53" s="11"/>
      <c r="N53" s="7">
        <f>(M53/12*1*$D53*$F53*$G53*$H53*N$9)+(M53/12*11*$E53*$F53*$G53*$H53*N$10)</f>
        <v>0</v>
      </c>
    </row>
    <row r="54" spans="1:14" s="22" customFormat="1" x14ac:dyDescent="0.25">
      <c r="A54" s="40">
        <v>13</v>
      </c>
      <c r="B54" s="20"/>
      <c r="C54" s="16" t="s">
        <v>68</v>
      </c>
      <c r="D54" s="17"/>
      <c r="E54" s="17"/>
      <c r="F54" s="18"/>
      <c r="G54" s="21">
        <v>1</v>
      </c>
      <c r="H54" s="17">
        <v>1.4</v>
      </c>
      <c r="I54" s="17">
        <v>1.68</v>
      </c>
      <c r="J54" s="17">
        <v>2.23</v>
      </c>
      <c r="K54" s="17">
        <v>2.39</v>
      </c>
      <c r="L54" s="19">
        <v>2.57</v>
      </c>
      <c r="M54" s="34">
        <f t="shared" ref="M54:N54" si="15">M55+M56</f>
        <v>88</v>
      </c>
      <c r="N54" s="34">
        <f t="shared" si="15"/>
        <v>999780.64853333321</v>
      </c>
    </row>
    <row r="55" spans="1:14" x14ac:dyDescent="0.25">
      <c r="A55" s="41"/>
      <c r="B55" s="12">
        <v>30</v>
      </c>
      <c r="C55" s="3" t="s">
        <v>69</v>
      </c>
      <c r="D55" s="4">
        <f>D53</f>
        <v>10127</v>
      </c>
      <c r="E55" s="4">
        <v>10127</v>
      </c>
      <c r="F55" s="5">
        <v>0.8</v>
      </c>
      <c r="G55" s="13">
        <v>1</v>
      </c>
      <c r="H55" s="4">
        <v>1.4</v>
      </c>
      <c r="I55" s="4">
        <v>1.68</v>
      </c>
      <c r="J55" s="4">
        <v>2.23</v>
      </c>
      <c r="K55" s="4">
        <v>2.39</v>
      </c>
      <c r="L55" s="6">
        <v>2.57</v>
      </c>
      <c r="M55" s="8">
        <v>88</v>
      </c>
      <c r="N55" s="7">
        <f>(M55/12*1*$D55*$F55*$G55*$H55*N$9)+(M55/12*11*$E55*$F55*$G55*$H55*N$10)</f>
        <v>999780.64853333321</v>
      </c>
    </row>
    <row r="56" spans="1:14" ht="30" x14ac:dyDescent="0.25">
      <c r="A56" s="41"/>
      <c r="B56" s="12">
        <v>31</v>
      </c>
      <c r="C56" s="3" t="s">
        <v>70</v>
      </c>
      <c r="D56" s="4">
        <v>10127</v>
      </c>
      <c r="E56" s="4">
        <v>10127</v>
      </c>
      <c r="F56" s="5">
        <v>3.39</v>
      </c>
      <c r="G56" s="13">
        <v>1</v>
      </c>
      <c r="H56" s="4">
        <v>1.4</v>
      </c>
      <c r="I56" s="4">
        <v>1.68</v>
      </c>
      <c r="J56" s="4">
        <v>2.23</v>
      </c>
      <c r="K56" s="4">
        <v>2.39</v>
      </c>
      <c r="L56" s="6">
        <v>2.57</v>
      </c>
      <c r="M56" s="11"/>
      <c r="N56" s="7">
        <f>(M56/12*1*$D56*$F56*$G56*$H56*N$9)+(M56/12*11*$E56*$F56*$G56*$H56*N$10)</f>
        <v>0</v>
      </c>
    </row>
    <row r="57" spans="1:14" s="22" customFormat="1" x14ac:dyDescent="0.25">
      <c r="A57" s="40">
        <v>14</v>
      </c>
      <c r="B57" s="20"/>
      <c r="C57" s="16" t="s">
        <v>71</v>
      </c>
      <c r="D57" s="17"/>
      <c r="E57" s="17"/>
      <c r="F57" s="18"/>
      <c r="G57" s="21">
        <v>1</v>
      </c>
      <c r="H57" s="17">
        <v>1.4</v>
      </c>
      <c r="I57" s="17">
        <v>1.68</v>
      </c>
      <c r="J57" s="17">
        <v>2.23</v>
      </c>
      <c r="K57" s="17">
        <v>2.39</v>
      </c>
      <c r="L57" s="19">
        <v>2.57</v>
      </c>
      <c r="M57" s="33">
        <f t="shared" ref="M57:N57" si="16">SUM(M58:M59)</f>
        <v>0</v>
      </c>
      <c r="N57" s="33">
        <f t="shared" si="16"/>
        <v>0</v>
      </c>
    </row>
    <row r="58" spans="1:14" ht="30" x14ac:dyDescent="0.25">
      <c r="A58" s="41"/>
      <c r="B58" s="12">
        <v>32</v>
      </c>
      <c r="C58" s="3" t="s">
        <v>72</v>
      </c>
      <c r="D58" s="4">
        <f>D55</f>
        <v>10127</v>
      </c>
      <c r="E58" s="4">
        <v>10127</v>
      </c>
      <c r="F58" s="5">
        <v>1.53</v>
      </c>
      <c r="G58" s="13">
        <v>1</v>
      </c>
      <c r="H58" s="4">
        <v>1.4</v>
      </c>
      <c r="I58" s="4">
        <v>1.68</v>
      </c>
      <c r="J58" s="4">
        <v>2.23</v>
      </c>
      <c r="K58" s="4">
        <v>2.39</v>
      </c>
      <c r="L58" s="6">
        <v>2.57</v>
      </c>
      <c r="M58" s="8">
        <v>0</v>
      </c>
      <c r="N58" s="7">
        <f>(M58/12*1*$D58*$F58*$G58*$H58*N$9)+(M58/12*11*$E58*$F58*$G58*$H58*N$10)</f>
        <v>0</v>
      </c>
    </row>
    <row r="59" spans="1:14" ht="30" x14ac:dyDescent="0.25">
      <c r="A59" s="41"/>
      <c r="B59" s="12">
        <v>33</v>
      </c>
      <c r="C59" s="3" t="s">
        <v>73</v>
      </c>
      <c r="D59" s="4">
        <f t="shared" ref="D59:D99" si="17">D58</f>
        <v>10127</v>
      </c>
      <c r="E59" s="4">
        <v>10127</v>
      </c>
      <c r="F59" s="5">
        <v>3.17</v>
      </c>
      <c r="G59" s="13">
        <v>1</v>
      </c>
      <c r="H59" s="4">
        <v>1.4</v>
      </c>
      <c r="I59" s="4">
        <v>1.68</v>
      </c>
      <c r="J59" s="4">
        <v>2.23</v>
      </c>
      <c r="K59" s="4">
        <v>2.39</v>
      </c>
      <c r="L59" s="6">
        <v>2.57</v>
      </c>
      <c r="M59" s="8">
        <v>0</v>
      </c>
      <c r="N59" s="7">
        <f>(M59/12*1*$D59*$F59*$G59*$H59*N$9)+(M59/12*11*$E59*$F59*$G59*$H59*N$10)</f>
        <v>0</v>
      </c>
    </row>
    <row r="60" spans="1:14" s="22" customFormat="1" x14ac:dyDescent="0.25">
      <c r="A60" s="40">
        <v>15</v>
      </c>
      <c r="B60" s="20"/>
      <c r="C60" s="16" t="s">
        <v>74</v>
      </c>
      <c r="D60" s="17"/>
      <c r="E60" s="17"/>
      <c r="F60" s="18"/>
      <c r="G60" s="21">
        <v>1</v>
      </c>
      <c r="H60" s="17">
        <v>1.4</v>
      </c>
      <c r="I60" s="17">
        <v>1.68</v>
      </c>
      <c r="J60" s="17">
        <v>2.23</v>
      </c>
      <c r="K60" s="17">
        <v>2.39</v>
      </c>
      <c r="L60" s="19">
        <v>2.57</v>
      </c>
      <c r="M60" s="33">
        <f t="shared" ref="M60:N60" si="18">SUM(M61:M63)</f>
        <v>10</v>
      </c>
      <c r="N60" s="33">
        <f t="shared" si="18"/>
        <v>139174.01073333333</v>
      </c>
    </row>
    <row r="61" spans="1:14" ht="30" x14ac:dyDescent="0.25">
      <c r="A61" s="41"/>
      <c r="B61" s="12">
        <v>34</v>
      </c>
      <c r="C61" s="9" t="s">
        <v>75</v>
      </c>
      <c r="D61" s="4">
        <f>D59</f>
        <v>10127</v>
      </c>
      <c r="E61" s="4">
        <v>10127</v>
      </c>
      <c r="F61" s="5">
        <v>0.98</v>
      </c>
      <c r="G61" s="13">
        <v>1</v>
      </c>
      <c r="H61" s="4">
        <v>1.4</v>
      </c>
      <c r="I61" s="4">
        <v>1.68</v>
      </c>
      <c r="J61" s="4">
        <v>2.23</v>
      </c>
      <c r="K61" s="4">
        <v>2.39</v>
      </c>
      <c r="L61" s="6">
        <v>2.57</v>
      </c>
      <c r="M61" s="8">
        <v>10</v>
      </c>
      <c r="N61" s="7">
        <f>(M61/12*1*$D61*$F61*$G61*$H61*N$9)+(M61/12*11*$E61*$F61*$G61*$H61*N$10)</f>
        <v>139174.01073333333</v>
      </c>
    </row>
    <row r="62" spans="1:14" ht="30" x14ac:dyDescent="0.25">
      <c r="A62" s="41"/>
      <c r="B62" s="12">
        <v>35</v>
      </c>
      <c r="C62" s="9" t="s">
        <v>76</v>
      </c>
      <c r="D62" s="4">
        <f>D61</f>
        <v>10127</v>
      </c>
      <c r="E62" s="4">
        <v>10127</v>
      </c>
      <c r="F62" s="5">
        <v>2.79</v>
      </c>
      <c r="G62" s="13">
        <v>1</v>
      </c>
      <c r="H62" s="4">
        <v>1.4</v>
      </c>
      <c r="I62" s="4">
        <v>1.68</v>
      </c>
      <c r="J62" s="4">
        <v>2.23</v>
      </c>
      <c r="K62" s="4">
        <v>2.39</v>
      </c>
      <c r="L62" s="6">
        <v>2.57</v>
      </c>
      <c r="M62" s="8"/>
      <c r="N62" s="7">
        <f>(M62/12*1*$D62*$F62*$G62*$H62*N$9)+(M62/12*11*$E62*$F62*$G62*$H62*N$10)</f>
        <v>0</v>
      </c>
    </row>
    <row r="63" spans="1:14" ht="30" x14ac:dyDescent="0.25">
      <c r="A63" s="41"/>
      <c r="B63" s="12">
        <v>36</v>
      </c>
      <c r="C63" s="9" t="s">
        <v>77</v>
      </c>
      <c r="D63" s="4">
        <f>D62</f>
        <v>10127</v>
      </c>
      <c r="E63" s="4">
        <v>10127</v>
      </c>
      <c r="F63" s="5">
        <v>7.86</v>
      </c>
      <c r="G63" s="13">
        <v>1</v>
      </c>
      <c r="H63" s="4">
        <v>1.4</v>
      </c>
      <c r="I63" s="4">
        <v>1.68</v>
      </c>
      <c r="J63" s="4">
        <v>2.23</v>
      </c>
      <c r="K63" s="4">
        <v>2.39</v>
      </c>
      <c r="L63" s="6">
        <v>2.57</v>
      </c>
      <c r="M63" s="8"/>
      <c r="N63" s="7">
        <f>(M63/12*1*$D63*$F63*$G63*$H63*N$9)+(M63/12*11*$E63*$F63*$G63*$H63*N$10)</f>
        <v>0</v>
      </c>
    </row>
    <row r="64" spans="1:14" s="22" customFormat="1" x14ac:dyDescent="0.25">
      <c r="A64" s="40">
        <v>16</v>
      </c>
      <c r="B64" s="20"/>
      <c r="C64" s="32" t="s">
        <v>78</v>
      </c>
      <c r="D64" s="17"/>
      <c r="E64" s="17"/>
      <c r="F64" s="18"/>
      <c r="G64" s="21">
        <v>1</v>
      </c>
      <c r="H64" s="17">
        <v>1.4</v>
      </c>
      <c r="I64" s="17">
        <v>1.68</v>
      </c>
      <c r="J64" s="17">
        <v>2.23</v>
      </c>
      <c r="K64" s="17">
        <v>2.39</v>
      </c>
      <c r="L64" s="19">
        <v>2.57</v>
      </c>
      <c r="M64" s="33">
        <f t="shared" ref="M64:N64" si="19">SUM(M65:M66)</f>
        <v>6</v>
      </c>
      <c r="N64" s="33">
        <f t="shared" si="19"/>
        <v>80096.063319999987</v>
      </c>
    </row>
    <row r="65" spans="1:14" ht="45" x14ac:dyDescent="0.25">
      <c r="A65" s="41"/>
      <c r="B65" s="12">
        <v>37</v>
      </c>
      <c r="C65" s="3" t="s">
        <v>79</v>
      </c>
      <c r="D65" s="4">
        <f>D63</f>
        <v>10127</v>
      </c>
      <c r="E65" s="4">
        <v>10127</v>
      </c>
      <c r="F65" s="5">
        <v>0.94</v>
      </c>
      <c r="G65" s="13">
        <v>1</v>
      </c>
      <c r="H65" s="4">
        <v>1.4</v>
      </c>
      <c r="I65" s="4">
        <v>1.68</v>
      </c>
      <c r="J65" s="4">
        <v>2.23</v>
      </c>
      <c r="K65" s="4">
        <v>2.39</v>
      </c>
      <c r="L65" s="6">
        <v>2.57</v>
      </c>
      <c r="M65" s="8">
        <v>6</v>
      </c>
      <c r="N65" s="7">
        <f>(M65/12*1*$D65*$F65*$G65*$H65*N$9)+(M65/12*11*$E65*$F65*$G65*$H65*N$10)</f>
        <v>80096.063319999987</v>
      </c>
    </row>
    <row r="66" spans="1:14" ht="30" x14ac:dyDescent="0.25">
      <c r="A66" s="41"/>
      <c r="B66" s="12">
        <v>38</v>
      </c>
      <c r="C66" s="9" t="s">
        <v>80</v>
      </c>
      <c r="D66" s="4">
        <f>D65</f>
        <v>10127</v>
      </c>
      <c r="E66" s="4">
        <v>10127</v>
      </c>
      <c r="F66" s="5">
        <v>2.57</v>
      </c>
      <c r="G66" s="13">
        <v>1</v>
      </c>
      <c r="H66" s="4">
        <v>1.4</v>
      </c>
      <c r="I66" s="4">
        <v>1.68</v>
      </c>
      <c r="J66" s="4">
        <v>2.23</v>
      </c>
      <c r="K66" s="4">
        <v>2.39</v>
      </c>
      <c r="L66" s="6">
        <v>2.57</v>
      </c>
      <c r="M66" s="8">
        <v>0</v>
      </c>
      <c r="N66" s="7">
        <f>(M66/12*1*$D66*$F66*$G66*$H66*N$9)+(M66/12*11*$E66*$F66*$G66*$H66*N$10)</f>
        <v>0</v>
      </c>
    </row>
    <row r="67" spans="1:14" s="22" customFormat="1" x14ac:dyDescent="0.25">
      <c r="A67" s="40">
        <v>17</v>
      </c>
      <c r="B67" s="20"/>
      <c r="C67" s="16" t="s">
        <v>81</v>
      </c>
      <c r="D67" s="17"/>
      <c r="E67" s="17"/>
      <c r="F67" s="18"/>
      <c r="G67" s="21">
        <v>1</v>
      </c>
      <c r="H67" s="17">
        <v>1.4</v>
      </c>
      <c r="I67" s="17">
        <v>1.68</v>
      </c>
      <c r="J67" s="17">
        <v>2.23</v>
      </c>
      <c r="K67" s="17">
        <v>2.39</v>
      </c>
      <c r="L67" s="19">
        <v>2.57</v>
      </c>
      <c r="M67" s="33">
        <f t="shared" ref="M67:N67" si="20">SUM(M68:M68)</f>
        <v>0</v>
      </c>
      <c r="N67" s="33">
        <f t="shared" si="20"/>
        <v>0</v>
      </c>
    </row>
    <row r="68" spans="1:14" ht="30" x14ac:dyDescent="0.25">
      <c r="A68" s="41"/>
      <c r="B68" s="12">
        <v>39</v>
      </c>
      <c r="C68" s="3" t="s">
        <v>82</v>
      </c>
      <c r="D68" s="4">
        <f>D66</f>
        <v>10127</v>
      </c>
      <c r="E68" s="4">
        <v>10127</v>
      </c>
      <c r="F68" s="5">
        <v>1.79</v>
      </c>
      <c r="G68" s="13">
        <v>1</v>
      </c>
      <c r="H68" s="4">
        <v>1.4</v>
      </c>
      <c r="I68" s="4">
        <v>1.68</v>
      </c>
      <c r="J68" s="4">
        <v>2.23</v>
      </c>
      <c r="K68" s="4">
        <v>2.39</v>
      </c>
      <c r="L68" s="6">
        <v>2.57</v>
      </c>
      <c r="M68" s="8">
        <v>0</v>
      </c>
      <c r="N68" s="7">
        <f>(M68/12*1*$D68*$F68*$G68*$H68*N$9)+(M68/12*11*$E68*$F68*$G68*$H68*N$10)</f>
        <v>0</v>
      </c>
    </row>
    <row r="69" spans="1:14" s="22" customFormat="1" x14ac:dyDescent="0.25">
      <c r="A69" s="40">
        <v>18</v>
      </c>
      <c r="B69" s="20"/>
      <c r="C69" s="16" t="s">
        <v>83</v>
      </c>
      <c r="D69" s="17"/>
      <c r="E69" s="17"/>
      <c r="F69" s="18"/>
      <c r="G69" s="21">
        <v>1</v>
      </c>
      <c r="H69" s="17">
        <v>1.4</v>
      </c>
      <c r="I69" s="17">
        <v>1.68</v>
      </c>
      <c r="J69" s="17">
        <v>2.23</v>
      </c>
      <c r="K69" s="17">
        <v>2.39</v>
      </c>
      <c r="L69" s="19">
        <v>2.57</v>
      </c>
      <c r="M69" s="33">
        <f t="shared" ref="M69:N69" si="21">SUM(M70:M73)</f>
        <v>26</v>
      </c>
      <c r="N69" s="33">
        <f t="shared" si="21"/>
        <v>295389.73706666665</v>
      </c>
    </row>
    <row r="70" spans="1:14" ht="30" x14ac:dyDescent="0.25">
      <c r="A70" s="41"/>
      <c r="B70" s="12">
        <v>40</v>
      </c>
      <c r="C70" s="9" t="s">
        <v>84</v>
      </c>
      <c r="D70" s="4">
        <f>D68</f>
        <v>10127</v>
      </c>
      <c r="E70" s="4">
        <v>10127</v>
      </c>
      <c r="F70" s="5">
        <v>1.6</v>
      </c>
      <c r="G70" s="13">
        <v>1</v>
      </c>
      <c r="H70" s="4">
        <v>1.4</v>
      </c>
      <c r="I70" s="4">
        <v>1.68</v>
      </c>
      <c r="J70" s="4">
        <v>2.23</v>
      </c>
      <c r="K70" s="4">
        <v>2.39</v>
      </c>
      <c r="L70" s="6">
        <v>2.57</v>
      </c>
      <c r="M70" s="8"/>
      <c r="N70" s="7">
        <f>(M70/12*1*$D70*$F70*$G70*$H70*N$9)+(M70/12*11*$E70*$F70*$G70*$H70*N$10)</f>
        <v>0</v>
      </c>
    </row>
    <row r="71" spans="1:14" ht="30" x14ac:dyDescent="0.25">
      <c r="A71" s="41"/>
      <c r="B71" s="12">
        <v>41</v>
      </c>
      <c r="C71" s="9" t="s">
        <v>85</v>
      </c>
      <c r="D71" s="4">
        <f t="shared" si="17"/>
        <v>10127</v>
      </c>
      <c r="E71" s="4">
        <v>10127</v>
      </c>
      <c r="F71" s="5">
        <v>3.25</v>
      </c>
      <c r="G71" s="13">
        <v>1</v>
      </c>
      <c r="H71" s="4">
        <v>1.4</v>
      </c>
      <c r="I71" s="4">
        <v>1.68</v>
      </c>
      <c r="J71" s="4">
        <v>2.23</v>
      </c>
      <c r="K71" s="4">
        <v>2.39</v>
      </c>
      <c r="L71" s="6">
        <v>2.57</v>
      </c>
      <c r="M71" s="8"/>
      <c r="N71" s="7">
        <f>(M71/12*1*$D71*$F71*$G71*$H71*N$9)+(M71/12*11*$E71*$F71*$G71*$H71*N$10)</f>
        <v>0</v>
      </c>
    </row>
    <row r="72" spans="1:14" ht="30" x14ac:dyDescent="0.25">
      <c r="A72" s="41"/>
      <c r="B72" s="12">
        <v>42</v>
      </c>
      <c r="C72" s="3" t="s">
        <v>86</v>
      </c>
      <c r="D72" s="4">
        <f>D71</f>
        <v>10127</v>
      </c>
      <c r="E72" s="4">
        <v>10127</v>
      </c>
      <c r="F72" s="5">
        <v>3.18</v>
      </c>
      <c r="G72" s="13">
        <v>1</v>
      </c>
      <c r="H72" s="4">
        <v>1.4</v>
      </c>
      <c r="I72" s="4">
        <v>1.68</v>
      </c>
      <c r="J72" s="4">
        <v>2.23</v>
      </c>
      <c r="K72" s="4">
        <v>2.39</v>
      </c>
      <c r="L72" s="6">
        <v>2.57</v>
      </c>
      <c r="M72" s="11"/>
      <c r="N72" s="7">
        <f>(M72/12*1*$D72*$F72*$G72*$H72*N$9)+(M72/12*11*$E72*$F72*$G72*$H72*N$10)</f>
        <v>0</v>
      </c>
    </row>
    <row r="73" spans="1:14" x14ac:dyDescent="0.25">
      <c r="A73" s="41"/>
      <c r="B73" s="12">
        <v>43</v>
      </c>
      <c r="C73" s="3" t="s">
        <v>87</v>
      </c>
      <c r="D73" s="4">
        <f>D72</f>
        <v>10127</v>
      </c>
      <c r="E73" s="4">
        <v>10127</v>
      </c>
      <c r="F73" s="5">
        <v>0.8</v>
      </c>
      <c r="G73" s="13">
        <v>1</v>
      </c>
      <c r="H73" s="4">
        <v>1.4</v>
      </c>
      <c r="I73" s="4">
        <v>1.68</v>
      </c>
      <c r="J73" s="4">
        <v>2.23</v>
      </c>
      <c r="K73" s="4">
        <v>2.39</v>
      </c>
      <c r="L73" s="6">
        <v>2.57</v>
      </c>
      <c r="M73" s="11">
        <v>26</v>
      </c>
      <c r="N73" s="7">
        <f>(M73/12*1*$D73*$F73*$G73*$H73*N$9)+(M73/12*11*$E73*$F73*$G73*$H73*N$10)</f>
        <v>295389.73706666665</v>
      </c>
    </row>
    <row r="74" spans="1:14" x14ac:dyDescent="0.25">
      <c r="A74" s="41">
        <v>19</v>
      </c>
      <c r="B74" s="12"/>
      <c r="C74" s="3" t="s">
        <v>88</v>
      </c>
      <c r="D74" s="4"/>
      <c r="E74" s="4"/>
      <c r="F74" s="5"/>
      <c r="G74" s="13"/>
      <c r="H74" s="4"/>
      <c r="I74" s="4"/>
      <c r="J74" s="4"/>
      <c r="K74" s="4"/>
      <c r="L74" s="6">
        <v>2.57</v>
      </c>
      <c r="M74" s="26">
        <f t="shared" ref="M74:N74" si="22">SUM(M75:M85)</f>
        <v>0</v>
      </c>
      <c r="N74" s="26">
        <f t="shared" si="22"/>
        <v>0</v>
      </c>
    </row>
    <row r="75" spans="1:14" x14ac:dyDescent="0.25">
      <c r="A75" s="41"/>
      <c r="B75" s="12">
        <v>44</v>
      </c>
      <c r="C75" s="3" t="s">
        <v>89</v>
      </c>
      <c r="D75" s="4">
        <f>D73</f>
        <v>10127</v>
      </c>
      <c r="E75" s="4">
        <v>10127</v>
      </c>
      <c r="F75" s="5">
        <v>3.64</v>
      </c>
      <c r="G75" s="13">
        <v>1</v>
      </c>
      <c r="H75" s="4">
        <v>1.4</v>
      </c>
      <c r="I75" s="4">
        <v>1.68</v>
      </c>
      <c r="J75" s="4">
        <v>2.23</v>
      </c>
      <c r="K75" s="4">
        <v>2.39</v>
      </c>
      <c r="L75" s="6">
        <v>2.57</v>
      </c>
      <c r="M75" s="8">
        <v>0</v>
      </c>
      <c r="N75" s="7">
        <f>(M75/12*1*$D75*$F75*$G75*$H75*N$9)+(M75/12*11*$E75*$F75*$G75*$H75*N$10)</f>
        <v>0</v>
      </c>
    </row>
    <row r="76" spans="1:14" x14ac:dyDescent="0.25">
      <c r="A76" s="41"/>
      <c r="B76" s="12">
        <v>45</v>
      </c>
      <c r="C76" s="3" t="s">
        <v>90</v>
      </c>
      <c r="D76" s="4">
        <f>D75</f>
        <v>10127</v>
      </c>
      <c r="E76" s="4">
        <v>10127</v>
      </c>
      <c r="F76" s="5">
        <v>4.0199999999999996</v>
      </c>
      <c r="G76" s="13">
        <v>1</v>
      </c>
      <c r="H76" s="4">
        <v>1.4</v>
      </c>
      <c r="I76" s="4">
        <v>1.68</v>
      </c>
      <c r="J76" s="4">
        <v>2.23</v>
      </c>
      <c r="K76" s="4">
        <v>2.39</v>
      </c>
      <c r="L76" s="6">
        <v>2.57</v>
      </c>
      <c r="M76" s="8">
        <v>0</v>
      </c>
      <c r="N76" s="7">
        <f>(M76/12*1*$D76*$F76*$G76*$H76*N$9)+(M76/12*11*$E76*$F76*$G76*$H76*N$10)</f>
        <v>0</v>
      </c>
    </row>
    <row r="77" spans="1:14" x14ac:dyDescent="0.25">
      <c r="A77" s="41"/>
      <c r="B77" s="12">
        <v>46</v>
      </c>
      <c r="C77" s="3" t="s">
        <v>91</v>
      </c>
      <c r="D77" s="4">
        <f>D76</f>
        <v>10127</v>
      </c>
      <c r="E77" s="4">
        <v>10127</v>
      </c>
      <c r="F77" s="5">
        <v>6.42</v>
      </c>
      <c r="G77" s="13">
        <v>1</v>
      </c>
      <c r="H77" s="4">
        <v>1.4</v>
      </c>
      <c r="I77" s="4">
        <v>1.68</v>
      </c>
      <c r="J77" s="4">
        <v>2.23</v>
      </c>
      <c r="K77" s="4">
        <v>2.39</v>
      </c>
      <c r="L77" s="6">
        <v>2.57</v>
      </c>
      <c r="M77" s="8">
        <v>0</v>
      </c>
      <c r="N77" s="7">
        <f>(M77/12*1*$D77*$F77*$G77*$H77*N$9)+(M77/12*11*$E77*$F77*$G77*$H77*N$10)</f>
        <v>0</v>
      </c>
    </row>
    <row r="78" spans="1:14" ht="30" x14ac:dyDescent="0.25">
      <c r="A78" s="41"/>
      <c r="B78" s="12">
        <v>47</v>
      </c>
      <c r="C78" s="9" t="s">
        <v>92</v>
      </c>
      <c r="D78" s="4">
        <f>D77</f>
        <v>10127</v>
      </c>
      <c r="E78" s="4">
        <v>10127</v>
      </c>
      <c r="F78" s="5">
        <v>2.35</v>
      </c>
      <c r="G78" s="13">
        <v>1</v>
      </c>
      <c r="H78" s="4">
        <v>1.4</v>
      </c>
      <c r="I78" s="4">
        <v>1.68</v>
      </c>
      <c r="J78" s="4">
        <v>2.23</v>
      </c>
      <c r="K78" s="4">
        <v>2.39</v>
      </c>
      <c r="L78" s="6">
        <v>2.57</v>
      </c>
      <c r="M78" s="8"/>
      <c r="N78" s="7">
        <f>(M78/12*1*$D78*$F78*$G78*$H78*N$9)+(M78/12*11*$E78*$F78*$G78*$H78*N$10)</f>
        <v>0</v>
      </c>
    </row>
    <row r="79" spans="1:14" ht="30" x14ac:dyDescent="0.25">
      <c r="A79" s="41"/>
      <c r="B79" s="12">
        <v>48</v>
      </c>
      <c r="C79" s="9" t="s">
        <v>93</v>
      </c>
      <c r="D79" s="4">
        <f>D78</f>
        <v>10127</v>
      </c>
      <c r="E79" s="4">
        <v>10127</v>
      </c>
      <c r="F79" s="5">
        <v>2.48</v>
      </c>
      <c r="G79" s="13">
        <v>1</v>
      </c>
      <c r="H79" s="4">
        <v>1.4</v>
      </c>
      <c r="I79" s="4">
        <v>1.68</v>
      </c>
      <c r="J79" s="4">
        <v>2.23</v>
      </c>
      <c r="K79" s="4">
        <v>2.39</v>
      </c>
      <c r="L79" s="6">
        <v>2.57</v>
      </c>
      <c r="M79" s="8"/>
      <c r="N79" s="7">
        <f>(M79/12*1*$D79*$F79*$G79*$H79*N$9)+(M79/12*11*$E79*$F79*$G79*$H79*N$10)</f>
        <v>0</v>
      </c>
    </row>
    <row r="80" spans="1:14" ht="45.75" customHeight="1" x14ac:dyDescent="0.25">
      <c r="A80" s="41"/>
      <c r="B80" s="12">
        <v>49</v>
      </c>
      <c r="C80" s="9" t="s">
        <v>94</v>
      </c>
      <c r="D80" s="4">
        <f>D82</f>
        <v>10127</v>
      </c>
      <c r="E80" s="4">
        <v>10127</v>
      </c>
      <c r="F80" s="5">
        <v>0.5</v>
      </c>
      <c r="G80" s="13">
        <v>1</v>
      </c>
      <c r="H80" s="4">
        <v>1.4</v>
      </c>
      <c r="I80" s="4">
        <v>1.68</v>
      </c>
      <c r="J80" s="4">
        <v>2.23</v>
      </c>
      <c r="K80" s="4">
        <v>2.39</v>
      </c>
      <c r="L80" s="6">
        <v>2.57</v>
      </c>
      <c r="M80" s="8"/>
      <c r="N80" s="7">
        <f>(M80/12*1*$D80*$F80*$G80*$H80*N$9)+(M80/12*11*$E80*$F80*$G80*$H80*N$10)</f>
        <v>0</v>
      </c>
    </row>
    <row r="81" spans="1:14" ht="30" x14ac:dyDescent="0.25">
      <c r="A81" s="41"/>
      <c r="B81" s="12">
        <v>50</v>
      </c>
      <c r="C81" s="3" t="s">
        <v>95</v>
      </c>
      <c r="D81" s="4">
        <f>D33</f>
        <v>10127</v>
      </c>
      <c r="E81" s="4">
        <v>10127</v>
      </c>
      <c r="F81" s="5">
        <v>7.77</v>
      </c>
      <c r="G81" s="13">
        <v>1</v>
      </c>
      <c r="H81" s="4">
        <v>1.4</v>
      </c>
      <c r="I81" s="4">
        <v>1.68</v>
      </c>
      <c r="J81" s="4">
        <v>2.23</v>
      </c>
      <c r="K81" s="4">
        <v>2.39</v>
      </c>
      <c r="L81" s="6">
        <v>2.57</v>
      </c>
      <c r="M81" s="8">
        <v>0</v>
      </c>
      <c r="N81" s="7">
        <f>(M81/12*1*$D81*$F81*$G81*$H81*N$9)+(M81/12*11*$E81*$F81*$G81*$H81*N$10)</f>
        <v>0</v>
      </c>
    </row>
    <row r="82" spans="1:14" ht="30" x14ac:dyDescent="0.25">
      <c r="A82" s="41"/>
      <c r="B82" s="12">
        <v>51</v>
      </c>
      <c r="C82" s="3" t="s">
        <v>96</v>
      </c>
      <c r="D82" s="4">
        <f>D81</f>
        <v>10127</v>
      </c>
      <c r="E82" s="4">
        <v>10127</v>
      </c>
      <c r="F82" s="5">
        <v>6.3</v>
      </c>
      <c r="G82" s="13">
        <v>1</v>
      </c>
      <c r="H82" s="4">
        <v>1.4</v>
      </c>
      <c r="I82" s="4">
        <v>1.68</v>
      </c>
      <c r="J82" s="4">
        <v>2.23</v>
      </c>
      <c r="K82" s="4">
        <v>2.39</v>
      </c>
      <c r="L82" s="6">
        <v>2.57</v>
      </c>
      <c r="M82" s="8"/>
      <c r="N82" s="7">
        <f>(M82/12*1*$D82*$F82*$G82*$H82*N$9)+(M82/12*11*$E82*$F82*$G82*$H82*N$10)</f>
        <v>0</v>
      </c>
    </row>
    <row r="83" spans="1:14" ht="45" x14ac:dyDescent="0.25">
      <c r="A83" s="41"/>
      <c r="B83" s="12">
        <v>52</v>
      </c>
      <c r="C83" s="9" t="s">
        <v>97</v>
      </c>
      <c r="D83" s="4">
        <f>D82</f>
        <v>10127</v>
      </c>
      <c r="E83" s="4">
        <v>10127</v>
      </c>
      <c r="F83" s="5">
        <v>3.73</v>
      </c>
      <c r="G83" s="13">
        <v>1</v>
      </c>
      <c r="H83" s="4">
        <v>1.4</v>
      </c>
      <c r="I83" s="4">
        <v>1.68</v>
      </c>
      <c r="J83" s="4">
        <v>2.23</v>
      </c>
      <c r="K83" s="4">
        <v>2.39</v>
      </c>
      <c r="L83" s="6">
        <v>2.57</v>
      </c>
      <c r="M83" s="8">
        <v>0</v>
      </c>
      <c r="N83" s="7">
        <f>(M83/12*1*$D83*$F83*$G83*$H83*N$9)+(M83/12*11*$E83*$F83*$G83*$H83*N$10)</f>
        <v>0</v>
      </c>
    </row>
    <row r="84" spans="1:14" ht="45" x14ac:dyDescent="0.25">
      <c r="A84" s="41"/>
      <c r="B84" s="12">
        <v>53</v>
      </c>
      <c r="C84" s="9" t="s">
        <v>98</v>
      </c>
      <c r="D84" s="4">
        <f>D83</f>
        <v>10127</v>
      </c>
      <c r="E84" s="4">
        <v>10127</v>
      </c>
      <c r="F84" s="5">
        <v>5.0999999999999996</v>
      </c>
      <c r="G84" s="13">
        <v>1</v>
      </c>
      <c r="H84" s="4">
        <v>1.4</v>
      </c>
      <c r="I84" s="4">
        <v>1.68</v>
      </c>
      <c r="J84" s="4">
        <v>2.23</v>
      </c>
      <c r="K84" s="4">
        <v>2.39</v>
      </c>
      <c r="L84" s="6">
        <v>2.57</v>
      </c>
      <c r="M84" s="8"/>
      <c r="N84" s="7">
        <f>(M84/12*1*$D84*$F84*$G84*$H84*N$9)+(M84/12*11*$E84*$F84*$G84*$H84*N$10)</f>
        <v>0</v>
      </c>
    </row>
    <row r="85" spans="1:14" ht="60" x14ac:dyDescent="0.25">
      <c r="A85" s="41"/>
      <c r="B85" s="12">
        <v>54</v>
      </c>
      <c r="C85" s="3" t="s">
        <v>99</v>
      </c>
      <c r="D85" s="4">
        <f>D84</f>
        <v>10127</v>
      </c>
      <c r="E85" s="4">
        <v>10127</v>
      </c>
      <c r="F85" s="5">
        <v>14.41</v>
      </c>
      <c r="G85" s="13">
        <v>1</v>
      </c>
      <c r="H85" s="4">
        <v>1.4</v>
      </c>
      <c r="I85" s="4">
        <v>1.68</v>
      </c>
      <c r="J85" s="4">
        <v>2.23</v>
      </c>
      <c r="K85" s="4">
        <v>2.39</v>
      </c>
      <c r="L85" s="6">
        <v>2.57</v>
      </c>
      <c r="M85" s="11"/>
      <c r="N85" s="7">
        <f>(M85/12*1*$D85*$F85*$G85*$H85*N$9)+(M85/12*11*$E85*$F85*$G85*$H85*N$10)</f>
        <v>0</v>
      </c>
    </row>
    <row r="86" spans="1:14" s="22" customFormat="1" x14ac:dyDescent="0.25">
      <c r="A86" s="40">
        <v>20</v>
      </c>
      <c r="B86" s="20"/>
      <c r="C86" s="16" t="s">
        <v>100</v>
      </c>
      <c r="D86" s="17"/>
      <c r="E86" s="17"/>
      <c r="F86" s="18"/>
      <c r="G86" s="21"/>
      <c r="H86" s="17"/>
      <c r="I86" s="17"/>
      <c r="J86" s="17"/>
      <c r="K86" s="17"/>
      <c r="L86" s="19">
        <v>2.57</v>
      </c>
      <c r="M86" s="33">
        <f t="shared" ref="M86:N86" si="23">SUM(M87:M92)</f>
        <v>105</v>
      </c>
      <c r="N86" s="33">
        <f t="shared" si="23"/>
        <v>1103451.0850999998</v>
      </c>
    </row>
    <row r="87" spans="1:14" x14ac:dyDescent="0.25">
      <c r="A87" s="41"/>
      <c r="B87" s="12">
        <v>55</v>
      </c>
      <c r="C87" s="3" t="s">
        <v>101</v>
      </c>
      <c r="D87" s="4">
        <f>D85</f>
        <v>10127</v>
      </c>
      <c r="E87" s="4">
        <v>10127</v>
      </c>
      <c r="F87" s="5">
        <v>0.74</v>
      </c>
      <c r="G87" s="13">
        <v>1</v>
      </c>
      <c r="H87" s="4">
        <v>1.4</v>
      </c>
      <c r="I87" s="4">
        <v>1.68</v>
      </c>
      <c r="J87" s="4">
        <v>2.23</v>
      </c>
      <c r="K87" s="4">
        <v>2.39</v>
      </c>
      <c r="L87" s="6">
        <v>2.57</v>
      </c>
      <c r="M87" s="8">
        <v>105</v>
      </c>
      <c r="N87" s="7">
        <f>(M87/12*1*$D87*$F87*$G87*$H87*N$9)+(M87/12*11*$E87*$F87*$G87*$H87*N$10)</f>
        <v>1103451.0850999998</v>
      </c>
    </row>
    <row r="88" spans="1:14" ht="45" x14ac:dyDescent="0.25">
      <c r="A88" s="41"/>
      <c r="B88" s="12">
        <v>56</v>
      </c>
      <c r="C88" s="3" t="s">
        <v>102</v>
      </c>
      <c r="D88" s="4">
        <f>D87</f>
        <v>10127</v>
      </c>
      <c r="E88" s="4">
        <v>10127</v>
      </c>
      <c r="F88" s="5">
        <v>1.1200000000000001</v>
      </c>
      <c r="G88" s="13">
        <v>1</v>
      </c>
      <c r="H88" s="4">
        <v>1.4</v>
      </c>
      <c r="I88" s="4">
        <v>1.68</v>
      </c>
      <c r="J88" s="4">
        <v>2.23</v>
      </c>
      <c r="K88" s="4">
        <v>2.39</v>
      </c>
      <c r="L88" s="6">
        <v>2.57</v>
      </c>
      <c r="M88" s="8"/>
      <c r="N88" s="7">
        <f>(M88/12*1*$D88*$F88*$G88*$H88*N$9)+(M88/12*11*$E88*$F88*$G88*$H88*N$10)</f>
        <v>0</v>
      </c>
    </row>
    <row r="89" spans="1:14" ht="45" x14ac:dyDescent="0.25">
      <c r="A89" s="41"/>
      <c r="B89" s="12">
        <v>57</v>
      </c>
      <c r="C89" s="3" t="s">
        <v>103</v>
      </c>
      <c r="D89" s="4">
        <f t="shared" si="17"/>
        <v>10127</v>
      </c>
      <c r="E89" s="4">
        <v>10127</v>
      </c>
      <c r="F89" s="5">
        <v>1.66</v>
      </c>
      <c r="G89" s="13">
        <v>1</v>
      </c>
      <c r="H89" s="4">
        <v>1.4</v>
      </c>
      <c r="I89" s="4">
        <v>1.68</v>
      </c>
      <c r="J89" s="4">
        <v>2.23</v>
      </c>
      <c r="K89" s="4">
        <v>2.39</v>
      </c>
      <c r="L89" s="6">
        <v>2.57</v>
      </c>
      <c r="M89" s="8"/>
      <c r="N89" s="7">
        <f>(M89/12*1*$D89*$F89*$G89*$H89*N$9)+(M89/12*11*$E89*$F89*$G89*$H89*N$10)</f>
        <v>0</v>
      </c>
    </row>
    <row r="90" spans="1:14" ht="45" x14ac:dyDescent="0.25">
      <c r="A90" s="41"/>
      <c r="B90" s="12">
        <v>58</v>
      </c>
      <c r="C90" s="3" t="s">
        <v>104</v>
      </c>
      <c r="D90" s="4">
        <f t="shared" si="17"/>
        <v>10127</v>
      </c>
      <c r="E90" s="4">
        <v>10127</v>
      </c>
      <c r="F90" s="5">
        <v>2</v>
      </c>
      <c r="G90" s="13">
        <v>1</v>
      </c>
      <c r="H90" s="4">
        <v>1.4</v>
      </c>
      <c r="I90" s="4">
        <v>1.68</v>
      </c>
      <c r="J90" s="4">
        <v>2.23</v>
      </c>
      <c r="K90" s="4">
        <v>2.39</v>
      </c>
      <c r="L90" s="6">
        <v>2.57</v>
      </c>
      <c r="M90" s="8"/>
      <c r="N90" s="7">
        <f>(M90/12*1*$D90*$F90*$G90*$H90*N$9)+(M90/12*11*$E90*$F90*$G90*$H90*N$10)</f>
        <v>0</v>
      </c>
    </row>
    <row r="91" spans="1:14" ht="45" x14ac:dyDescent="0.25">
      <c r="A91" s="41"/>
      <c r="B91" s="12">
        <v>59</v>
      </c>
      <c r="C91" s="3" t="s">
        <v>105</v>
      </c>
      <c r="D91" s="4">
        <f t="shared" si="17"/>
        <v>10127</v>
      </c>
      <c r="E91" s="4">
        <v>10127</v>
      </c>
      <c r="F91" s="5">
        <v>2.46</v>
      </c>
      <c r="G91" s="13">
        <v>1</v>
      </c>
      <c r="H91" s="4">
        <v>1.4</v>
      </c>
      <c r="I91" s="4">
        <v>1.68</v>
      </c>
      <c r="J91" s="4">
        <v>2.23</v>
      </c>
      <c r="K91" s="4">
        <v>2.39</v>
      </c>
      <c r="L91" s="6">
        <v>2.57</v>
      </c>
      <c r="M91" s="8">
        <v>0</v>
      </c>
      <c r="N91" s="7">
        <f>(M91/12*1*$D91*$F91*$G91*$H91*N$9)+(M91/12*11*$E91*$F91*$G91*$H91*N$10)</f>
        <v>0</v>
      </c>
    </row>
    <row r="92" spans="1:14" x14ac:dyDescent="0.25">
      <c r="A92" s="41"/>
      <c r="B92" s="12">
        <v>60</v>
      </c>
      <c r="C92" s="3" t="s">
        <v>106</v>
      </c>
      <c r="D92" s="4">
        <f>D91</f>
        <v>10127</v>
      </c>
      <c r="E92" s="4">
        <v>10127</v>
      </c>
      <c r="F92" s="5">
        <v>45.5</v>
      </c>
      <c r="G92" s="13">
        <v>1</v>
      </c>
      <c r="H92" s="4">
        <v>1.4</v>
      </c>
      <c r="I92" s="4">
        <v>1.68</v>
      </c>
      <c r="J92" s="4">
        <v>2.23</v>
      </c>
      <c r="K92" s="4">
        <v>2.39</v>
      </c>
      <c r="L92" s="6">
        <v>2.57</v>
      </c>
      <c r="M92" s="11"/>
      <c r="N92" s="7">
        <f>(M92/12*1*$D92*$F92*$G92*$H92*N$9)+(M92/12*11*$E92*$F92*$G92*$H92*N$10)</f>
        <v>0</v>
      </c>
    </row>
    <row r="93" spans="1:14" s="22" customFormat="1" x14ac:dyDescent="0.25">
      <c r="A93" s="40">
        <v>21</v>
      </c>
      <c r="B93" s="20"/>
      <c r="C93" s="16" t="s">
        <v>107</v>
      </c>
      <c r="D93" s="17">
        <f>D91</f>
        <v>10127</v>
      </c>
      <c r="E93" s="17"/>
      <c r="F93" s="18"/>
      <c r="G93" s="21">
        <v>1</v>
      </c>
      <c r="H93" s="17">
        <v>1.4</v>
      </c>
      <c r="I93" s="17">
        <v>1.68</v>
      </c>
      <c r="J93" s="17">
        <v>2.23</v>
      </c>
      <c r="K93" s="17">
        <v>2.39</v>
      </c>
      <c r="L93" s="19">
        <v>2.57</v>
      </c>
      <c r="M93" s="33">
        <f t="shared" ref="M93:N93" si="24">SUM(M94:M99)</f>
        <v>0</v>
      </c>
      <c r="N93" s="33">
        <f t="shared" si="24"/>
        <v>0</v>
      </c>
    </row>
    <row r="94" spans="1:14" x14ac:dyDescent="0.25">
      <c r="A94" s="41"/>
      <c r="B94" s="12">
        <v>61</v>
      </c>
      <c r="C94" s="3" t="s">
        <v>108</v>
      </c>
      <c r="D94" s="4">
        <f>D99</f>
        <v>10127</v>
      </c>
      <c r="E94" s="4">
        <v>10127</v>
      </c>
      <c r="F94" s="5">
        <v>0.39</v>
      </c>
      <c r="G94" s="13">
        <v>1</v>
      </c>
      <c r="H94" s="4">
        <v>1.4</v>
      </c>
      <c r="I94" s="4">
        <v>1.68</v>
      </c>
      <c r="J94" s="4">
        <v>2.23</v>
      </c>
      <c r="K94" s="4">
        <v>2.39</v>
      </c>
      <c r="L94" s="6">
        <v>2.57</v>
      </c>
      <c r="M94" s="8">
        <v>0</v>
      </c>
      <c r="N94" s="7">
        <f>(M94/12*1*$D94*$F94*$G94*$H94*N$9)+(M94/12*11*$E94*$F94*$G94*$H94*N$10)</f>
        <v>0</v>
      </c>
    </row>
    <row r="95" spans="1:14" x14ac:dyDescent="0.25">
      <c r="A95" s="41"/>
      <c r="B95" s="12">
        <v>62</v>
      </c>
      <c r="C95" s="3" t="s">
        <v>109</v>
      </c>
      <c r="D95" s="4">
        <f>D93</f>
        <v>10127</v>
      </c>
      <c r="E95" s="4">
        <v>10127</v>
      </c>
      <c r="F95" s="5">
        <v>0.96</v>
      </c>
      <c r="G95" s="13">
        <v>1</v>
      </c>
      <c r="H95" s="4">
        <v>1.4</v>
      </c>
      <c r="I95" s="4">
        <v>1.68</v>
      </c>
      <c r="J95" s="4">
        <v>2.23</v>
      </c>
      <c r="K95" s="4">
        <v>2.39</v>
      </c>
      <c r="L95" s="6">
        <v>2.57</v>
      </c>
      <c r="M95" s="8">
        <v>0</v>
      </c>
      <c r="N95" s="7">
        <f>(M95/12*1*$D95*$F95*$G95*$H95*N$9)+(M95/12*11*$E95*$F95*$G95*$H95*N$10)</f>
        <v>0</v>
      </c>
    </row>
    <row r="96" spans="1:14" x14ac:dyDescent="0.25">
      <c r="A96" s="41"/>
      <c r="B96" s="12">
        <v>63</v>
      </c>
      <c r="C96" s="3" t="s">
        <v>110</v>
      </c>
      <c r="D96" s="4">
        <f t="shared" si="17"/>
        <v>10127</v>
      </c>
      <c r="E96" s="4">
        <v>10127</v>
      </c>
      <c r="F96" s="5">
        <v>1.44</v>
      </c>
      <c r="G96" s="13">
        <v>1</v>
      </c>
      <c r="H96" s="4">
        <v>1.4</v>
      </c>
      <c r="I96" s="4">
        <v>1.68</v>
      </c>
      <c r="J96" s="4">
        <v>2.23</v>
      </c>
      <c r="K96" s="4">
        <v>2.39</v>
      </c>
      <c r="L96" s="6">
        <v>2.57</v>
      </c>
      <c r="M96" s="8">
        <v>0</v>
      </c>
      <c r="N96" s="7">
        <f>(M96/12*1*$D96*$F96*$G96*$H96*N$9)+(M96/12*11*$E96*$F96*$G96*$H96*N$10)</f>
        <v>0</v>
      </c>
    </row>
    <row r="97" spans="1:14" x14ac:dyDescent="0.25">
      <c r="A97" s="41"/>
      <c r="B97" s="12">
        <v>64</v>
      </c>
      <c r="C97" s="3" t="s">
        <v>111</v>
      </c>
      <c r="D97" s="4">
        <f t="shared" si="17"/>
        <v>10127</v>
      </c>
      <c r="E97" s="4">
        <v>10127</v>
      </c>
      <c r="F97" s="5">
        <v>1.95</v>
      </c>
      <c r="G97" s="13">
        <v>1</v>
      </c>
      <c r="H97" s="4">
        <v>1.4</v>
      </c>
      <c r="I97" s="4">
        <v>1.68</v>
      </c>
      <c r="J97" s="4">
        <v>2.23</v>
      </c>
      <c r="K97" s="4">
        <v>2.39</v>
      </c>
      <c r="L97" s="6">
        <v>2.57</v>
      </c>
      <c r="M97" s="8">
        <v>0</v>
      </c>
      <c r="N97" s="7">
        <f>(M97/12*1*$D97*$F97*$G97*$H97*N$9)+(M97/12*11*$E97*$F97*$G97*$H97*N$10)</f>
        <v>0</v>
      </c>
    </row>
    <row r="98" spans="1:14" x14ac:dyDescent="0.25">
      <c r="A98" s="41"/>
      <c r="B98" s="12">
        <v>65</v>
      </c>
      <c r="C98" s="3" t="s">
        <v>112</v>
      </c>
      <c r="D98" s="4">
        <f t="shared" si="17"/>
        <v>10127</v>
      </c>
      <c r="E98" s="4">
        <v>10127</v>
      </c>
      <c r="F98" s="5">
        <v>2.17</v>
      </c>
      <c r="G98" s="13">
        <v>1</v>
      </c>
      <c r="H98" s="4">
        <v>1.4</v>
      </c>
      <c r="I98" s="4">
        <v>1.68</v>
      </c>
      <c r="J98" s="4">
        <v>2.23</v>
      </c>
      <c r="K98" s="4">
        <v>2.39</v>
      </c>
      <c r="L98" s="6">
        <v>2.57</v>
      </c>
      <c r="M98" s="8">
        <v>0</v>
      </c>
      <c r="N98" s="7">
        <f>(M98/12*1*$D98*$F98*$G98*$H98*N$9)+(M98/12*11*$E98*$F98*$G98*$H98*N$10)</f>
        <v>0</v>
      </c>
    </row>
    <row r="99" spans="1:14" x14ac:dyDescent="0.25">
      <c r="A99" s="41"/>
      <c r="B99" s="12">
        <v>66</v>
      </c>
      <c r="C99" s="3" t="s">
        <v>113</v>
      </c>
      <c r="D99" s="4">
        <f t="shared" si="17"/>
        <v>10127</v>
      </c>
      <c r="E99" s="4">
        <v>10127</v>
      </c>
      <c r="F99" s="5">
        <v>3.84</v>
      </c>
      <c r="G99" s="13">
        <v>1</v>
      </c>
      <c r="H99" s="4">
        <v>1.4</v>
      </c>
      <c r="I99" s="4">
        <v>1.68</v>
      </c>
      <c r="J99" s="4">
        <v>2.23</v>
      </c>
      <c r="K99" s="4">
        <v>2.39</v>
      </c>
      <c r="L99" s="6">
        <v>2.57</v>
      </c>
      <c r="M99" s="8">
        <v>0</v>
      </c>
      <c r="N99" s="7">
        <f>(M99/12*1*$D99*$F99*$G99*$H99*N$9)+(M99/12*11*$E99*$F99*$G99*$H99*N$10)</f>
        <v>0</v>
      </c>
    </row>
    <row r="100" spans="1:14" s="22" customFormat="1" x14ac:dyDescent="0.25">
      <c r="A100" s="40">
        <v>22</v>
      </c>
      <c r="B100" s="20"/>
      <c r="C100" s="16" t="s">
        <v>114</v>
      </c>
      <c r="D100" s="17"/>
      <c r="E100" s="17"/>
      <c r="F100" s="18"/>
      <c r="G100" s="21"/>
      <c r="H100" s="17"/>
      <c r="I100" s="17"/>
      <c r="J100" s="17"/>
      <c r="K100" s="17"/>
      <c r="L100" s="19">
        <v>2.57</v>
      </c>
      <c r="M100" s="33">
        <f t="shared" ref="M100:N100" si="25">SUM(M101:M102)</f>
        <v>0</v>
      </c>
      <c r="N100" s="33">
        <f t="shared" si="25"/>
        <v>0</v>
      </c>
    </row>
    <row r="101" spans="1:14" ht="30" x14ac:dyDescent="0.25">
      <c r="A101" s="41"/>
      <c r="B101" s="12">
        <v>67</v>
      </c>
      <c r="C101" s="9" t="s">
        <v>115</v>
      </c>
      <c r="D101" s="4">
        <f>D99</f>
        <v>10127</v>
      </c>
      <c r="E101" s="4">
        <v>10127</v>
      </c>
      <c r="F101" s="5">
        <v>2.31</v>
      </c>
      <c r="G101" s="13">
        <v>1</v>
      </c>
      <c r="H101" s="4">
        <v>1.4</v>
      </c>
      <c r="I101" s="4">
        <v>1.68</v>
      </c>
      <c r="J101" s="4">
        <v>2.23</v>
      </c>
      <c r="K101" s="4">
        <v>2.39</v>
      </c>
      <c r="L101" s="6">
        <v>2.57</v>
      </c>
      <c r="M101" s="8"/>
      <c r="N101" s="7">
        <f>(M101/12*1*$D101*$F101*$G101*$H101*N$9)+(M101/12*11*$E101*$F101*$G101*$H101*N$10)</f>
        <v>0</v>
      </c>
    </row>
    <row r="102" spans="1:14" x14ac:dyDescent="0.25">
      <c r="A102" s="41"/>
      <c r="B102" s="12">
        <v>68</v>
      </c>
      <c r="C102" s="9" t="s">
        <v>116</v>
      </c>
      <c r="D102" s="4">
        <f>D23</f>
        <v>10127</v>
      </c>
      <c r="E102" s="4">
        <v>10127</v>
      </c>
      <c r="F102" s="10">
        <v>0.89</v>
      </c>
      <c r="G102" s="13">
        <v>1</v>
      </c>
      <c r="H102" s="4">
        <v>1.4</v>
      </c>
      <c r="I102" s="4">
        <v>1.68</v>
      </c>
      <c r="J102" s="4">
        <v>2.23</v>
      </c>
      <c r="K102" s="4">
        <v>2.39</v>
      </c>
      <c r="L102" s="6">
        <v>2.57</v>
      </c>
      <c r="M102" s="8"/>
      <c r="N102" s="7">
        <f>(M102/12*1*$D102*$F102*$G102*$H102*N$9)+(M102/12*11*$E102*$F102*$G102*$H102*N$10)</f>
        <v>0</v>
      </c>
    </row>
    <row r="103" spans="1:14" s="22" customFormat="1" x14ac:dyDescent="0.25">
      <c r="A103" s="40">
        <v>23</v>
      </c>
      <c r="B103" s="20"/>
      <c r="C103" s="16" t="s">
        <v>117</v>
      </c>
      <c r="D103" s="17"/>
      <c r="E103" s="17"/>
      <c r="F103" s="18"/>
      <c r="G103" s="21">
        <v>1</v>
      </c>
      <c r="H103" s="17">
        <v>1.4</v>
      </c>
      <c r="I103" s="17">
        <v>1.68</v>
      </c>
      <c r="J103" s="17">
        <v>2.23</v>
      </c>
      <c r="K103" s="17">
        <v>2.39</v>
      </c>
      <c r="L103" s="19">
        <v>2.57</v>
      </c>
      <c r="M103" s="33">
        <f t="shared" ref="M103:N103" si="26">M104</f>
        <v>0</v>
      </c>
      <c r="N103" s="33">
        <f t="shared" si="26"/>
        <v>0</v>
      </c>
    </row>
    <row r="104" spans="1:14" x14ac:dyDescent="0.25">
      <c r="A104" s="41"/>
      <c r="B104" s="12">
        <v>69</v>
      </c>
      <c r="C104" s="3" t="s">
        <v>118</v>
      </c>
      <c r="D104" s="4">
        <f>D102</f>
        <v>10127</v>
      </c>
      <c r="E104" s="4">
        <v>10127</v>
      </c>
      <c r="F104" s="5">
        <v>0.9</v>
      </c>
      <c r="G104" s="13">
        <v>1</v>
      </c>
      <c r="H104" s="4">
        <v>1.4</v>
      </c>
      <c r="I104" s="4">
        <v>1.68</v>
      </c>
      <c r="J104" s="4">
        <v>2.23</v>
      </c>
      <c r="K104" s="4">
        <v>2.39</v>
      </c>
      <c r="L104" s="6">
        <v>2.57</v>
      </c>
      <c r="M104" s="8"/>
      <c r="N104" s="7">
        <f>(M104/12*1*$D104*$F104*$G104*$H104*N$9)+(M104/12*11*$E104*$F104*$G104*$H104*N$10)</f>
        <v>0</v>
      </c>
    </row>
    <row r="105" spans="1:14" s="22" customFormat="1" x14ac:dyDescent="0.25">
      <c r="A105" s="40">
        <v>24</v>
      </c>
      <c r="B105" s="20"/>
      <c r="C105" s="16" t="s">
        <v>119</v>
      </c>
      <c r="D105" s="17"/>
      <c r="E105" s="17"/>
      <c r="F105" s="18"/>
      <c r="G105" s="21"/>
      <c r="H105" s="17"/>
      <c r="I105" s="17"/>
      <c r="J105" s="17"/>
      <c r="K105" s="17"/>
      <c r="L105" s="19">
        <v>2.57</v>
      </c>
      <c r="M105" s="33">
        <f t="shared" ref="M105:N105" si="27">M106</f>
        <v>85</v>
      </c>
      <c r="N105" s="33">
        <f t="shared" si="27"/>
        <v>1762397.4216333332</v>
      </c>
    </row>
    <row r="106" spans="1:14" ht="37.5" customHeight="1" x14ac:dyDescent="0.25">
      <c r="A106" s="41"/>
      <c r="B106" s="12">
        <v>70</v>
      </c>
      <c r="C106" s="3" t="s">
        <v>120</v>
      </c>
      <c r="D106" s="4">
        <f>D104</f>
        <v>10127</v>
      </c>
      <c r="E106" s="4">
        <v>10127</v>
      </c>
      <c r="F106" s="5">
        <v>1.46</v>
      </c>
      <c r="G106" s="13">
        <v>1</v>
      </c>
      <c r="H106" s="4">
        <v>1.4</v>
      </c>
      <c r="I106" s="4">
        <v>1.68</v>
      </c>
      <c r="J106" s="4">
        <v>2.23</v>
      </c>
      <c r="K106" s="4">
        <v>2.39</v>
      </c>
      <c r="L106" s="6">
        <v>2.57</v>
      </c>
      <c r="M106" s="8">
        <v>85</v>
      </c>
      <c r="N106" s="7">
        <f>(M106/12*1*$D106*$F106*$G106*$H106*N$9)+(M106/12*11*$E106*$F106*$G106*$H106*N$10)</f>
        <v>1762397.4216333332</v>
      </c>
    </row>
    <row r="107" spans="1:14" s="22" customFormat="1" x14ac:dyDescent="0.25">
      <c r="A107" s="40">
        <v>25</v>
      </c>
      <c r="B107" s="20"/>
      <c r="C107" s="16" t="s">
        <v>121</v>
      </c>
      <c r="D107" s="17"/>
      <c r="E107" s="17"/>
      <c r="F107" s="18"/>
      <c r="G107" s="21"/>
      <c r="H107" s="17"/>
      <c r="I107" s="17"/>
      <c r="J107" s="17"/>
      <c r="K107" s="17"/>
      <c r="L107" s="19">
        <v>2.57</v>
      </c>
      <c r="M107" s="33">
        <f t="shared" ref="M107:N107" si="28">SUM(M108:M110)</f>
        <v>0</v>
      </c>
      <c r="N107" s="33">
        <f t="shared" si="28"/>
        <v>0</v>
      </c>
    </row>
    <row r="108" spans="1:14" ht="30" x14ac:dyDescent="0.25">
      <c r="A108" s="41"/>
      <c r="B108" s="12">
        <v>71</v>
      </c>
      <c r="C108" s="9" t="s">
        <v>122</v>
      </c>
      <c r="D108" s="4">
        <f>D106</f>
        <v>10127</v>
      </c>
      <c r="E108" s="4">
        <v>10127</v>
      </c>
      <c r="F108" s="5">
        <v>1.84</v>
      </c>
      <c r="G108" s="13">
        <v>1</v>
      </c>
      <c r="H108" s="4">
        <v>1.4</v>
      </c>
      <c r="I108" s="4">
        <v>1.68</v>
      </c>
      <c r="J108" s="4">
        <v>2.23</v>
      </c>
      <c r="K108" s="4">
        <v>2.39</v>
      </c>
      <c r="L108" s="6">
        <v>2.57</v>
      </c>
      <c r="M108" s="8"/>
      <c r="N108" s="7">
        <f>(M108/12*1*$D108*$F108*$G108*$H108*N$9)+(M108/12*11*$E108*$F108*$G108*$H108*N$10)</f>
        <v>0</v>
      </c>
    </row>
    <row r="109" spans="1:14" x14ac:dyDescent="0.25">
      <c r="A109" s="41"/>
      <c r="B109" s="12">
        <v>72</v>
      </c>
      <c r="C109" s="3" t="s">
        <v>123</v>
      </c>
      <c r="D109" s="4">
        <f>D108</f>
        <v>10127</v>
      </c>
      <c r="E109" s="4">
        <v>10127</v>
      </c>
      <c r="F109" s="5">
        <v>2.1800000000000002</v>
      </c>
      <c r="G109" s="13">
        <v>1</v>
      </c>
      <c r="H109" s="4">
        <v>1.4</v>
      </c>
      <c r="I109" s="4">
        <v>1.68</v>
      </c>
      <c r="J109" s="4">
        <v>2.23</v>
      </c>
      <c r="K109" s="4">
        <v>2.39</v>
      </c>
      <c r="L109" s="6">
        <v>2.57</v>
      </c>
      <c r="M109" s="8">
        <v>0</v>
      </c>
      <c r="N109" s="7">
        <f>(M109/12*1*$D109*$F109*$G109*$H109*N$9)+(M109/12*11*$E109*$F109*$G109*$H109*N$10)</f>
        <v>0</v>
      </c>
    </row>
    <row r="110" spans="1:14" x14ac:dyDescent="0.25">
      <c r="A110" s="41"/>
      <c r="B110" s="12">
        <v>73</v>
      </c>
      <c r="C110" s="3" t="s">
        <v>124</v>
      </c>
      <c r="D110" s="4">
        <f t="shared" ref="D110:D128" si="29">D109</f>
        <v>10127</v>
      </c>
      <c r="E110" s="4">
        <v>10127</v>
      </c>
      <c r="F110" s="5">
        <v>4.3099999999999996</v>
      </c>
      <c r="G110" s="13">
        <v>1</v>
      </c>
      <c r="H110" s="4">
        <v>1.4</v>
      </c>
      <c r="I110" s="4">
        <v>1.68</v>
      </c>
      <c r="J110" s="4">
        <v>2.23</v>
      </c>
      <c r="K110" s="4">
        <v>2.39</v>
      </c>
      <c r="L110" s="6">
        <v>2.57</v>
      </c>
      <c r="M110" s="8"/>
      <c r="N110" s="7">
        <f>(M110/12*1*$D110*$F110*$G110*$H110*N$9)+(M110/12*11*$E110*$F110*$G110*$H110*N$10)</f>
        <v>0</v>
      </c>
    </row>
    <row r="111" spans="1:14" s="22" customFormat="1" x14ac:dyDescent="0.25">
      <c r="A111" s="40">
        <v>26</v>
      </c>
      <c r="B111" s="20"/>
      <c r="C111" s="16" t="s">
        <v>125</v>
      </c>
      <c r="D111" s="17"/>
      <c r="E111" s="17"/>
      <c r="F111" s="18"/>
      <c r="G111" s="21"/>
      <c r="H111" s="17"/>
      <c r="I111" s="17"/>
      <c r="J111" s="17"/>
      <c r="K111" s="17"/>
      <c r="L111" s="19">
        <v>2.57</v>
      </c>
      <c r="M111" s="33">
        <f t="shared" ref="M111:N111" si="30">M112</f>
        <v>0</v>
      </c>
      <c r="N111" s="33">
        <f t="shared" si="30"/>
        <v>0</v>
      </c>
    </row>
    <row r="112" spans="1:14" ht="45" x14ac:dyDescent="0.25">
      <c r="A112" s="41"/>
      <c r="B112" s="12">
        <v>74</v>
      </c>
      <c r="C112" s="3" t="s">
        <v>126</v>
      </c>
      <c r="D112" s="4">
        <f>D146</f>
        <v>10127</v>
      </c>
      <c r="E112" s="4">
        <v>10127</v>
      </c>
      <c r="F112" s="5">
        <v>0.98</v>
      </c>
      <c r="G112" s="13">
        <v>1</v>
      </c>
      <c r="H112" s="4">
        <v>1.4</v>
      </c>
      <c r="I112" s="4">
        <v>1.68</v>
      </c>
      <c r="J112" s="4">
        <v>2.23</v>
      </c>
      <c r="K112" s="4">
        <v>2.39</v>
      </c>
      <c r="L112" s="6">
        <v>2.57</v>
      </c>
      <c r="M112" s="8"/>
      <c r="N112" s="7">
        <f>(M112/12*1*$D112*$F112*$G112*$H112*N$9)+(M112/12*11*$E112*$F112*$G112*$H112*N$10)</f>
        <v>0</v>
      </c>
    </row>
    <row r="113" spans="1:14" x14ac:dyDescent="0.25">
      <c r="A113" s="41"/>
      <c r="B113" s="12"/>
      <c r="C113" s="3" t="s">
        <v>127</v>
      </c>
      <c r="D113" s="4"/>
      <c r="E113" s="4"/>
      <c r="F113" s="5"/>
      <c r="G113" s="13"/>
      <c r="H113" s="4"/>
      <c r="I113" s="4"/>
      <c r="J113" s="4"/>
      <c r="K113" s="4"/>
      <c r="L113" s="6">
        <v>2.57</v>
      </c>
      <c r="M113" s="26">
        <f t="shared" ref="M113:N113" si="31">M114</f>
        <v>0</v>
      </c>
      <c r="N113" s="26">
        <f t="shared" si="31"/>
        <v>0</v>
      </c>
    </row>
    <row r="114" spans="1:14" ht="30" x14ac:dyDescent="0.25">
      <c r="A114" s="41"/>
      <c r="B114" s="12">
        <v>75</v>
      </c>
      <c r="C114" s="9" t="s">
        <v>128</v>
      </c>
      <c r="D114" s="4">
        <f>D110</f>
        <v>10127</v>
      </c>
      <c r="E114" s="4">
        <v>10127</v>
      </c>
      <c r="F114" s="10">
        <v>0.74</v>
      </c>
      <c r="G114" s="13">
        <v>1</v>
      </c>
      <c r="H114" s="4">
        <v>1.4</v>
      </c>
      <c r="I114" s="4">
        <v>1.68</v>
      </c>
      <c r="J114" s="4">
        <v>2.23</v>
      </c>
      <c r="K114" s="4">
        <v>2.39</v>
      </c>
      <c r="L114" s="6">
        <v>2.57</v>
      </c>
      <c r="M114" s="8"/>
      <c r="N114" s="7">
        <f>(M114/12*1*$D114*$F114*$G114*$H114*N$9)+(M114/12*11*$E114*$F114*$G114*$H114*N$10)</f>
        <v>0</v>
      </c>
    </row>
    <row r="115" spans="1:14" s="22" customFormat="1" x14ac:dyDescent="0.25">
      <c r="A115" s="40">
        <v>28</v>
      </c>
      <c r="B115" s="20"/>
      <c r="C115" s="16" t="s">
        <v>129</v>
      </c>
      <c r="D115" s="17"/>
      <c r="E115" s="17"/>
      <c r="F115" s="18"/>
      <c r="G115" s="21"/>
      <c r="H115" s="17"/>
      <c r="I115" s="17"/>
      <c r="J115" s="17"/>
      <c r="K115" s="17"/>
      <c r="L115" s="19">
        <v>2.57</v>
      </c>
      <c r="M115" s="33">
        <f t="shared" ref="M115:N115" si="32">SUM(M116:M116)</f>
        <v>0</v>
      </c>
      <c r="N115" s="33">
        <f t="shared" si="32"/>
        <v>0</v>
      </c>
    </row>
    <row r="116" spans="1:14" ht="30" x14ac:dyDescent="0.25">
      <c r="A116" s="41"/>
      <c r="B116" s="12">
        <v>76</v>
      </c>
      <c r="C116" s="3" t="s">
        <v>130</v>
      </c>
      <c r="D116" s="4">
        <f>D114</f>
        <v>10127</v>
      </c>
      <c r="E116" s="4">
        <v>10127</v>
      </c>
      <c r="F116" s="5">
        <v>1.32</v>
      </c>
      <c r="G116" s="13">
        <v>1</v>
      </c>
      <c r="H116" s="4">
        <v>1.4</v>
      </c>
      <c r="I116" s="4">
        <v>1.68</v>
      </c>
      <c r="J116" s="4">
        <v>2.23</v>
      </c>
      <c r="K116" s="4">
        <v>2.39</v>
      </c>
      <c r="L116" s="6">
        <v>2.57</v>
      </c>
      <c r="M116" s="8">
        <v>0</v>
      </c>
      <c r="N116" s="7">
        <f>(M116/12*1*$D116*$F116*$G116*$H116*N$9)+(M116/12*11*$E116*$F116*$G116*$H116*N$10)</f>
        <v>0</v>
      </c>
    </row>
    <row r="117" spans="1:14" s="22" customFormat="1" x14ac:dyDescent="0.25">
      <c r="A117" s="40">
        <v>29</v>
      </c>
      <c r="B117" s="20"/>
      <c r="C117" s="16" t="s">
        <v>131</v>
      </c>
      <c r="D117" s="17"/>
      <c r="E117" s="17"/>
      <c r="F117" s="18"/>
      <c r="G117" s="21"/>
      <c r="H117" s="17"/>
      <c r="I117" s="17"/>
      <c r="J117" s="17"/>
      <c r="K117" s="17"/>
      <c r="L117" s="19">
        <v>2.57</v>
      </c>
      <c r="M117" s="33">
        <f t="shared" ref="M117:N117" si="33">SUM(M118:M121)</f>
        <v>50</v>
      </c>
      <c r="N117" s="33">
        <f t="shared" si="33"/>
        <v>745575.0575</v>
      </c>
    </row>
    <row r="118" spans="1:14" ht="30" x14ac:dyDescent="0.25">
      <c r="A118" s="41"/>
      <c r="B118" s="12">
        <v>77</v>
      </c>
      <c r="C118" s="3" t="s">
        <v>132</v>
      </c>
      <c r="D118" s="4">
        <f>D116</f>
        <v>10127</v>
      </c>
      <c r="E118" s="4">
        <v>10127</v>
      </c>
      <c r="F118" s="5">
        <v>1.44</v>
      </c>
      <c r="G118" s="13">
        <v>1</v>
      </c>
      <c r="H118" s="4">
        <v>1.4</v>
      </c>
      <c r="I118" s="4">
        <v>1.68</v>
      </c>
      <c r="J118" s="4">
        <v>2.23</v>
      </c>
      <c r="K118" s="4">
        <v>2.39</v>
      </c>
      <c r="L118" s="6">
        <v>2.57</v>
      </c>
      <c r="M118" s="8">
        <v>0</v>
      </c>
      <c r="N118" s="7">
        <f>(M118/12*1*$D118*$F118*$G118*$H118*N$9)+(M118/12*11*$E118*$F118*$G118*$H118*N$10)</f>
        <v>0</v>
      </c>
    </row>
    <row r="119" spans="1:14" ht="30" x14ac:dyDescent="0.25">
      <c r="A119" s="41"/>
      <c r="B119" s="12">
        <v>78</v>
      </c>
      <c r="C119" s="3" t="s">
        <v>133</v>
      </c>
      <c r="D119" s="4">
        <f t="shared" si="29"/>
        <v>10127</v>
      </c>
      <c r="E119" s="4">
        <v>10127</v>
      </c>
      <c r="F119" s="5">
        <v>1.69</v>
      </c>
      <c r="G119" s="13">
        <v>1</v>
      </c>
      <c r="H119" s="4">
        <v>1.4</v>
      </c>
      <c r="I119" s="4">
        <v>1.68</v>
      </c>
      <c r="J119" s="4">
        <v>2.23</v>
      </c>
      <c r="K119" s="4">
        <v>2.39</v>
      </c>
      <c r="L119" s="6">
        <v>2.57</v>
      </c>
      <c r="M119" s="8">
        <v>0</v>
      </c>
      <c r="N119" s="7">
        <f>(M119/12*1*$D119*$F119*$G119*$H119*N$9)+(M119/12*11*$E119*$F119*$G119*$H119*N$10)</f>
        <v>0</v>
      </c>
    </row>
    <row r="120" spans="1:14" ht="30" x14ac:dyDescent="0.25">
      <c r="A120" s="41"/>
      <c r="B120" s="12">
        <v>79</v>
      </c>
      <c r="C120" s="3" t="s">
        <v>134</v>
      </c>
      <c r="D120" s="4">
        <f t="shared" si="29"/>
        <v>10127</v>
      </c>
      <c r="E120" s="4">
        <v>10127</v>
      </c>
      <c r="F120" s="5">
        <v>2.4900000000000002</v>
      </c>
      <c r="G120" s="13">
        <v>1</v>
      </c>
      <c r="H120" s="4">
        <v>1.4</v>
      </c>
      <c r="I120" s="4">
        <v>1.68</v>
      </c>
      <c r="J120" s="4">
        <v>2.23</v>
      </c>
      <c r="K120" s="4">
        <v>2.39</v>
      </c>
      <c r="L120" s="6">
        <v>2.57</v>
      </c>
      <c r="M120" s="8">
        <v>0</v>
      </c>
      <c r="N120" s="7">
        <f>(M120/12*1*$D120*$F120*$G120*$H120*N$9)+(M120/12*11*$E120*$F120*$G120*$H120*N$10)</f>
        <v>0</v>
      </c>
    </row>
    <row r="121" spans="1:14" ht="30" x14ac:dyDescent="0.25">
      <c r="A121" s="41"/>
      <c r="B121" s="12">
        <v>80</v>
      </c>
      <c r="C121" s="3" t="s">
        <v>135</v>
      </c>
      <c r="D121" s="4">
        <f>D120</f>
        <v>10127</v>
      </c>
      <c r="E121" s="4">
        <v>10127</v>
      </c>
      <c r="F121" s="5">
        <v>1.05</v>
      </c>
      <c r="G121" s="13">
        <v>1</v>
      </c>
      <c r="H121" s="4">
        <v>1.4</v>
      </c>
      <c r="I121" s="4">
        <v>1.68</v>
      </c>
      <c r="J121" s="4">
        <v>2.23</v>
      </c>
      <c r="K121" s="4">
        <v>2.39</v>
      </c>
      <c r="L121" s="6">
        <v>2.57</v>
      </c>
      <c r="M121" s="11">
        <v>50</v>
      </c>
      <c r="N121" s="7">
        <f>(M121/12*1*$D121*$F121*$G121*$H121*N$9)+(M121/12*11*$E121*$F121*$G121*$H121*N$10)</f>
        <v>745575.0575</v>
      </c>
    </row>
    <row r="122" spans="1:14" s="22" customFormat="1" x14ac:dyDescent="0.25">
      <c r="A122" s="40">
        <v>30</v>
      </c>
      <c r="B122" s="20"/>
      <c r="C122" s="16" t="s">
        <v>136</v>
      </c>
      <c r="D122" s="17"/>
      <c r="E122" s="17"/>
      <c r="F122" s="18"/>
      <c r="G122" s="21"/>
      <c r="H122" s="17"/>
      <c r="I122" s="17"/>
      <c r="J122" s="17"/>
      <c r="K122" s="17"/>
      <c r="L122" s="19">
        <v>2.57</v>
      </c>
      <c r="M122" s="33">
        <f t="shared" ref="M122:N122" si="34">SUM(M123:M128)</f>
        <v>39</v>
      </c>
      <c r="N122" s="33">
        <f t="shared" si="34"/>
        <v>468363.15040666668</v>
      </c>
    </row>
    <row r="123" spans="1:14" ht="45" x14ac:dyDescent="0.25">
      <c r="A123" s="41"/>
      <c r="B123" s="12">
        <v>81</v>
      </c>
      <c r="C123" s="3" t="s">
        <v>137</v>
      </c>
      <c r="D123" s="4">
        <f>D121</f>
        <v>10127</v>
      </c>
      <c r="E123" s="4">
        <v>10127</v>
      </c>
      <c r="F123" s="5">
        <v>0.8</v>
      </c>
      <c r="G123" s="13">
        <v>1</v>
      </c>
      <c r="H123" s="4">
        <v>1.4</v>
      </c>
      <c r="I123" s="4">
        <v>1.68</v>
      </c>
      <c r="J123" s="4">
        <v>2.23</v>
      </c>
      <c r="K123" s="4">
        <v>2.39</v>
      </c>
      <c r="L123" s="6">
        <v>2.57</v>
      </c>
      <c r="M123" s="8">
        <v>38</v>
      </c>
      <c r="N123" s="7">
        <f>(M123/12*1*$D123*$F123*$G123*$H123*N$9)+(M123/12*11*$E123*$F123*$G123*$H123*N$10)</f>
        <v>431723.46186666668</v>
      </c>
    </row>
    <row r="124" spans="1:14" ht="30" x14ac:dyDescent="0.25">
      <c r="A124" s="41"/>
      <c r="B124" s="12">
        <v>82</v>
      </c>
      <c r="C124" s="9" t="s">
        <v>138</v>
      </c>
      <c r="D124" s="4">
        <f>D123</f>
        <v>10127</v>
      </c>
      <c r="E124" s="4">
        <v>10127</v>
      </c>
      <c r="F124" s="5">
        <v>2.1800000000000002</v>
      </c>
      <c r="G124" s="13">
        <v>1</v>
      </c>
      <c r="H124" s="4">
        <v>1.4</v>
      </c>
      <c r="I124" s="4">
        <v>1.68</v>
      </c>
      <c r="J124" s="4">
        <v>2.23</v>
      </c>
      <c r="K124" s="4">
        <v>2.39</v>
      </c>
      <c r="L124" s="6">
        <v>2.57</v>
      </c>
      <c r="M124" s="8"/>
      <c r="N124" s="7">
        <f>(M124/12*1*$D124*$F124*$G124*$H124*N$9)+(M124/12*11*$E124*$F124*$G124*$H124*N$10)</f>
        <v>0</v>
      </c>
    </row>
    <row r="125" spans="1:14" ht="30" x14ac:dyDescent="0.25">
      <c r="A125" s="41"/>
      <c r="B125" s="12">
        <v>83</v>
      </c>
      <c r="C125" s="9" t="s">
        <v>139</v>
      </c>
      <c r="D125" s="4">
        <f t="shared" si="29"/>
        <v>10127</v>
      </c>
      <c r="E125" s="4">
        <v>10127</v>
      </c>
      <c r="F125" s="5">
        <v>2.58</v>
      </c>
      <c r="G125" s="13">
        <v>1</v>
      </c>
      <c r="H125" s="4">
        <v>1.4</v>
      </c>
      <c r="I125" s="4">
        <v>1.68</v>
      </c>
      <c r="J125" s="4">
        <v>2.23</v>
      </c>
      <c r="K125" s="4">
        <v>2.39</v>
      </c>
      <c r="L125" s="6">
        <v>2.57</v>
      </c>
      <c r="M125" s="8">
        <v>1</v>
      </c>
      <c r="N125" s="7">
        <f>(M125/12*1*$D125*$F125*$G125*$H125*N$9)+(M125/12*11*$E125*$F125*$G125*$H125*N$10)</f>
        <v>36639.688539999996</v>
      </c>
    </row>
    <row r="126" spans="1:14" ht="30" x14ac:dyDescent="0.25">
      <c r="A126" s="41"/>
      <c r="B126" s="12">
        <v>84</v>
      </c>
      <c r="C126" s="9" t="s">
        <v>140</v>
      </c>
      <c r="D126" s="4">
        <f>D125</f>
        <v>10127</v>
      </c>
      <c r="E126" s="4">
        <v>10127</v>
      </c>
      <c r="F126" s="5">
        <v>1.97</v>
      </c>
      <c r="G126" s="13">
        <v>1</v>
      </c>
      <c r="H126" s="4">
        <v>1.4</v>
      </c>
      <c r="I126" s="4">
        <v>1.68</v>
      </c>
      <c r="J126" s="4">
        <v>2.23</v>
      </c>
      <c r="K126" s="4">
        <v>2.39</v>
      </c>
      <c r="L126" s="6">
        <v>2.57</v>
      </c>
      <c r="M126" s="8"/>
      <c r="N126" s="7">
        <f>(M126/12*1*$D126*$F126*$G126*$H126*N$9)+(M126/12*11*$E126*$F126*$G126*$H126*N$10)</f>
        <v>0</v>
      </c>
    </row>
    <row r="127" spans="1:14" ht="30" x14ac:dyDescent="0.25">
      <c r="A127" s="41"/>
      <c r="B127" s="12">
        <v>85</v>
      </c>
      <c r="C127" s="9" t="s">
        <v>141</v>
      </c>
      <c r="D127" s="4">
        <f t="shared" si="29"/>
        <v>10127</v>
      </c>
      <c r="E127" s="4">
        <v>10127</v>
      </c>
      <c r="F127" s="5">
        <v>2.04</v>
      </c>
      <c r="G127" s="13">
        <v>1</v>
      </c>
      <c r="H127" s="4">
        <v>1.4</v>
      </c>
      <c r="I127" s="4">
        <v>1.68</v>
      </c>
      <c r="J127" s="4">
        <v>2.23</v>
      </c>
      <c r="K127" s="4">
        <v>2.39</v>
      </c>
      <c r="L127" s="6">
        <v>2.57</v>
      </c>
      <c r="M127" s="8"/>
      <c r="N127" s="7">
        <f>(M127/12*1*$D127*$F127*$G127*$H127*N$9)+(M127/12*11*$E127*$F127*$G127*$H127*N$10)</f>
        <v>0</v>
      </c>
    </row>
    <row r="128" spans="1:14" ht="30.75" customHeight="1" x14ac:dyDescent="0.25">
      <c r="A128" s="41"/>
      <c r="B128" s="12">
        <v>86</v>
      </c>
      <c r="C128" s="9" t="s">
        <v>142</v>
      </c>
      <c r="D128" s="4">
        <f t="shared" si="29"/>
        <v>10127</v>
      </c>
      <c r="E128" s="4">
        <v>10127</v>
      </c>
      <c r="F128" s="5">
        <v>2.95</v>
      </c>
      <c r="G128" s="13">
        <v>1</v>
      </c>
      <c r="H128" s="4">
        <v>1.4</v>
      </c>
      <c r="I128" s="4">
        <v>1.68</v>
      </c>
      <c r="J128" s="4">
        <v>2.23</v>
      </c>
      <c r="K128" s="4">
        <v>2.39</v>
      </c>
      <c r="L128" s="6">
        <v>2.57</v>
      </c>
      <c r="M128" s="8"/>
      <c r="N128" s="7">
        <f>(M128/12*1*$D128*$F128*$G128*$H128*N$9)+(M128/12*11*$E128*$F128*$G128*$H128*N$10)</f>
        <v>0</v>
      </c>
    </row>
    <row r="129" spans="1:14" s="22" customFormat="1" x14ac:dyDescent="0.25">
      <c r="A129" s="40">
        <v>31</v>
      </c>
      <c r="B129" s="20"/>
      <c r="C129" s="16" t="s">
        <v>143</v>
      </c>
      <c r="D129" s="17"/>
      <c r="E129" s="17"/>
      <c r="F129" s="18"/>
      <c r="G129" s="21"/>
      <c r="H129" s="17"/>
      <c r="I129" s="17"/>
      <c r="J129" s="17"/>
      <c r="K129" s="17"/>
      <c r="L129" s="19">
        <v>2.57</v>
      </c>
      <c r="M129" s="33">
        <f t="shared" ref="M129:N129" si="35">SUM(M130:M134)</f>
        <v>0</v>
      </c>
      <c r="N129" s="33">
        <f t="shared" si="35"/>
        <v>0</v>
      </c>
    </row>
    <row r="130" spans="1:14" x14ac:dyDescent="0.25">
      <c r="A130" s="41"/>
      <c r="B130" s="12">
        <v>87</v>
      </c>
      <c r="C130" s="3" t="s">
        <v>144</v>
      </c>
      <c r="D130" s="4">
        <f>D128</f>
        <v>10127</v>
      </c>
      <c r="E130" s="4">
        <v>10127</v>
      </c>
      <c r="F130" s="5">
        <v>0.89</v>
      </c>
      <c r="G130" s="13">
        <v>1</v>
      </c>
      <c r="H130" s="4">
        <v>1.4</v>
      </c>
      <c r="I130" s="4">
        <v>1.68</v>
      </c>
      <c r="J130" s="4">
        <v>2.23</v>
      </c>
      <c r="K130" s="4">
        <v>2.39</v>
      </c>
      <c r="L130" s="6">
        <v>2.57</v>
      </c>
      <c r="M130" s="8">
        <v>0</v>
      </c>
      <c r="N130" s="7">
        <f>(M130/12*1*$D130*$F130*$G130*$H130*N$9)+(M130/12*11*$E130*$F130*$G130*$H130*N$10)</f>
        <v>0</v>
      </c>
    </row>
    <row r="131" spans="1:14" ht="30" x14ac:dyDescent="0.25">
      <c r="A131" s="41"/>
      <c r="B131" s="12">
        <v>88</v>
      </c>
      <c r="C131" s="3" t="s">
        <v>145</v>
      </c>
      <c r="D131" s="4">
        <f>D130</f>
        <v>10127</v>
      </c>
      <c r="E131" s="4">
        <v>10127</v>
      </c>
      <c r="F131" s="5">
        <v>0.75</v>
      </c>
      <c r="G131" s="13">
        <v>1</v>
      </c>
      <c r="H131" s="4">
        <v>1.4</v>
      </c>
      <c r="I131" s="4">
        <v>1.68</v>
      </c>
      <c r="J131" s="4">
        <v>2.23</v>
      </c>
      <c r="K131" s="4">
        <v>2.39</v>
      </c>
      <c r="L131" s="6">
        <v>2.57</v>
      </c>
      <c r="M131" s="8">
        <v>0</v>
      </c>
      <c r="N131" s="7">
        <f>(M131/12*1*$D131*$F131*$G131*$H131*N$9)+(M131/12*11*$E131*$F131*$G131*$H131*N$10)</f>
        <v>0</v>
      </c>
    </row>
    <row r="132" spans="1:14" ht="30" x14ac:dyDescent="0.25">
      <c r="A132" s="41"/>
      <c r="B132" s="12">
        <v>89</v>
      </c>
      <c r="C132" s="3" t="s">
        <v>146</v>
      </c>
      <c r="D132" s="4">
        <f t="shared" ref="D132" si="36">D131</f>
        <v>10127</v>
      </c>
      <c r="E132" s="4">
        <v>10127</v>
      </c>
      <c r="F132" s="5">
        <v>1</v>
      </c>
      <c r="G132" s="13">
        <v>1</v>
      </c>
      <c r="H132" s="4">
        <v>1.4</v>
      </c>
      <c r="I132" s="4">
        <v>1.68</v>
      </c>
      <c r="J132" s="4">
        <v>2.23</v>
      </c>
      <c r="K132" s="4">
        <v>2.39</v>
      </c>
      <c r="L132" s="6">
        <v>2.57</v>
      </c>
      <c r="M132" s="8"/>
      <c r="N132" s="7">
        <f>(M132/12*1*$D132*$F132*$G132*$H132*N$9)+(M132/12*11*$E132*$F132*$G132*$H132*N$10)</f>
        <v>0</v>
      </c>
    </row>
    <row r="133" spans="1:14" ht="30" x14ac:dyDescent="0.25">
      <c r="A133" s="41"/>
      <c r="B133" s="12">
        <v>90</v>
      </c>
      <c r="C133" s="9" t="s">
        <v>147</v>
      </c>
      <c r="D133" s="4">
        <f>D132</f>
        <v>10127</v>
      </c>
      <c r="E133" s="4">
        <v>10127</v>
      </c>
      <c r="F133" s="5">
        <v>1.29</v>
      </c>
      <c r="G133" s="13">
        <v>1</v>
      </c>
      <c r="H133" s="4">
        <v>1.4</v>
      </c>
      <c r="I133" s="4">
        <v>1.68</v>
      </c>
      <c r="J133" s="4">
        <v>2.23</v>
      </c>
      <c r="K133" s="4">
        <v>2.39</v>
      </c>
      <c r="L133" s="6">
        <v>2.57</v>
      </c>
      <c r="M133" s="8">
        <v>0</v>
      </c>
      <c r="N133" s="7">
        <f>(M133/12*1*$D133*$F133*$G133*$H133*N$9)+(M133/12*11*$E133*$F133*$G133*$H133*N$10)</f>
        <v>0</v>
      </c>
    </row>
    <row r="134" spans="1:14" x14ac:dyDescent="0.25">
      <c r="A134" s="41"/>
      <c r="B134" s="12">
        <v>91</v>
      </c>
      <c r="C134" s="9" t="s">
        <v>148</v>
      </c>
      <c r="D134" s="4">
        <f>D133</f>
        <v>10127</v>
      </c>
      <c r="E134" s="4">
        <v>10127</v>
      </c>
      <c r="F134" s="5">
        <v>2.6</v>
      </c>
      <c r="G134" s="13">
        <v>1</v>
      </c>
      <c r="H134" s="4">
        <v>1.4</v>
      </c>
      <c r="I134" s="4">
        <v>1.68</v>
      </c>
      <c r="J134" s="4">
        <v>2.23</v>
      </c>
      <c r="K134" s="4">
        <v>2.39</v>
      </c>
      <c r="L134" s="6">
        <v>2.57</v>
      </c>
      <c r="M134" s="8">
        <v>0</v>
      </c>
      <c r="N134" s="7">
        <f>(M134/12*1*$D134*$F134*$G134*$H134*N$9)+(M134/12*11*$E134*$F134*$G134*$H134*N$10)</f>
        <v>0</v>
      </c>
    </row>
    <row r="135" spans="1:14" s="22" customFormat="1" x14ac:dyDescent="0.25">
      <c r="A135" s="40">
        <v>32</v>
      </c>
      <c r="B135" s="20"/>
      <c r="C135" s="16" t="s">
        <v>149</v>
      </c>
      <c r="D135" s="17"/>
      <c r="E135" s="17"/>
      <c r="F135" s="18"/>
      <c r="G135" s="21"/>
      <c r="H135" s="17"/>
      <c r="I135" s="17"/>
      <c r="J135" s="17"/>
      <c r="K135" s="17"/>
      <c r="L135" s="19">
        <v>2.57</v>
      </c>
      <c r="M135" s="33">
        <f t="shared" ref="M135:N135" si="37">SUM(M136:M142)</f>
        <v>0</v>
      </c>
      <c r="N135" s="33">
        <f t="shared" si="37"/>
        <v>0</v>
      </c>
    </row>
    <row r="136" spans="1:14" ht="30" x14ac:dyDescent="0.25">
      <c r="A136" s="41"/>
      <c r="B136" s="12">
        <v>92</v>
      </c>
      <c r="C136" s="9" t="s">
        <v>150</v>
      </c>
      <c r="D136" s="4">
        <f>D134</f>
        <v>10127</v>
      </c>
      <c r="E136" s="4">
        <v>10127</v>
      </c>
      <c r="F136" s="5">
        <v>2.11</v>
      </c>
      <c r="G136" s="13">
        <v>1</v>
      </c>
      <c r="H136" s="4">
        <v>1.4</v>
      </c>
      <c r="I136" s="4">
        <v>1.68</v>
      </c>
      <c r="J136" s="4">
        <v>2.23</v>
      </c>
      <c r="K136" s="4">
        <v>2.39</v>
      </c>
      <c r="L136" s="6">
        <v>2.57</v>
      </c>
      <c r="M136" s="8">
        <v>0</v>
      </c>
      <c r="N136" s="7">
        <f>(M136/12*1*$D136*$F136*$G136*$H136*N$9)+(M136/12*11*$E136*$F136*$G136*$H136*N$10)</f>
        <v>0</v>
      </c>
    </row>
    <row r="137" spans="1:14" ht="30" x14ac:dyDescent="0.25">
      <c r="A137" s="41"/>
      <c r="B137" s="12">
        <v>93</v>
      </c>
      <c r="C137" s="9" t="s">
        <v>151</v>
      </c>
      <c r="D137" s="4">
        <f>D136</f>
        <v>10127</v>
      </c>
      <c r="E137" s="4">
        <v>10127</v>
      </c>
      <c r="F137" s="5">
        <v>3.55</v>
      </c>
      <c r="G137" s="13">
        <v>1</v>
      </c>
      <c r="H137" s="4">
        <v>1.4</v>
      </c>
      <c r="I137" s="4">
        <v>1.68</v>
      </c>
      <c r="J137" s="4">
        <v>2.23</v>
      </c>
      <c r="K137" s="4">
        <v>2.39</v>
      </c>
      <c r="L137" s="6">
        <v>2.57</v>
      </c>
      <c r="M137" s="8"/>
      <c r="N137" s="7">
        <f>(M137/12*1*$D137*$F137*$G137*$H137*N$9)+(M137/12*11*$E137*$F137*$G137*$H137*N$10)</f>
        <v>0</v>
      </c>
    </row>
    <row r="138" spans="1:14" ht="30" x14ac:dyDescent="0.25">
      <c r="A138" s="41"/>
      <c r="B138" s="12">
        <v>94</v>
      </c>
      <c r="C138" s="3" t="s">
        <v>152</v>
      </c>
      <c r="D138" s="4">
        <f>D137</f>
        <v>10127</v>
      </c>
      <c r="E138" s="4">
        <v>10127</v>
      </c>
      <c r="F138" s="5">
        <v>1.57</v>
      </c>
      <c r="G138" s="13">
        <v>1</v>
      </c>
      <c r="H138" s="4">
        <v>1.4</v>
      </c>
      <c r="I138" s="4">
        <v>1.68</v>
      </c>
      <c r="J138" s="4">
        <v>2.23</v>
      </c>
      <c r="K138" s="4">
        <v>2.39</v>
      </c>
      <c r="L138" s="6">
        <v>2.57</v>
      </c>
      <c r="M138" s="8">
        <v>0</v>
      </c>
      <c r="N138" s="7">
        <f>(M138/12*1*$D138*$F138*$G138*$H138*N$9)+(M138/12*11*$E138*$F138*$G138*$H138*N$10)</f>
        <v>0</v>
      </c>
    </row>
    <row r="139" spans="1:14" ht="30" x14ac:dyDescent="0.25">
      <c r="A139" s="41"/>
      <c r="B139" s="12">
        <v>95</v>
      </c>
      <c r="C139" s="3" t="s">
        <v>153</v>
      </c>
      <c r="D139" s="4">
        <f>D138</f>
        <v>10127</v>
      </c>
      <c r="E139" s="4">
        <v>10127</v>
      </c>
      <c r="F139" s="5">
        <v>2.2599999999999998</v>
      </c>
      <c r="G139" s="13">
        <v>1</v>
      </c>
      <c r="H139" s="4">
        <v>1.4</v>
      </c>
      <c r="I139" s="4">
        <v>1.68</v>
      </c>
      <c r="J139" s="4">
        <v>2.23</v>
      </c>
      <c r="K139" s="4">
        <v>2.39</v>
      </c>
      <c r="L139" s="6">
        <v>2.57</v>
      </c>
      <c r="M139" s="8">
        <v>0</v>
      </c>
      <c r="N139" s="7">
        <f>(M139/12*1*$D139*$F139*$G139*$H139*N$9)+(M139/12*11*$E139*$F139*$G139*$H139*N$10)</f>
        <v>0</v>
      </c>
    </row>
    <row r="140" spans="1:14" ht="30" x14ac:dyDescent="0.25">
      <c r="A140" s="41"/>
      <c r="B140" s="12">
        <v>96</v>
      </c>
      <c r="C140" s="3" t="s">
        <v>154</v>
      </c>
      <c r="D140" s="4">
        <f>D139</f>
        <v>10127</v>
      </c>
      <c r="E140" s="4">
        <v>10127</v>
      </c>
      <c r="F140" s="5">
        <v>3.24</v>
      </c>
      <c r="G140" s="13">
        <v>1</v>
      </c>
      <c r="H140" s="4">
        <v>1.4</v>
      </c>
      <c r="I140" s="4">
        <v>1.68</v>
      </c>
      <c r="J140" s="4">
        <v>2.23</v>
      </c>
      <c r="K140" s="4">
        <v>2.39</v>
      </c>
      <c r="L140" s="6">
        <v>2.57</v>
      </c>
      <c r="M140" s="8"/>
      <c r="N140" s="7">
        <f>(M140/12*1*$D140*$F140*$G140*$H140*N$9)+(M140/12*11*$E140*$F140*$G140*$H140*N$10)</f>
        <v>0</v>
      </c>
    </row>
    <row r="141" spans="1:14" ht="30" x14ac:dyDescent="0.25">
      <c r="A141" s="41"/>
      <c r="B141" s="12">
        <v>97</v>
      </c>
      <c r="C141" s="9" t="s">
        <v>155</v>
      </c>
      <c r="D141" s="4">
        <f>D139</f>
        <v>10127</v>
      </c>
      <c r="E141" s="4">
        <v>10127</v>
      </c>
      <c r="F141" s="5">
        <v>2.06</v>
      </c>
      <c r="G141" s="13">
        <v>1</v>
      </c>
      <c r="H141" s="4">
        <v>1.4</v>
      </c>
      <c r="I141" s="4">
        <v>1.68</v>
      </c>
      <c r="J141" s="4">
        <v>2.23</v>
      </c>
      <c r="K141" s="4">
        <v>2.39</v>
      </c>
      <c r="L141" s="6">
        <v>2.57</v>
      </c>
      <c r="M141" s="8">
        <v>0</v>
      </c>
      <c r="N141" s="7">
        <f>(M141/12*1*$D141*$F141*$G141*$H141*N$9)+(M141/12*11*$E141*$F141*$G141*$H141*N$10)</f>
        <v>0</v>
      </c>
    </row>
    <row r="142" spans="1:14" ht="30" x14ac:dyDescent="0.25">
      <c r="A142" s="41"/>
      <c r="B142" s="12">
        <v>98</v>
      </c>
      <c r="C142" s="9" t="s">
        <v>156</v>
      </c>
      <c r="D142" s="4">
        <f>D141</f>
        <v>10127</v>
      </c>
      <c r="E142" s="4">
        <v>10127</v>
      </c>
      <c r="F142" s="5">
        <v>2.17</v>
      </c>
      <c r="G142" s="13">
        <v>1</v>
      </c>
      <c r="H142" s="4">
        <v>1.4</v>
      </c>
      <c r="I142" s="4">
        <v>1.68</v>
      </c>
      <c r="J142" s="4">
        <v>2.23</v>
      </c>
      <c r="K142" s="4">
        <v>2.39</v>
      </c>
      <c r="L142" s="6">
        <v>2.57</v>
      </c>
      <c r="M142" s="8">
        <v>0</v>
      </c>
      <c r="N142" s="7">
        <f>(M142/12*1*$D142*$F142*$G142*$H142*N$9)+(M142/12*11*$E142*$F142*$G142*$H142*N$10)</f>
        <v>0</v>
      </c>
    </row>
    <row r="143" spans="1:14" s="22" customFormat="1" x14ac:dyDescent="0.25">
      <c r="A143" s="40">
        <v>33</v>
      </c>
      <c r="B143" s="20"/>
      <c r="C143" s="16" t="s">
        <v>157</v>
      </c>
      <c r="D143" s="17"/>
      <c r="E143" s="17"/>
      <c r="F143" s="18"/>
      <c r="G143" s="21"/>
      <c r="H143" s="17"/>
      <c r="I143" s="17"/>
      <c r="J143" s="17"/>
      <c r="K143" s="17"/>
      <c r="L143" s="19">
        <v>2.57</v>
      </c>
      <c r="M143" s="33">
        <f t="shared" ref="M143:N143" si="38">SUM(M144:M144)</f>
        <v>0</v>
      </c>
      <c r="N143" s="33">
        <f t="shared" si="38"/>
        <v>0</v>
      </c>
    </row>
    <row r="144" spans="1:14" x14ac:dyDescent="0.25">
      <c r="A144" s="41"/>
      <c r="B144" s="12">
        <v>99</v>
      </c>
      <c r="C144" s="9" t="s">
        <v>158</v>
      </c>
      <c r="D144" s="4">
        <f>D142</f>
        <v>10127</v>
      </c>
      <c r="E144" s="4">
        <v>10127</v>
      </c>
      <c r="F144" s="5">
        <v>1.1000000000000001</v>
      </c>
      <c r="G144" s="13">
        <v>1</v>
      </c>
      <c r="H144" s="4">
        <v>1.4</v>
      </c>
      <c r="I144" s="4">
        <v>1.68</v>
      </c>
      <c r="J144" s="4">
        <v>2.23</v>
      </c>
      <c r="K144" s="4">
        <v>2.39</v>
      </c>
      <c r="L144" s="6">
        <v>2.57</v>
      </c>
      <c r="M144" s="8">
        <v>0</v>
      </c>
      <c r="N144" s="7">
        <f>(M144/12*1*$D144*$F144*$G144*$H144*N$9)+(M144/12*11*$E144*$F144*$G144*$H144*N$10)</f>
        <v>0</v>
      </c>
    </row>
    <row r="145" spans="1:14" s="22" customFormat="1" x14ac:dyDescent="0.25">
      <c r="A145" s="40">
        <v>34</v>
      </c>
      <c r="B145" s="20"/>
      <c r="C145" s="16" t="s">
        <v>159</v>
      </c>
      <c r="D145" s="17"/>
      <c r="E145" s="17"/>
      <c r="F145" s="18"/>
      <c r="G145" s="21"/>
      <c r="H145" s="17"/>
      <c r="I145" s="17"/>
      <c r="J145" s="17"/>
      <c r="K145" s="17"/>
      <c r="L145" s="19">
        <v>2.57</v>
      </c>
      <c r="M145" s="33">
        <f t="shared" ref="M145:N145" si="39">SUM(M146:M148)</f>
        <v>0</v>
      </c>
      <c r="N145" s="33">
        <f t="shared" si="39"/>
        <v>0</v>
      </c>
    </row>
    <row r="146" spans="1:14" ht="45" x14ac:dyDescent="0.25">
      <c r="A146" s="41"/>
      <c r="B146" s="12">
        <v>100</v>
      </c>
      <c r="C146" s="3" t="s">
        <v>160</v>
      </c>
      <c r="D146" s="4">
        <f>D144</f>
        <v>10127</v>
      </c>
      <c r="E146" s="4">
        <v>10127</v>
      </c>
      <c r="F146" s="5">
        <v>0.88</v>
      </c>
      <c r="G146" s="13">
        <v>1</v>
      </c>
      <c r="H146" s="4">
        <v>1.4</v>
      </c>
      <c r="I146" s="4">
        <v>1.68</v>
      </c>
      <c r="J146" s="4">
        <v>2.23</v>
      </c>
      <c r="K146" s="4">
        <v>2.39</v>
      </c>
      <c r="L146" s="6">
        <v>2.57</v>
      </c>
      <c r="M146" s="8">
        <v>0</v>
      </c>
      <c r="N146" s="7">
        <f>(M146/12*1*$D146*$F146*$G146*$H146*N$9)+(M146/12*11*$E146*$F146*$G146*$H146*N$10)</f>
        <v>0</v>
      </c>
    </row>
    <row r="147" spans="1:14" ht="30" x14ac:dyDescent="0.25">
      <c r="A147" s="41"/>
      <c r="B147" s="12">
        <v>101</v>
      </c>
      <c r="C147" s="3" t="s">
        <v>161</v>
      </c>
      <c r="D147" s="4">
        <f>D146</f>
        <v>10127</v>
      </c>
      <c r="E147" s="4">
        <v>10127</v>
      </c>
      <c r="F147" s="5">
        <v>0.92</v>
      </c>
      <c r="G147" s="13">
        <v>1</v>
      </c>
      <c r="H147" s="4">
        <v>1.4</v>
      </c>
      <c r="I147" s="4">
        <v>1.68</v>
      </c>
      <c r="J147" s="4">
        <v>2.23</v>
      </c>
      <c r="K147" s="4">
        <v>2.39</v>
      </c>
      <c r="L147" s="6">
        <v>2.57</v>
      </c>
      <c r="M147" s="8">
        <v>0</v>
      </c>
      <c r="N147" s="7">
        <f>(M147/12*1*$D147*$F147*$G147*$H147*N$9)+(M147/12*11*$E147*$F147*$G147*$H147*N$10)</f>
        <v>0</v>
      </c>
    </row>
    <row r="148" spans="1:14" ht="30" x14ac:dyDescent="0.25">
      <c r="A148" s="41"/>
      <c r="B148" s="12">
        <v>102</v>
      </c>
      <c r="C148" s="3" t="s">
        <v>162</v>
      </c>
      <c r="D148" s="4">
        <f t="shared" ref="D148:D157" si="40">D147</f>
        <v>10127</v>
      </c>
      <c r="E148" s="4">
        <v>10127</v>
      </c>
      <c r="F148" s="5">
        <v>1.56</v>
      </c>
      <c r="G148" s="13">
        <v>1</v>
      </c>
      <c r="H148" s="4">
        <v>1.4</v>
      </c>
      <c r="I148" s="4">
        <v>1.68</v>
      </c>
      <c r="J148" s="4">
        <v>2.23</v>
      </c>
      <c r="K148" s="4">
        <v>2.39</v>
      </c>
      <c r="L148" s="6">
        <v>2.57</v>
      </c>
      <c r="M148" s="8">
        <v>0</v>
      </c>
      <c r="N148" s="7">
        <f>(M148/12*1*$D148*$F148*$G148*$H148*N$9)+(M148/12*11*$E148*$F148*$G148*$H148*N$10)</f>
        <v>0</v>
      </c>
    </row>
    <row r="149" spans="1:14" s="22" customFormat="1" x14ac:dyDescent="0.25">
      <c r="A149" s="40">
        <v>35</v>
      </c>
      <c r="B149" s="20"/>
      <c r="C149" s="16" t="s">
        <v>163</v>
      </c>
      <c r="D149" s="17"/>
      <c r="E149" s="17"/>
      <c r="F149" s="18"/>
      <c r="G149" s="21"/>
      <c r="H149" s="17"/>
      <c r="I149" s="17"/>
      <c r="J149" s="17"/>
      <c r="K149" s="17"/>
      <c r="L149" s="19">
        <v>2.57</v>
      </c>
      <c r="M149" s="33">
        <f t="shared" ref="M149:N149" si="41">SUM(M150:M153)</f>
        <v>95</v>
      </c>
      <c r="N149" s="33">
        <f t="shared" si="41"/>
        <v>1658584.97077</v>
      </c>
    </row>
    <row r="150" spans="1:14" x14ac:dyDescent="0.25">
      <c r="A150" s="41"/>
      <c r="B150" s="12">
        <v>103</v>
      </c>
      <c r="C150" s="9" t="s">
        <v>164</v>
      </c>
      <c r="D150" s="4">
        <f>D148</f>
        <v>10127</v>
      </c>
      <c r="E150" s="4">
        <v>10127</v>
      </c>
      <c r="F150" s="5">
        <v>1.08</v>
      </c>
      <c r="G150" s="13">
        <v>1</v>
      </c>
      <c r="H150" s="4">
        <v>1.4</v>
      </c>
      <c r="I150" s="4">
        <v>1.68</v>
      </c>
      <c r="J150" s="4">
        <v>2.23</v>
      </c>
      <c r="K150" s="4">
        <v>2.39</v>
      </c>
      <c r="L150" s="6">
        <v>2.57</v>
      </c>
      <c r="M150" s="8">
        <v>52</v>
      </c>
      <c r="N150" s="7">
        <f>(M150/12*1*$D150*$F150*$G150*$H150*N$9)+(M150/12*11*$E150*$F150*$G150*$H150*N$10)</f>
        <v>797552.29007999995</v>
      </c>
    </row>
    <row r="151" spans="1:14" ht="75" x14ac:dyDescent="0.25">
      <c r="A151" s="41"/>
      <c r="B151" s="12">
        <v>104</v>
      </c>
      <c r="C151" s="9" t="s">
        <v>165</v>
      </c>
      <c r="D151" s="4">
        <f>D42</f>
        <v>10127</v>
      </c>
      <c r="E151" s="4">
        <v>10127</v>
      </c>
      <c r="F151" s="5">
        <v>1.41</v>
      </c>
      <c r="G151" s="13">
        <v>1</v>
      </c>
      <c r="H151" s="4">
        <v>1.4</v>
      </c>
      <c r="I151" s="4">
        <v>1.68</v>
      </c>
      <c r="J151" s="4">
        <v>2.23</v>
      </c>
      <c r="K151" s="4">
        <v>2.39</v>
      </c>
      <c r="L151" s="6">
        <v>2.57</v>
      </c>
      <c r="M151" s="8">
        <v>43</v>
      </c>
      <c r="N151" s="7">
        <f>(M151/12*1*$D151*$F151*$G151*$H151*N$9)+(M151/12*11*$E151*$F151*$G151*$H151*N$10)</f>
        <v>861032.68068999995</v>
      </c>
    </row>
    <row r="152" spans="1:14" x14ac:dyDescent="0.25">
      <c r="A152" s="41"/>
      <c r="B152" s="12">
        <v>105</v>
      </c>
      <c r="C152" s="9" t="s">
        <v>166</v>
      </c>
      <c r="D152" s="4">
        <f>D151</f>
        <v>10127</v>
      </c>
      <c r="E152" s="4">
        <v>10127</v>
      </c>
      <c r="F152" s="5">
        <v>2.58</v>
      </c>
      <c r="G152" s="13">
        <v>1</v>
      </c>
      <c r="H152" s="4">
        <v>1.4</v>
      </c>
      <c r="I152" s="4">
        <v>1.68</v>
      </c>
      <c r="J152" s="4">
        <v>2.23</v>
      </c>
      <c r="K152" s="4">
        <v>2.39</v>
      </c>
      <c r="L152" s="6">
        <v>2.57</v>
      </c>
      <c r="M152" s="11"/>
      <c r="N152" s="7">
        <f>(M152/12*1*$D152*$F152*$G152*$H152*N$9)+(M152/12*11*$E152*$F152*$G152*$H152*N$10)</f>
        <v>0</v>
      </c>
    </row>
    <row r="153" spans="1:14" ht="30" x14ac:dyDescent="0.25">
      <c r="A153" s="41"/>
      <c r="B153" s="12">
        <v>106</v>
      </c>
      <c r="C153" s="9" t="s">
        <v>167</v>
      </c>
      <c r="D153" s="4">
        <f>D152</f>
        <v>10127</v>
      </c>
      <c r="E153" s="4">
        <v>10127</v>
      </c>
      <c r="F153" s="10">
        <v>12.27</v>
      </c>
      <c r="G153" s="13">
        <v>1</v>
      </c>
      <c r="H153" s="4">
        <v>1.4</v>
      </c>
      <c r="I153" s="4">
        <v>1.68</v>
      </c>
      <c r="J153" s="4">
        <v>2.23</v>
      </c>
      <c r="K153" s="4">
        <v>2.39</v>
      </c>
      <c r="L153" s="6">
        <v>2.57</v>
      </c>
      <c r="M153" s="11"/>
      <c r="N153" s="7">
        <f>(M153/12*1*$D153*$F153*$G153*$H153*N$9)+(M153/12*11*$E153*$F153*$G153*$H153*N$10)</f>
        <v>0</v>
      </c>
    </row>
    <row r="154" spans="1:14" s="22" customFormat="1" x14ac:dyDescent="0.25">
      <c r="A154" s="40">
        <v>36</v>
      </c>
      <c r="B154" s="20"/>
      <c r="C154" s="16" t="s">
        <v>168</v>
      </c>
      <c r="D154" s="17"/>
      <c r="E154" s="17"/>
      <c r="F154" s="17"/>
      <c r="G154" s="21"/>
      <c r="H154" s="17"/>
      <c r="I154" s="17"/>
      <c r="J154" s="17"/>
      <c r="K154" s="17"/>
      <c r="L154" s="19">
        <v>2.57</v>
      </c>
      <c r="M154" s="33">
        <f t="shared" ref="M154:N154" si="42">SUM(M155:M158)</f>
        <v>0</v>
      </c>
      <c r="N154" s="33">
        <f t="shared" si="42"/>
        <v>0</v>
      </c>
    </row>
    <row r="155" spans="1:14" ht="45" x14ac:dyDescent="0.25">
      <c r="A155" s="41"/>
      <c r="B155" s="12">
        <v>107</v>
      </c>
      <c r="C155" s="3" t="s">
        <v>169</v>
      </c>
      <c r="D155" s="4">
        <f>D153</f>
        <v>10127</v>
      </c>
      <c r="E155" s="4">
        <v>10127</v>
      </c>
      <c r="F155" s="5">
        <v>0.56000000000000005</v>
      </c>
      <c r="G155" s="13">
        <v>1</v>
      </c>
      <c r="H155" s="4">
        <v>1.4</v>
      </c>
      <c r="I155" s="4">
        <v>1.68</v>
      </c>
      <c r="J155" s="4">
        <v>2.23</v>
      </c>
      <c r="K155" s="4">
        <v>2.39</v>
      </c>
      <c r="L155" s="6">
        <v>2.57</v>
      </c>
      <c r="M155" s="8">
        <v>0</v>
      </c>
      <c r="N155" s="7">
        <f>(M155/12*1*$D155*$F155*$G155*$H155*N$9)+(M155/12*11*$E155*$F155*$G155*$H155*N$10)</f>
        <v>0</v>
      </c>
    </row>
    <row r="156" spans="1:14" ht="60" x14ac:dyDescent="0.25">
      <c r="A156" s="41"/>
      <c r="B156" s="12">
        <v>108</v>
      </c>
      <c r="C156" s="9" t="s">
        <v>170</v>
      </c>
      <c r="D156" s="4">
        <f t="shared" si="40"/>
        <v>10127</v>
      </c>
      <c r="E156" s="4">
        <v>10127</v>
      </c>
      <c r="F156" s="5">
        <v>0.46</v>
      </c>
      <c r="G156" s="13">
        <v>1</v>
      </c>
      <c r="H156" s="4">
        <v>1.4</v>
      </c>
      <c r="I156" s="4">
        <v>1.68</v>
      </c>
      <c r="J156" s="4">
        <v>2.23</v>
      </c>
      <c r="K156" s="4">
        <v>2.39</v>
      </c>
      <c r="L156" s="6">
        <v>2.57</v>
      </c>
      <c r="M156" s="8">
        <v>0</v>
      </c>
      <c r="N156" s="7">
        <f>(M156/12*1*$D156*$F156*$G156*$H156*N$9)+(M156/12*11*$E156*$F156*$G156*$H156*N$10)</f>
        <v>0</v>
      </c>
    </row>
    <row r="157" spans="1:14" ht="30" x14ac:dyDescent="0.25">
      <c r="A157" s="41"/>
      <c r="B157" s="12">
        <v>109</v>
      </c>
      <c r="C157" s="9" t="s">
        <v>171</v>
      </c>
      <c r="D157" s="4">
        <f t="shared" si="40"/>
        <v>10127</v>
      </c>
      <c r="E157" s="4">
        <v>10127</v>
      </c>
      <c r="F157" s="5">
        <v>9.74</v>
      </c>
      <c r="G157" s="13">
        <v>1</v>
      </c>
      <c r="H157" s="4">
        <v>1.4</v>
      </c>
      <c r="I157" s="4">
        <v>1.68</v>
      </c>
      <c r="J157" s="4">
        <v>2.23</v>
      </c>
      <c r="K157" s="4">
        <v>2.39</v>
      </c>
      <c r="L157" s="6">
        <v>2.57</v>
      </c>
      <c r="M157" s="11"/>
      <c r="N157" s="7">
        <f>(M157/12*1*$D157*$F157*$G157*$H157*N$9)+(M157/12*11*$E157*$F157*$G157*$H157*N$10)</f>
        <v>0</v>
      </c>
    </row>
    <row r="158" spans="1:14" ht="30" x14ac:dyDescent="0.25">
      <c r="A158" s="41"/>
      <c r="B158" s="12">
        <v>110</v>
      </c>
      <c r="C158" s="9" t="s">
        <v>172</v>
      </c>
      <c r="D158" s="4">
        <f>D157</f>
        <v>10127</v>
      </c>
      <c r="E158" s="4">
        <v>10127</v>
      </c>
      <c r="F158" s="10">
        <v>7.4</v>
      </c>
      <c r="G158" s="13">
        <v>1</v>
      </c>
      <c r="H158" s="4">
        <v>1.4</v>
      </c>
      <c r="I158" s="4">
        <v>1.68</v>
      </c>
      <c r="J158" s="4">
        <v>2.23</v>
      </c>
      <c r="K158" s="4">
        <v>2.39</v>
      </c>
      <c r="L158" s="6">
        <v>2.57</v>
      </c>
      <c r="M158" s="11"/>
      <c r="N158" s="7">
        <f>(M158/12*1*$D158*$F158*$G158*$H158*N$9)+(M158/12*11*$E158*$F158*$G158*$H158*N$10)</f>
        <v>0</v>
      </c>
    </row>
    <row r="159" spans="1:14" s="22" customFormat="1" x14ac:dyDescent="0.25">
      <c r="A159" s="40">
        <v>37</v>
      </c>
      <c r="B159" s="20"/>
      <c r="C159" s="16" t="s">
        <v>173</v>
      </c>
      <c r="D159" s="17"/>
      <c r="E159" s="17"/>
      <c r="F159" s="17"/>
      <c r="G159" s="21"/>
      <c r="H159" s="17"/>
      <c r="I159" s="17"/>
      <c r="J159" s="17"/>
      <c r="K159" s="17"/>
      <c r="L159" s="19">
        <v>2.57</v>
      </c>
      <c r="M159" s="33">
        <f t="shared" ref="M159:N159" si="43">SUM(M160:M167)</f>
        <v>0</v>
      </c>
      <c r="N159" s="33">
        <f t="shared" si="43"/>
        <v>0</v>
      </c>
    </row>
    <row r="160" spans="1:14" x14ac:dyDescent="0.25">
      <c r="A160" s="41"/>
      <c r="B160" s="12">
        <v>111</v>
      </c>
      <c r="C160" s="9" t="s">
        <v>174</v>
      </c>
      <c r="D160" s="4">
        <f>D158</f>
        <v>10127</v>
      </c>
      <c r="E160" s="4">
        <v>10127</v>
      </c>
      <c r="F160" s="5">
        <v>3</v>
      </c>
      <c r="G160" s="13">
        <v>1</v>
      </c>
      <c r="H160" s="4">
        <v>1.4</v>
      </c>
      <c r="I160" s="4">
        <v>1.68</v>
      </c>
      <c r="J160" s="4">
        <v>2.23</v>
      </c>
      <c r="K160" s="4">
        <v>2.39</v>
      </c>
      <c r="L160" s="6">
        <v>2.57</v>
      </c>
      <c r="M160" s="8"/>
      <c r="N160" s="7">
        <f>(M160/12*1*$D160*$F160*$G160*$H160*N$9)+(M160/12*11*$E160*$F160*$G160*$H160*N$10)</f>
        <v>0</v>
      </c>
    </row>
    <row r="161" spans="1:14" x14ac:dyDescent="0.25">
      <c r="A161" s="41"/>
      <c r="B161" s="12">
        <v>112</v>
      </c>
      <c r="C161" s="9" t="s">
        <v>175</v>
      </c>
      <c r="D161" s="4">
        <f>D160</f>
        <v>10127</v>
      </c>
      <c r="E161" s="4">
        <v>10127</v>
      </c>
      <c r="F161" s="5">
        <v>1.5</v>
      </c>
      <c r="G161" s="13">
        <v>1</v>
      </c>
      <c r="H161" s="4">
        <v>1.4</v>
      </c>
      <c r="I161" s="4">
        <v>1.68</v>
      </c>
      <c r="J161" s="4">
        <v>2.23</v>
      </c>
      <c r="K161" s="4">
        <v>2.39</v>
      </c>
      <c r="L161" s="6">
        <v>2.57</v>
      </c>
      <c r="M161" s="8"/>
      <c r="N161" s="7">
        <f>(M161/12*1*$D161*$F161*$G161*$H161*N$9)+(M161/12*11*$E161*$F161*$G161*$H161*N$10)</f>
        <v>0</v>
      </c>
    </row>
    <row r="162" spans="1:14" ht="45" x14ac:dyDescent="0.25">
      <c r="A162" s="41"/>
      <c r="B162" s="12">
        <v>113</v>
      </c>
      <c r="C162" s="9" t="s">
        <v>176</v>
      </c>
      <c r="D162" s="4">
        <f t="shared" ref="D162:D167" si="44">D161</f>
        <v>10127</v>
      </c>
      <c r="E162" s="4">
        <v>10127</v>
      </c>
      <c r="F162" s="5">
        <v>2.25</v>
      </c>
      <c r="G162" s="13">
        <v>1</v>
      </c>
      <c r="H162" s="4">
        <v>1.4</v>
      </c>
      <c r="I162" s="4">
        <v>1.68</v>
      </c>
      <c r="J162" s="4">
        <v>2.23</v>
      </c>
      <c r="K162" s="4">
        <v>2.39</v>
      </c>
      <c r="L162" s="6">
        <v>2.57</v>
      </c>
      <c r="M162" s="8"/>
      <c r="N162" s="7">
        <f>(M162/12*1*$D162*$F162*$G162*$H162*N$9)+(M162/12*11*$E162*$F162*$G162*$H162*N$10)</f>
        <v>0</v>
      </c>
    </row>
    <row r="163" spans="1:14" ht="45" x14ac:dyDescent="0.25">
      <c r="A163" s="41"/>
      <c r="B163" s="12">
        <v>114</v>
      </c>
      <c r="C163" s="9" t="s">
        <v>177</v>
      </c>
      <c r="D163" s="4">
        <f t="shared" si="44"/>
        <v>10127</v>
      </c>
      <c r="E163" s="4">
        <v>10127</v>
      </c>
      <c r="F163" s="5">
        <v>1.5</v>
      </c>
      <c r="G163" s="13">
        <v>1</v>
      </c>
      <c r="H163" s="4">
        <v>1.4</v>
      </c>
      <c r="I163" s="4">
        <v>1.68</v>
      </c>
      <c r="J163" s="4">
        <v>2.23</v>
      </c>
      <c r="K163" s="4">
        <v>2.39</v>
      </c>
      <c r="L163" s="6">
        <v>2.57</v>
      </c>
      <c r="M163" s="8"/>
      <c r="N163" s="7">
        <f>(M163/12*1*$D163*$F163*$G163*$H163*N$9)+(M163/12*11*$E163*$F163*$G163*$H163*N$10)</f>
        <v>0</v>
      </c>
    </row>
    <row r="164" spans="1:14" ht="30" x14ac:dyDescent="0.25">
      <c r="A164" s="41"/>
      <c r="B164" s="12">
        <v>115</v>
      </c>
      <c r="C164" s="9" t="s">
        <v>178</v>
      </c>
      <c r="D164" s="4">
        <f t="shared" si="44"/>
        <v>10127</v>
      </c>
      <c r="E164" s="4">
        <v>10127</v>
      </c>
      <c r="F164" s="5">
        <v>0.5</v>
      </c>
      <c r="G164" s="13">
        <v>1</v>
      </c>
      <c r="H164" s="4">
        <v>1.4</v>
      </c>
      <c r="I164" s="4">
        <v>1.68</v>
      </c>
      <c r="J164" s="4">
        <v>2.23</v>
      </c>
      <c r="K164" s="4">
        <v>2.39</v>
      </c>
      <c r="L164" s="6">
        <v>2.57</v>
      </c>
      <c r="M164" s="8"/>
      <c r="N164" s="7">
        <f>(M164/12*1*$D164*$F164*$G164*$H164*N$9)+(M164/12*11*$E164*$F164*$G164*$H164*N$10)</f>
        <v>0</v>
      </c>
    </row>
    <row r="165" spans="1:14" ht="45" x14ac:dyDescent="0.25">
      <c r="A165" s="41"/>
      <c r="B165" s="12">
        <v>116</v>
      </c>
      <c r="C165" s="9" t="s">
        <v>179</v>
      </c>
      <c r="D165" s="4">
        <f t="shared" si="44"/>
        <v>10127</v>
      </c>
      <c r="E165" s="4">
        <v>10127</v>
      </c>
      <c r="F165" s="5">
        <v>1.8</v>
      </c>
      <c r="G165" s="13">
        <v>1</v>
      </c>
      <c r="H165" s="4">
        <v>1.4</v>
      </c>
      <c r="I165" s="4">
        <v>1.68</v>
      </c>
      <c r="J165" s="4">
        <v>2.23</v>
      </c>
      <c r="K165" s="4">
        <v>2.39</v>
      </c>
      <c r="L165" s="6">
        <v>2.57</v>
      </c>
      <c r="M165" s="8"/>
      <c r="N165" s="7">
        <f>(M165/12*1*$D165*$F165*$G165*$H165*N$9)+(M165/12*11*$E165*$F165*$G165*$H165*N$10)</f>
        <v>0</v>
      </c>
    </row>
    <row r="166" spans="1:14" ht="30" x14ac:dyDescent="0.25">
      <c r="A166" s="12"/>
      <c r="B166" s="12">
        <v>117</v>
      </c>
      <c r="C166" s="9" t="s">
        <v>180</v>
      </c>
      <c r="D166" s="4">
        <f t="shared" si="44"/>
        <v>10127</v>
      </c>
      <c r="E166" s="4">
        <v>10127</v>
      </c>
      <c r="F166" s="5">
        <v>2.75</v>
      </c>
      <c r="G166" s="13">
        <v>1</v>
      </c>
      <c r="H166" s="4">
        <v>1.4</v>
      </c>
      <c r="I166" s="4">
        <v>1.68</v>
      </c>
      <c r="J166" s="4">
        <v>2.23</v>
      </c>
      <c r="K166" s="4">
        <v>2.39</v>
      </c>
      <c r="L166" s="6">
        <v>2.57</v>
      </c>
      <c r="M166" s="8"/>
      <c r="N166" s="7">
        <f>(M166/12*1*$D166*$F166*$G166*$H166*N$9)+(M166/12*11*$E166*$F166*$G166*$H166*N$10)</f>
        <v>0</v>
      </c>
    </row>
    <row r="167" spans="1:14" ht="45" x14ac:dyDescent="0.25">
      <c r="A167" s="12"/>
      <c r="B167" s="12">
        <v>118</v>
      </c>
      <c r="C167" s="9" t="s">
        <v>181</v>
      </c>
      <c r="D167" s="4">
        <f t="shared" si="44"/>
        <v>10127</v>
      </c>
      <c r="E167" s="4">
        <v>10127</v>
      </c>
      <c r="F167" s="5">
        <v>2.35</v>
      </c>
      <c r="G167" s="13">
        <v>1</v>
      </c>
      <c r="H167" s="4">
        <v>1.4</v>
      </c>
      <c r="I167" s="4">
        <v>1.68</v>
      </c>
      <c r="J167" s="4">
        <v>2.23</v>
      </c>
      <c r="K167" s="4">
        <v>2.39</v>
      </c>
      <c r="L167" s="6">
        <v>2.57</v>
      </c>
      <c r="M167" s="8"/>
      <c r="N167" s="7">
        <f>(M167/12*1*$D167*$F167*$G167*$H167*N$9)+(M167/12*11*$E167*$F167*$G167*$H167*N$10)</f>
        <v>0</v>
      </c>
    </row>
    <row r="168" spans="1:14" s="22" customFormat="1" ht="21" customHeight="1" x14ac:dyDescent="0.25">
      <c r="A168" s="20"/>
      <c r="B168" s="20"/>
      <c r="C168" s="15" t="s">
        <v>182</v>
      </c>
      <c r="D168" s="14"/>
      <c r="E168" s="14"/>
      <c r="F168" s="14"/>
      <c r="G168" s="14"/>
      <c r="H168" s="14"/>
      <c r="I168" s="14"/>
      <c r="J168" s="14"/>
      <c r="K168" s="14"/>
      <c r="L168" s="14"/>
      <c r="M168" s="14">
        <f t="shared" ref="M168:N168" si="45">M11+M12+M22+M24+M26+M28+M30+M32+M36+M39+M41+M44+M54+M57+M60+M64+M67+M69+M74+M86+M93+M100+M103+M105+M107+M111+M113+M115+M117+M122+M129+M135+M143+M145+M149+M154+M159</f>
        <v>737</v>
      </c>
      <c r="N168" s="14">
        <f t="shared" si="45"/>
        <v>10153454.154479999</v>
      </c>
    </row>
  </sheetData>
  <autoFilter ref="A11:N168"/>
  <mergeCells count="20">
    <mergeCell ref="A3:N3"/>
    <mergeCell ref="M1:N2"/>
    <mergeCell ref="M7:N7"/>
    <mergeCell ref="L6:L8"/>
    <mergeCell ref="M6:N6"/>
    <mergeCell ref="H5:K5"/>
    <mergeCell ref="M5:N5"/>
    <mergeCell ref="G4:G8"/>
    <mergeCell ref="H4:L4"/>
    <mergeCell ref="M4:N4"/>
    <mergeCell ref="H6:H8"/>
    <mergeCell ref="I6:I8"/>
    <mergeCell ref="J6:J8"/>
    <mergeCell ref="K6:K8"/>
    <mergeCell ref="A4:A8"/>
    <mergeCell ref="B4:B8"/>
    <mergeCell ref="C4:C8"/>
    <mergeCell ref="D4:D8"/>
    <mergeCell ref="E4:E8"/>
    <mergeCell ref="F4:F8"/>
  </mergeCells>
  <pageMargins left="0" right="0" top="0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Сафронова Ирина Александровна</cp:lastModifiedBy>
  <dcterms:created xsi:type="dcterms:W3CDTF">2016-06-14T04:05:44Z</dcterms:created>
  <dcterms:modified xsi:type="dcterms:W3CDTF">2016-06-15T00:44:12Z</dcterms:modified>
</cp:coreProperties>
</file>