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1'!$A$9:$DA$168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1'!$4:$7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Z167" i="1" l="1"/>
  <c r="U167" i="1"/>
  <c r="O167" i="1"/>
  <c r="CZ166" i="1"/>
  <c r="U166" i="1"/>
  <c r="O166" i="1"/>
  <c r="CZ165" i="1"/>
  <c r="U165" i="1"/>
  <c r="O165" i="1"/>
  <c r="CZ164" i="1"/>
  <c r="U164" i="1"/>
  <c r="O164" i="1"/>
  <c r="CZ163" i="1"/>
  <c r="U163" i="1"/>
  <c r="O163" i="1"/>
  <c r="CZ162" i="1"/>
  <c r="U162" i="1"/>
  <c r="O162" i="1"/>
  <c r="CZ161" i="1"/>
  <c r="U161" i="1"/>
  <c r="O161" i="1"/>
  <c r="CZ160" i="1"/>
  <c r="U160" i="1"/>
  <c r="O160" i="1"/>
  <c r="O159" i="1" s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B159" i="1"/>
  <c r="Z159" i="1"/>
  <c r="X159" i="1"/>
  <c r="V159" i="1"/>
  <c r="T159" i="1"/>
  <c r="R159" i="1"/>
  <c r="P159" i="1"/>
  <c r="N159" i="1"/>
  <c r="L159" i="1"/>
  <c r="CZ158" i="1"/>
  <c r="U158" i="1"/>
  <c r="O158" i="1"/>
  <c r="CZ157" i="1"/>
  <c r="U157" i="1"/>
  <c r="O157" i="1"/>
  <c r="CZ156" i="1"/>
  <c r="U156" i="1"/>
  <c r="O156" i="1"/>
  <c r="CZ155" i="1"/>
  <c r="U155" i="1"/>
  <c r="O155" i="1"/>
  <c r="CZ154" i="1"/>
  <c r="U154" i="1"/>
  <c r="O154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B153" i="1"/>
  <c r="Z153" i="1"/>
  <c r="X153" i="1"/>
  <c r="V153" i="1"/>
  <c r="T153" i="1"/>
  <c r="R153" i="1"/>
  <c r="P153" i="1"/>
  <c r="N153" i="1"/>
  <c r="L153" i="1"/>
  <c r="CZ152" i="1"/>
  <c r="U152" i="1"/>
  <c r="O152" i="1"/>
  <c r="CZ151" i="1"/>
  <c r="U151" i="1"/>
  <c r="O151" i="1"/>
  <c r="CZ150" i="1"/>
  <c r="U150" i="1"/>
  <c r="O150" i="1"/>
  <c r="CZ149" i="1"/>
  <c r="U149" i="1"/>
  <c r="O149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B148" i="1"/>
  <c r="Z148" i="1"/>
  <c r="X148" i="1"/>
  <c r="V148" i="1"/>
  <c r="T148" i="1"/>
  <c r="R148" i="1"/>
  <c r="P148" i="1"/>
  <c r="N148" i="1"/>
  <c r="L148" i="1"/>
  <c r="CZ147" i="1"/>
  <c r="U147" i="1"/>
  <c r="O147" i="1"/>
  <c r="CZ146" i="1"/>
  <c r="U146" i="1"/>
  <c r="O146" i="1"/>
  <c r="CZ145" i="1"/>
  <c r="U145" i="1"/>
  <c r="O145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P144" i="1"/>
  <c r="N144" i="1"/>
  <c r="L144" i="1"/>
  <c r="CZ143" i="1"/>
  <c r="CZ142" i="1" s="1"/>
  <c r="U143" i="1"/>
  <c r="U142" i="1" s="1"/>
  <c r="O143" i="1"/>
  <c r="O142" i="1" s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B142" i="1"/>
  <c r="Z142" i="1"/>
  <c r="X142" i="1"/>
  <c r="V142" i="1"/>
  <c r="T142" i="1"/>
  <c r="R142" i="1"/>
  <c r="P142" i="1"/>
  <c r="N142" i="1"/>
  <c r="L142" i="1"/>
  <c r="CZ141" i="1"/>
  <c r="U141" i="1"/>
  <c r="O141" i="1"/>
  <c r="CZ140" i="1"/>
  <c r="U140" i="1"/>
  <c r="O140" i="1"/>
  <c r="CZ139" i="1"/>
  <c r="U139" i="1"/>
  <c r="O139" i="1"/>
  <c r="CZ138" i="1"/>
  <c r="U138" i="1"/>
  <c r="O138" i="1"/>
  <c r="CZ137" i="1"/>
  <c r="U137" i="1"/>
  <c r="O137" i="1"/>
  <c r="CZ136" i="1"/>
  <c r="U136" i="1"/>
  <c r="O136" i="1"/>
  <c r="CZ135" i="1"/>
  <c r="U135" i="1"/>
  <c r="O135" i="1"/>
  <c r="O134" i="1" s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B134" i="1"/>
  <c r="Z134" i="1"/>
  <c r="X134" i="1"/>
  <c r="V134" i="1"/>
  <c r="T134" i="1"/>
  <c r="R134" i="1"/>
  <c r="P134" i="1"/>
  <c r="N134" i="1"/>
  <c r="L134" i="1"/>
  <c r="CZ133" i="1"/>
  <c r="U133" i="1"/>
  <c r="O133" i="1"/>
  <c r="CZ132" i="1"/>
  <c r="U132" i="1"/>
  <c r="O132" i="1"/>
  <c r="CZ131" i="1"/>
  <c r="CZ130" i="1"/>
  <c r="U130" i="1"/>
  <c r="O130" i="1"/>
  <c r="CZ129" i="1"/>
  <c r="U129" i="1"/>
  <c r="O129" i="1"/>
  <c r="CZ128" i="1"/>
  <c r="U128" i="1"/>
  <c r="O128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B127" i="1"/>
  <c r="Z127" i="1"/>
  <c r="X127" i="1"/>
  <c r="V127" i="1"/>
  <c r="T127" i="1"/>
  <c r="R127" i="1"/>
  <c r="P127" i="1"/>
  <c r="N127" i="1"/>
  <c r="L127" i="1"/>
  <c r="CZ126" i="1"/>
  <c r="U126" i="1"/>
  <c r="O126" i="1"/>
  <c r="CZ125" i="1"/>
  <c r="U125" i="1"/>
  <c r="O125" i="1"/>
  <c r="CZ124" i="1"/>
  <c r="U124" i="1"/>
  <c r="O124" i="1"/>
  <c r="CZ123" i="1"/>
  <c r="U123" i="1"/>
  <c r="O123" i="1"/>
  <c r="CZ122" i="1"/>
  <c r="U122" i="1"/>
  <c r="O122" i="1"/>
  <c r="CZ121" i="1"/>
  <c r="U121" i="1"/>
  <c r="O121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B120" i="1"/>
  <c r="Z120" i="1"/>
  <c r="X120" i="1"/>
  <c r="V120" i="1"/>
  <c r="T120" i="1"/>
  <c r="R120" i="1"/>
  <c r="P120" i="1"/>
  <c r="N120" i="1"/>
  <c r="L120" i="1"/>
  <c r="CZ119" i="1"/>
  <c r="U119" i="1"/>
  <c r="O119" i="1"/>
  <c r="CZ118" i="1"/>
  <c r="U118" i="1"/>
  <c r="O118" i="1"/>
  <c r="CZ117" i="1"/>
  <c r="U117" i="1"/>
  <c r="O117" i="1"/>
  <c r="CZ116" i="1"/>
  <c r="U116" i="1"/>
  <c r="O116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B115" i="1"/>
  <c r="Z115" i="1"/>
  <c r="X115" i="1"/>
  <c r="V115" i="1"/>
  <c r="U115" i="1"/>
  <c r="T115" i="1"/>
  <c r="R115" i="1"/>
  <c r="P115" i="1"/>
  <c r="N115" i="1"/>
  <c r="L115" i="1"/>
  <c r="CZ114" i="1"/>
  <c r="CZ113" i="1" s="1"/>
  <c r="U114" i="1"/>
  <c r="O114" i="1"/>
  <c r="O113" i="1" s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B113" i="1"/>
  <c r="Z113" i="1"/>
  <c r="X113" i="1"/>
  <c r="V113" i="1"/>
  <c r="U113" i="1"/>
  <c r="T113" i="1"/>
  <c r="R113" i="1"/>
  <c r="P113" i="1"/>
  <c r="N113" i="1"/>
  <c r="L113" i="1"/>
  <c r="CZ112" i="1"/>
  <c r="CZ111" i="1" s="1"/>
  <c r="U112" i="1"/>
  <c r="O112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B111" i="1"/>
  <c r="Z111" i="1"/>
  <c r="X111" i="1"/>
  <c r="V111" i="1"/>
  <c r="U111" i="1"/>
  <c r="T111" i="1"/>
  <c r="R111" i="1"/>
  <c r="P111" i="1"/>
  <c r="O111" i="1"/>
  <c r="N111" i="1"/>
  <c r="L111" i="1"/>
  <c r="CZ110" i="1"/>
  <c r="CZ109" i="1" s="1"/>
  <c r="U110" i="1"/>
  <c r="O110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B109" i="1"/>
  <c r="Z109" i="1"/>
  <c r="X109" i="1"/>
  <c r="V109" i="1"/>
  <c r="U109" i="1"/>
  <c r="T109" i="1"/>
  <c r="R109" i="1"/>
  <c r="P109" i="1"/>
  <c r="O109" i="1"/>
  <c r="N109" i="1"/>
  <c r="L109" i="1"/>
  <c r="CZ108" i="1"/>
  <c r="U108" i="1"/>
  <c r="O108" i="1"/>
  <c r="CZ107" i="1"/>
  <c r="U107" i="1"/>
  <c r="O107" i="1"/>
  <c r="CZ106" i="1"/>
  <c r="U106" i="1"/>
  <c r="O106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B105" i="1"/>
  <c r="Z105" i="1"/>
  <c r="X105" i="1"/>
  <c r="V105" i="1"/>
  <c r="U105" i="1"/>
  <c r="T105" i="1"/>
  <c r="R105" i="1"/>
  <c r="P105" i="1"/>
  <c r="N105" i="1"/>
  <c r="L105" i="1"/>
  <c r="CT104" i="1"/>
  <c r="CZ104" i="1" s="1"/>
  <c r="CZ103" i="1" s="1"/>
  <c r="U104" i="1"/>
  <c r="O104" i="1"/>
  <c r="O103" i="1" s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B103" i="1"/>
  <c r="Z103" i="1"/>
  <c r="X103" i="1"/>
  <c r="V103" i="1"/>
  <c r="U103" i="1"/>
  <c r="T103" i="1"/>
  <c r="R103" i="1"/>
  <c r="P103" i="1"/>
  <c r="N103" i="1"/>
  <c r="L103" i="1"/>
  <c r="CT102" i="1"/>
  <c r="CZ102" i="1" s="1"/>
  <c r="CZ101" i="1" s="1"/>
  <c r="U102" i="1"/>
  <c r="U101" i="1" s="1"/>
  <c r="O102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B101" i="1"/>
  <c r="Z101" i="1"/>
  <c r="X101" i="1"/>
  <c r="V101" i="1"/>
  <c r="T101" i="1"/>
  <c r="R101" i="1"/>
  <c r="P101" i="1"/>
  <c r="O101" i="1"/>
  <c r="N101" i="1"/>
  <c r="L101" i="1"/>
  <c r="CZ100" i="1"/>
  <c r="U100" i="1"/>
  <c r="O100" i="1"/>
  <c r="CZ99" i="1"/>
  <c r="U99" i="1"/>
  <c r="O99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B98" i="1"/>
  <c r="Z98" i="1"/>
  <c r="X98" i="1"/>
  <c r="V98" i="1"/>
  <c r="U98" i="1"/>
  <c r="T98" i="1"/>
  <c r="R98" i="1"/>
  <c r="P98" i="1"/>
  <c r="N98" i="1"/>
  <c r="L98" i="1"/>
  <c r="CZ97" i="1"/>
  <c r="U97" i="1"/>
  <c r="O97" i="1"/>
  <c r="CZ96" i="1"/>
  <c r="U96" i="1"/>
  <c r="O96" i="1"/>
  <c r="CZ95" i="1"/>
  <c r="U95" i="1"/>
  <c r="O95" i="1"/>
  <c r="CZ94" i="1"/>
  <c r="U94" i="1"/>
  <c r="O94" i="1"/>
  <c r="CZ93" i="1"/>
  <c r="U93" i="1"/>
  <c r="O93" i="1"/>
  <c r="O91" i="1" s="1"/>
  <c r="CZ92" i="1"/>
  <c r="U92" i="1"/>
  <c r="O92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P91" i="1"/>
  <c r="N91" i="1"/>
  <c r="L91" i="1"/>
  <c r="CZ90" i="1"/>
  <c r="U90" i="1"/>
  <c r="O90" i="1"/>
  <c r="CZ89" i="1"/>
  <c r="U89" i="1"/>
  <c r="O89" i="1"/>
  <c r="CZ88" i="1"/>
  <c r="U88" i="1"/>
  <c r="O88" i="1"/>
  <c r="CZ87" i="1"/>
  <c r="U87" i="1"/>
  <c r="O87" i="1"/>
  <c r="CZ86" i="1"/>
  <c r="U86" i="1"/>
  <c r="O86" i="1"/>
  <c r="CZ85" i="1"/>
  <c r="U85" i="1"/>
  <c r="O85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B84" i="1"/>
  <c r="Z84" i="1"/>
  <c r="X84" i="1"/>
  <c r="V84" i="1"/>
  <c r="U84" i="1"/>
  <c r="T84" i="1"/>
  <c r="R84" i="1"/>
  <c r="P84" i="1"/>
  <c r="O84" i="1"/>
  <c r="N84" i="1"/>
  <c r="L84" i="1"/>
  <c r="CZ83" i="1"/>
  <c r="U83" i="1"/>
  <c r="O83" i="1"/>
  <c r="CZ82" i="1"/>
  <c r="U82" i="1"/>
  <c r="O82" i="1"/>
  <c r="CZ81" i="1"/>
  <c r="U81" i="1"/>
  <c r="O81" i="1"/>
  <c r="CZ80" i="1"/>
  <c r="U80" i="1"/>
  <c r="O80" i="1"/>
  <c r="CZ79" i="1"/>
  <c r="U79" i="1"/>
  <c r="O79" i="1"/>
  <c r="CZ78" i="1"/>
  <c r="U78" i="1"/>
  <c r="O78" i="1"/>
  <c r="CZ77" i="1"/>
  <c r="U77" i="1"/>
  <c r="O77" i="1"/>
  <c r="CZ76" i="1"/>
  <c r="U76" i="1"/>
  <c r="O76" i="1"/>
  <c r="CZ75" i="1"/>
  <c r="U75" i="1"/>
  <c r="U72" i="1" s="1"/>
  <c r="O75" i="1"/>
  <c r="CZ74" i="1"/>
  <c r="U74" i="1"/>
  <c r="O74" i="1"/>
  <c r="O72" i="1" s="1"/>
  <c r="CZ73" i="1"/>
  <c r="U73" i="1"/>
  <c r="O73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B72" i="1"/>
  <c r="Z72" i="1"/>
  <c r="X72" i="1"/>
  <c r="V72" i="1"/>
  <c r="T72" i="1"/>
  <c r="R72" i="1"/>
  <c r="P72" i="1"/>
  <c r="N72" i="1"/>
  <c r="L72" i="1"/>
  <c r="CZ71" i="1"/>
  <c r="U71" i="1"/>
  <c r="O71" i="1"/>
  <c r="CZ70" i="1"/>
  <c r="U70" i="1"/>
  <c r="O70" i="1"/>
  <c r="CZ69" i="1"/>
  <c r="U69" i="1"/>
  <c r="O69" i="1"/>
  <c r="CZ68" i="1"/>
  <c r="U68" i="1"/>
  <c r="O68" i="1"/>
  <c r="O67" i="1" s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B67" i="1"/>
  <c r="Z67" i="1"/>
  <c r="X67" i="1"/>
  <c r="V67" i="1"/>
  <c r="T67" i="1"/>
  <c r="R67" i="1"/>
  <c r="P67" i="1"/>
  <c r="N67" i="1"/>
  <c r="L67" i="1"/>
  <c r="CZ66" i="1"/>
  <c r="CZ65" i="1" s="1"/>
  <c r="U66" i="1"/>
  <c r="U65" i="1" s="1"/>
  <c r="O66" i="1"/>
  <c r="O65" i="1" s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B65" i="1"/>
  <c r="Z65" i="1"/>
  <c r="X65" i="1"/>
  <c r="V65" i="1"/>
  <c r="T65" i="1"/>
  <c r="R65" i="1"/>
  <c r="P65" i="1"/>
  <c r="N65" i="1"/>
  <c r="L65" i="1"/>
  <c r="CZ64" i="1"/>
  <c r="U64" i="1"/>
  <c r="O64" i="1"/>
  <c r="CT63" i="1"/>
  <c r="CZ63" i="1" s="1"/>
  <c r="CZ62" i="1" s="1"/>
  <c r="U63" i="1"/>
  <c r="O63" i="1"/>
  <c r="O62" i="1" s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B62" i="1"/>
  <c r="Z62" i="1"/>
  <c r="X62" i="1"/>
  <c r="V62" i="1"/>
  <c r="T62" i="1"/>
  <c r="R62" i="1"/>
  <c r="P62" i="1"/>
  <c r="N62" i="1"/>
  <c r="L62" i="1"/>
  <c r="CZ61" i="1"/>
  <c r="U61" i="1"/>
  <c r="O61" i="1"/>
  <c r="CT60" i="1"/>
  <c r="CT59" i="1" s="1"/>
  <c r="U60" i="1"/>
  <c r="O60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B59" i="1"/>
  <c r="Z59" i="1"/>
  <c r="X59" i="1"/>
  <c r="V59" i="1"/>
  <c r="U59" i="1"/>
  <c r="T59" i="1"/>
  <c r="R59" i="1"/>
  <c r="P59" i="1"/>
  <c r="N59" i="1"/>
  <c r="L59" i="1"/>
  <c r="CZ58" i="1"/>
  <c r="U58" i="1"/>
  <c r="O58" i="1"/>
  <c r="CZ57" i="1"/>
  <c r="U57" i="1"/>
  <c r="O57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B56" i="1"/>
  <c r="Z56" i="1"/>
  <c r="X56" i="1"/>
  <c r="V56" i="1"/>
  <c r="U56" i="1"/>
  <c r="T56" i="1"/>
  <c r="R56" i="1"/>
  <c r="P56" i="1"/>
  <c r="N56" i="1"/>
  <c r="L56" i="1"/>
  <c r="CZ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C55" i="1"/>
  <c r="AA55" i="1"/>
  <c r="Y55" i="1"/>
  <c r="W55" i="1"/>
  <c r="U55" i="1"/>
  <c r="S55" i="1"/>
  <c r="Q55" i="1"/>
  <c r="O55" i="1"/>
  <c r="M55" i="1"/>
  <c r="CT54" i="1"/>
  <c r="CT53" i="1" s="1"/>
  <c r="U54" i="1"/>
  <c r="O54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B53" i="1"/>
  <c r="Z53" i="1"/>
  <c r="X53" i="1"/>
  <c r="V53" i="1"/>
  <c r="T53" i="1"/>
  <c r="R53" i="1"/>
  <c r="P53" i="1"/>
  <c r="O53" i="1"/>
  <c r="N53" i="1"/>
  <c r="L53" i="1"/>
  <c r="CZ52" i="1"/>
  <c r="U52" i="1"/>
  <c r="O52" i="1"/>
  <c r="CZ51" i="1"/>
  <c r="U51" i="1"/>
  <c r="O51" i="1"/>
  <c r="CZ50" i="1"/>
  <c r="U50" i="1"/>
  <c r="O50" i="1"/>
  <c r="CZ49" i="1"/>
  <c r="U49" i="1"/>
  <c r="O49" i="1"/>
  <c r="CZ48" i="1"/>
  <c r="U48" i="1"/>
  <c r="O48" i="1"/>
  <c r="CZ47" i="1"/>
  <c r="CZ46" i="1"/>
  <c r="U46" i="1"/>
  <c r="O46" i="1"/>
  <c r="CZ45" i="1"/>
  <c r="U45" i="1"/>
  <c r="O45" i="1"/>
  <c r="CZ44" i="1"/>
  <c r="U44" i="1"/>
  <c r="O44" i="1"/>
  <c r="CZ43" i="1"/>
  <c r="CZ42" i="1" s="1"/>
  <c r="U43" i="1"/>
  <c r="O43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B42" i="1"/>
  <c r="Z42" i="1"/>
  <c r="X42" i="1"/>
  <c r="V42" i="1"/>
  <c r="T42" i="1"/>
  <c r="R42" i="1"/>
  <c r="P42" i="1"/>
  <c r="O42" i="1"/>
  <c r="N42" i="1"/>
  <c r="L42" i="1"/>
  <c r="CZ41" i="1"/>
  <c r="U41" i="1"/>
  <c r="U39" i="1" s="1"/>
  <c r="O41" i="1"/>
  <c r="CZ40" i="1"/>
  <c r="U40" i="1"/>
  <c r="O40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B39" i="1"/>
  <c r="Z39" i="1"/>
  <c r="X39" i="1"/>
  <c r="V39" i="1"/>
  <c r="T39" i="1"/>
  <c r="R39" i="1"/>
  <c r="P39" i="1"/>
  <c r="N39" i="1"/>
  <c r="L39" i="1"/>
  <c r="CZ38" i="1"/>
  <c r="CZ37" i="1" s="1"/>
  <c r="U38" i="1"/>
  <c r="O38" i="1"/>
  <c r="O37" i="1" s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B37" i="1"/>
  <c r="Z37" i="1"/>
  <c r="X37" i="1"/>
  <c r="V37" i="1"/>
  <c r="U37" i="1"/>
  <c r="T37" i="1"/>
  <c r="R37" i="1"/>
  <c r="P37" i="1"/>
  <c r="N37" i="1"/>
  <c r="L37" i="1"/>
  <c r="CZ36" i="1"/>
  <c r="CZ34" i="1" s="1"/>
  <c r="U36" i="1"/>
  <c r="O36" i="1"/>
  <c r="CZ35" i="1"/>
  <c r="U35" i="1"/>
  <c r="O35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B34" i="1"/>
  <c r="Z34" i="1"/>
  <c r="X34" i="1"/>
  <c r="V34" i="1"/>
  <c r="U34" i="1"/>
  <c r="T34" i="1"/>
  <c r="R34" i="1"/>
  <c r="P34" i="1"/>
  <c r="O34" i="1"/>
  <c r="N34" i="1"/>
  <c r="L34" i="1"/>
  <c r="CZ33" i="1"/>
  <c r="U33" i="1"/>
  <c r="U30" i="1" s="1"/>
  <c r="O33" i="1"/>
  <c r="CZ32" i="1"/>
  <c r="U32" i="1"/>
  <c r="O32" i="1"/>
  <c r="CZ31" i="1"/>
  <c r="CZ30" i="1" s="1"/>
  <c r="U31" i="1"/>
  <c r="O31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B30" i="1"/>
  <c r="Z30" i="1"/>
  <c r="X30" i="1"/>
  <c r="V30" i="1"/>
  <c r="T30" i="1"/>
  <c r="R30" i="1"/>
  <c r="P30" i="1"/>
  <c r="N30" i="1"/>
  <c r="L30" i="1"/>
  <c r="CZ29" i="1"/>
  <c r="CZ28" i="1" s="1"/>
  <c r="U29" i="1"/>
  <c r="O29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B28" i="1"/>
  <c r="Z28" i="1"/>
  <c r="X28" i="1"/>
  <c r="V28" i="1"/>
  <c r="U28" i="1"/>
  <c r="T28" i="1"/>
  <c r="R28" i="1"/>
  <c r="P28" i="1"/>
  <c r="O28" i="1"/>
  <c r="N28" i="1"/>
  <c r="L28" i="1"/>
  <c r="CZ27" i="1"/>
  <c r="CZ26" i="1" s="1"/>
  <c r="U27" i="1"/>
  <c r="O27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M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B26" i="1"/>
  <c r="Z26" i="1"/>
  <c r="X26" i="1"/>
  <c r="V26" i="1"/>
  <c r="U26" i="1"/>
  <c r="T26" i="1"/>
  <c r="R26" i="1"/>
  <c r="P26" i="1"/>
  <c r="O26" i="1"/>
  <c r="N26" i="1"/>
  <c r="L26" i="1"/>
  <c r="CZ25" i="1"/>
  <c r="CZ24" i="1" s="1"/>
  <c r="U25" i="1"/>
  <c r="O25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M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B24" i="1"/>
  <c r="Z24" i="1"/>
  <c r="X24" i="1"/>
  <c r="V24" i="1"/>
  <c r="U24" i="1"/>
  <c r="T24" i="1"/>
  <c r="R24" i="1"/>
  <c r="P24" i="1"/>
  <c r="O24" i="1"/>
  <c r="N24" i="1"/>
  <c r="L24" i="1"/>
  <c r="CZ23" i="1"/>
  <c r="CZ22" i="1" s="1"/>
  <c r="U23" i="1"/>
  <c r="O23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M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B22" i="1"/>
  <c r="Z22" i="1"/>
  <c r="X22" i="1"/>
  <c r="V22" i="1"/>
  <c r="U22" i="1"/>
  <c r="T22" i="1"/>
  <c r="R22" i="1"/>
  <c r="P22" i="1"/>
  <c r="O22" i="1"/>
  <c r="N22" i="1"/>
  <c r="L22" i="1"/>
  <c r="CZ21" i="1"/>
  <c r="CZ20" i="1" s="1"/>
  <c r="U21" i="1"/>
  <c r="O21" i="1"/>
  <c r="O20" i="1" s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B20" i="1"/>
  <c r="Z20" i="1"/>
  <c r="X20" i="1"/>
  <c r="V20" i="1"/>
  <c r="U20" i="1"/>
  <c r="T20" i="1"/>
  <c r="R20" i="1"/>
  <c r="P20" i="1"/>
  <c r="N20" i="1"/>
  <c r="L20" i="1"/>
  <c r="CZ19" i="1"/>
  <c r="U19" i="1"/>
  <c r="O19" i="1"/>
  <c r="CZ18" i="1"/>
  <c r="U18" i="1"/>
  <c r="O18" i="1"/>
  <c r="CZ17" i="1"/>
  <c r="U17" i="1"/>
  <c r="O17" i="1"/>
  <c r="CZ16" i="1"/>
  <c r="U16" i="1"/>
  <c r="O16" i="1"/>
  <c r="CX15" i="1"/>
  <c r="CV15" i="1"/>
  <c r="U15" i="1"/>
  <c r="O15" i="1"/>
  <c r="CZ14" i="1"/>
  <c r="U14" i="1"/>
  <c r="O14" i="1"/>
  <c r="CZ13" i="1"/>
  <c r="U13" i="1"/>
  <c r="O13" i="1"/>
  <c r="CZ12" i="1"/>
  <c r="U12" i="1"/>
  <c r="O12" i="1"/>
  <c r="D12" i="1"/>
  <c r="CU12" i="1" s="1"/>
  <c r="CZ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C11" i="1"/>
  <c r="AA11" i="1"/>
  <c r="Y11" i="1"/>
  <c r="W11" i="1"/>
  <c r="U11" i="1"/>
  <c r="S11" i="1"/>
  <c r="Q11" i="1"/>
  <c r="O11" i="1"/>
  <c r="M11" i="1"/>
  <c r="CX10" i="1"/>
  <c r="CX168" i="1" s="1"/>
  <c r="CV10" i="1"/>
  <c r="CV168" i="1" s="1"/>
  <c r="CT10" i="1"/>
  <c r="CR10" i="1"/>
  <c r="CP10" i="1"/>
  <c r="CP168" i="1" s="1"/>
  <c r="CN10" i="1"/>
  <c r="CL10" i="1"/>
  <c r="CJ10" i="1"/>
  <c r="CH10" i="1"/>
  <c r="CH168" i="1" s="1"/>
  <c r="CF10" i="1"/>
  <c r="CD10" i="1"/>
  <c r="CB10" i="1"/>
  <c r="BZ10" i="1"/>
  <c r="BZ168" i="1" s="1"/>
  <c r="BX10" i="1"/>
  <c r="BV10" i="1"/>
  <c r="BT10" i="1"/>
  <c r="BR10" i="1"/>
  <c r="BR168" i="1" s="1"/>
  <c r="BP10" i="1"/>
  <c r="BN10" i="1"/>
  <c r="BL10" i="1"/>
  <c r="BJ10" i="1"/>
  <c r="BJ168" i="1" s="1"/>
  <c r="BH10" i="1"/>
  <c r="BF10" i="1"/>
  <c r="BD10" i="1"/>
  <c r="BB10" i="1"/>
  <c r="BB168" i="1" s="1"/>
  <c r="AZ10" i="1"/>
  <c r="AX10" i="1"/>
  <c r="AV10" i="1"/>
  <c r="AT10" i="1"/>
  <c r="AT168" i="1" s="1"/>
  <c r="AR10" i="1"/>
  <c r="AP10" i="1"/>
  <c r="AN10" i="1"/>
  <c r="AL10" i="1"/>
  <c r="AL168" i="1" s="1"/>
  <c r="AJ10" i="1"/>
  <c r="AH10" i="1"/>
  <c r="AF10" i="1"/>
  <c r="AB10" i="1"/>
  <c r="AB168" i="1" s="1"/>
  <c r="Z10" i="1"/>
  <c r="X10" i="1"/>
  <c r="V10" i="1"/>
  <c r="U10" i="1"/>
  <c r="T10" i="1"/>
  <c r="R10" i="1"/>
  <c r="P10" i="1"/>
  <c r="N10" i="1"/>
  <c r="N168" i="1" s="1"/>
  <c r="L10" i="1"/>
  <c r="P168" i="1" l="1"/>
  <c r="V168" i="1"/>
  <c r="O30" i="1"/>
  <c r="U53" i="1"/>
  <c r="CZ60" i="1"/>
  <c r="CZ59" i="1" s="1"/>
  <c r="U62" i="1"/>
  <c r="U67" i="1"/>
  <c r="U153" i="1"/>
  <c r="R168" i="1"/>
  <c r="X168" i="1"/>
  <c r="AH168" i="1"/>
  <c r="AP168" i="1"/>
  <c r="AX168" i="1"/>
  <c r="BF168" i="1"/>
  <c r="BN168" i="1"/>
  <c r="BV168" i="1"/>
  <c r="CD168" i="1"/>
  <c r="CL168" i="1"/>
  <c r="U42" i="1"/>
  <c r="CZ159" i="1"/>
  <c r="AJ168" i="1"/>
  <c r="AR168" i="1"/>
  <c r="AZ168" i="1"/>
  <c r="BH168" i="1"/>
  <c r="BP168" i="1"/>
  <c r="BX168" i="1"/>
  <c r="CF168" i="1"/>
  <c r="CN168" i="1"/>
  <c r="CZ56" i="1"/>
  <c r="CZ72" i="1"/>
  <c r="U144" i="1"/>
  <c r="CZ84" i="1"/>
  <c r="CZ67" i="1"/>
  <c r="L168" i="1"/>
  <c r="T168" i="1"/>
  <c r="Z168" i="1"/>
  <c r="AF168" i="1"/>
  <c r="AN168" i="1"/>
  <c r="AV168" i="1"/>
  <c r="BD168" i="1"/>
  <c r="BL168" i="1"/>
  <c r="BT168" i="1"/>
  <c r="CB168" i="1"/>
  <c r="CJ168" i="1"/>
  <c r="CR168" i="1"/>
  <c r="CZ39" i="1"/>
  <c r="CZ115" i="1"/>
  <c r="U148" i="1"/>
  <c r="CZ153" i="1"/>
  <c r="O10" i="1"/>
  <c r="DA11" i="1"/>
  <c r="O105" i="1"/>
  <c r="O39" i="1"/>
  <c r="CZ127" i="1"/>
  <c r="O120" i="1"/>
  <c r="U120" i="1"/>
  <c r="AG12" i="1"/>
  <c r="AW12" i="1"/>
  <c r="BM12" i="1"/>
  <c r="CK12" i="1"/>
  <c r="CZ15" i="1"/>
  <c r="CZ10" i="1" s="1"/>
  <c r="O98" i="1"/>
  <c r="W12" i="1"/>
  <c r="AM12" i="1"/>
  <c r="BC12" i="1"/>
  <c r="BS12" i="1"/>
  <c r="CS12" i="1"/>
  <c r="O56" i="1"/>
  <c r="CZ148" i="1"/>
  <c r="Y12" i="1"/>
  <c r="AO12" i="1"/>
  <c r="BE12" i="1"/>
  <c r="BU12" i="1"/>
  <c r="CZ98" i="1"/>
  <c r="O115" i="1"/>
  <c r="O127" i="1"/>
  <c r="U127" i="1"/>
  <c r="CZ134" i="1"/>
  <c r="O144" i="1"/>
  <c r="O153" i="1"/>
  <c r="U159" i="1"/>
  <c r="Q12" i="1"/>
  <c r="AU12" i="1"/>
  <c r="BK12" i="1"/>
  <c r="CC12" i="1"/>
  <c r="D13" i="1"/>
  <c r="CO13" i="1" s="1"/>
  <c r="DA55" i="1"/>
  <c r="U91" i="1"/>
  <c r="CZ91" i="1"/>
  <c r="U134" i="1"/>
  <c r="CZ144" i="1"/>
  <c r="O148" i="1"/>
  <c r="AA12" i="1"/>
  <c r="AI12" i="1"/>
  <c r="AY12" i="1"/>
  <c r="CE12" i="1"/>
  <c r="M12" i="1"/>
  <c r="AC12" i="1"/>
  <c r="AK12" i="1"/>
  <c r="AS12" i="1"/>
  <c r="BA12" i="1"/>
  <c r="BI12" i="1"/>
  <c r="BQ12" i="1"/>
  <c r="BY12" i="1"/>
  <c r="CG12" i="1"/>
  <c r="CO12" i="1"/>
  <c r="W13" i="1"/>
  <c r="BC13" i="1"/>
  <c r="CA13" i="1"/>
  <c r="CI13" i="1"/>
  <c r="CA12" i="1"/>
  <c r="CI12" i="1"/>
  <c r="CQ12" i="1"/>
  <c r="Q13" i="1"/>
  <c r="AW13" i="1"/>
  <c r="BE13" i="1"/>
  <c r="CC13" i="1"/>
  <c r="S13" i="1"/>
  <c r="AA13" i="1"/>
  <c r="AY13" i="1"/>
  <c r="BG13" i="1"/>
  <c r="CE13" i="1"/>
  <c r="CM13" i="1"/>
  <c r="S12" i="1"/>
  <c r="AQ12" i="1"/>
  <c r="BG12" i="1"/>
  <c r="BO12" i="1"/>
  <c r="BW12" i="1"/>
  <c r="CM12" i="1"/>
  <c r="M13" i="1"/>
  <c r="AC13" i="1"/>
  <c r="BA13" i="1"/>
  <c r="BI13" i="1"/>
  <c r="CG13" i="1"/>
  <c r="CZ54" i="1"/>
  <c r="CZ53" i="1" s="1"/>
  <c r="CT62" i="1"/>
  <c r="CT103" i="1"/>
  <c r="CT101" i="1"/>
  <c r="CZ105" i="1"/>
  <c r="CZ120" i="1"/>
  <c r="CK13" i="1" l="1"/>
  <c r="Y13" i="1"/>
  <c r="AU13" i="1"/>
  <c r="U168" i="1"/>
  <c r="CT168" i="1"/>
  <c r="O59" i="1"/>
  <c r="O168" i="1"/>
  <c r="BY13" i="1"/>
  <c r="AS13" i="1"/>
  <c r="BW13" i="1"/>
  <c r="AQ13" i="1"/>
  <c r="D14" i="1"/>
  <c r="CG14" i="1" s="1"/>
  <c r="BU13" i="1"/>
  <c r="AO13" i="1"/>
  <c r="BS13" i="1"/>
  <c r="AM13" i="1"/>
  <c r="BQ13" i="1"/>
  <c r="AK13" i="1"/>
  <c r="CU13" i="1"/>
  <c r="BO13" i="1"/>
  <c r="AI13" i="1"/>
  <c r="CS13" i="1"/>
  <c r="BM13" i="1"/>
  <c r="AG13" i="1"/>
  <c r="CQ13" i="1"/>
  <c r="BK13" i="1"/>
  <c r="W14" i="1"/>
  <c r="CO14" i="1"/>
  <c r="BQ14" i="1"/>
  <c r="BI14" i="1"/>
  <c r="AK14" i="1"/>
  <c r="AC14" i="1"/>
  <c r="CM14" i="1"/>
  <c r="CE14" i="1"/>
  <c r="BG14" i="1"/>
  <c r="AY14" i="1"/>
  <c r="AA14" i="1"/>
  <c r="S14" i="1"/>
  <c r="CK14" i="1"/>
  <c r="CC14" i="1"/>
  <c r="BE14" i="1"/>
  <c r="AW14" i="1"/>
  <c r="Y14" i="1"/>
  <c r="Q14" i="1"/>
  <c r="CA14" i="1"/>
  <c r="BS14" i="1"/>
  <c r="AU14" i="1"/>
  <c r="AM14" i="1"/>
  <c r="DA12" i="1"/>
  <c r="CZ168" i="1"/>
  <c r="DA13" i="1" l="1"/>
  <c r="BC14" i="1"/>
  <c r="CI14" i="1"/>
  <c r="AG14" i="1"/>
  <c r="BM14" i="1"/>
  <c r="CS14" i="1"/>
  <c r="AI14" i="1"/>
  <c r="BO14" i="1"/>
  <c r="CU14" i="1"/>
  <c r="AS14" i="1"/>
  <c r="BY14" i="1"/>
  <c r="BK14" i="1"/>
  <c r="CQ14" i="1"/>
  <c r="AO14" i="1"/>
  <c r="BU14" i="1"/>
  <c r="D15" i="1"/>
  <c r="AI15" i="1" s="1"/>
  <c r="AQ14" i="1"/>
  <c r="BW14" i="1"/>
  <c r="M14" i="1"/>
  <c r="BA14" i="1"/>
  <c r="BW15" i="1"/>
  <c r="BG15" i="1"/>
  <c r="Y15" i="1"/>
  <c r="CS15" i="1"/>
  <c r="CK15" i="1"/>
  <c r="BU15" i="1"/>
  <c r="BM15" i="1"/>
  <c r="BE15" i="1"/>
  <c r="AO15" i="1"/>
  <c r="AG15" i="1"/>
  <c r="W15" i="1"/>
  <c r="CQ15" i="1"/>
  <c r="CI15" i="1"/>
  <c r="CA15" i="1"/>
  <c r="BK15" i="1"/>
  <c r="BC15" i="1"/>
  <c r="AU15" i="1"/>
  <c r="AC15" i="1"/>
  <c r="M15" i="1"/>
  <c r="CO15" i="1"/>
  <c r="BY15" i="1"/>
  <c r="BQ15" i="1"/>
  <c r="BI15" i="1"/>
  <c r="AS15" i="1"/>
  <c r="AK15" i="1"/>
  <c r="AA15" i="1"/>
  <c r="CU15" i="1"/>
  <c r="CM15" i="1"/>
  <c r="CE15" i="1"/>
  <c r="AY15" i="1"/>
  <c r="AQ15" i="1"/>
  <c r="Q15" i="1"/>
  <c r="BO15" i="1" l="1"/>
  <c r="S15" i="1"/>
  <c r="BA15" i="1"/>
  <c r="CG15" i="1"/>
  <c r="AM15" i="1"/>
  <c r="BS15" i="1"/>
  <c r="D16" i="1"/>
  <c r="CO16" i="1" s="1"/>
  <c r="AW15" i="1"/>
  <c r="CC15" i="1"/>
  <c r="DA14" i="1"/>
  <c r="W16" i="1"/>
  <c r="BG16" i="1"/>
  <c r="Q16" i="1"/>
  <c r="AW16" i="1" l="1"/>
  <c r="CM16" i="1"/>
  <c r="AU16" i="1"/>
  <c r="CC16" i="1"/>
  <c r="AK16" i="1"/>
  <c r="CA16" i="1"/>
  <c r="AA16" i="1"/>
  <c r="BQ16" i="1"/>
  <c r="BC16" i="1"/>
  <c r="CI16" i="1"/>
  <c r="Y16" i="1"/>
  <c r="BE16" i="1"/>
  <c r="CK16" i="1"/>
  <c r="AI16" i="1"/>
  <c r="BO16" i="1"/>
  <c r="CU16" i="1"/>
  <c r="AS16" i="1"/>
  <c r="BY16" i="1"/>
  <c r="BK16" i="1"/>
  <c r="CQ16" i="1"/>
  <c r="AG16" i="1"/>
  <c r="BM16" i="1"/>
  <c r="CS16" i="1"/>
  <c r="AQ16" i="1"/>
  <c r="BW16" i="1"/>
  <c r="M16" i="1"/>
  <c r="BA16" i="1"/>
  <c r="CG16" i="1"/>
  <c r="AM16" i="1"/>
  <c r="BS16" i="1"/>
  <c r="D17" i="1"/>
  <c r="CU17" i="1" s="1"/>
  <c r="AO16" i="1"/>
  <c r="BU16" i="1"/>
  <c r="S16" i="1"/>
  <c r="AY16" i="1"/>
  <c r="CE16" i="1"/>
  <c r="AC16" i="1"/>
  <c r="BI16" i="1"/>
  <c r="D18" i="1"/>
  <c r="BW17" i="1"/>
  <c r="AQ17" i="1"/>
  <c r="CK17" i="1"/>
  <c r="BE17" i="1"/>
  <c r="Y17" i="1"/>
  <c r="CI17" i="1"/>
  <c r="BC17" i="1"/>
  <c r="CW17" i="1"/>
  <c r="CW15" i="1" s="1"/>
  <c r="CW10" i="1" s="1"/>
  <c r="CW168" i="1" s="1"/>
  <c r="BQ17" i="1"/>
  <c r="AK17" i="1"/>
  <c r="AA17" i="1" l="1"/>
  <c r="AS17" i="1"/>
  <c r="BY17" i="1"/>
  <c r="W17" i="1"/>
  <c r="BK17" i="1"/>
  <c r="CQ17" i="1"/>
  <c r="AG17" i="1"/>
  <c r="BM17" i="1"/>
  <c r="CS17" i="1"/>
  <c r="AY17" i="1"/>
  <c r="CE17" i="1"/>
  <c r="DA16" i="1"/>
  <c r="M17" i="1"/>
  <c r="BA17" i="1"/>
  <c r="CG17" i="1"/>
  <c r="AM17" i="1"/>
  <c r="BS17" i="1"/>
  <c r="CY17" i="1"/>
  <c r="CY15" i="1" s="1"/>
  <c r="CY10" i="1" s="1"/>
  <c r="CY168" i="1" s="1"/>
  <c r="AO17" i="1"/>
  <c r="BU17" i="1"/>
  <c r="S17" i="1"/>
  <c r="BG17" i="1"/>
  <c r="CM17" i="1"/>
  <c r="DA17" i="1" s="1"/>
  <c r="AC17" i="1"/>
  <c r="BI17" i="1"/>
  <c r="CO17" i="1"/>
  <c r="AU17" i="1"/>
  <c r="CA17" i="1"/>
  <c r="Q17" i="1"/>
  <c r="AW17" i="1"/>
  <c r="CC17" i="1"/>
  <c r="AI17" i="1"/>
  <c r="BO17" i="1"/>
  <c r="DA15" i="1"/>
  <c r="CM18" i="1"/>
  <c r="BO18" i="1"/>
  <c r="AQ18" i="1"/>
  <c r="AA18" i="1"/>
  <c r="D19" i="1"/>
  <c r="CS18" i="1"/>
  <c r="CK18" i="1"/>
  <c r="CC18" i="1"/>
  <c r="BU18" i="1"/>
  <c r="BM18" i="1"/>
  <c r="BE18" i="1"/>
  <c r="AW18" i="1"/>
  <c r="AO18" i="1"/>
  <c r="AG18" i="1"/>
  <c r="Y18" i="1"/>
  <c r="Q18" i="1"/>
  <c r="CQ18" i="1"/>
  <c r="CI18" i="1"/>
  <c r="CA18" i="1"/>
  <c r="BS18" i="1"/>
  <c r="BK18" i="1"/>
  <c r="BC18" i="1"/>
  <c r="AU18" i="1"/>
  <c r="AM18" i="1"/>
  <c r="W18" i="1"/>
  <c r="CO18" i="1"/>
  <c r="CG18" i="1"/>
  <c r="BY18" i="1"/>
  <c r="BQ18" i="1"/>
  <c r="BI18" i="1"/>
  <c r="BA18" i="1"/>
  <c r="AS18" i="1"/>
  <c r="AK18" i="1"/>
  <c r="AC18" i="1"/>
  <c r="M18" i="1"/>
  <c r="CU18" i="1"/>
  <c r="CE18" i="1"/>
  <c r="BW18" i="1"/>
  <c r="BG18" i="1"/>
  <c r="AY18" i="1"/>
  <c r="AI18" i="1"/>
  <c r="S18" i="1"/>
  <c r="BA19" i="1" l="1"/>
  <c r="BA10" i="1" s="1"/>
  <c r="AC19" i="1"/>
  <c r="M19" i="1"/>
  <c r="M10" i="1" s="1"/>
  <c r="CU19" i="1"/>
  <c r="CU10" i="1" s="1"/>
  <c r="CM19" i="1"/>
  <c r="CM10" i="1" s="1"/>
  <c r="CE19" i="1"/>
  <c r="BW19" i="1"/>
  <c r="BW10" i="1" s="1"/>
  <c r="BO19" i="1"/>
  <c r="BO10" i="1" s="1"/>
  <c r="BG19" i="1"/>
  <c r="AY19" i="1"/>
  <c r="AY10" i="1" s="1"/>
  <c r="AQ19" i="1"/>
  <c r="AQ10" i="1" s="1"/>
  <c r="AI19" i="1"/>
  <c r="AI10" i="1" s="1"/>
  <c r="AA19" i="1"/>
  <c r="AA10" i="1" s="1"/>
  <c r="S19" i="1"/>
  <c r="D21" i="1"/>
  <c r="CS19" i="1"/>
  <c r="CS10" i="1" s="1"/>
  <c r="CK19" i="1"/>
  <c r="CK10" i="1" s="1"/>
  <c r="CC19" i="1"/>
  <c r="BU19" i="1"/>
  <c r="BU10" i="1" s="1"/>
  <c r="BM19" i="1"/>
  <c r="BM10" i="1" s="1"/>
  <c r="BE19" i="1"/>
  <c r="BE10" i="1" s="1"/>
  <c r="AW19" i="1"/>
  <c r="AW10" i="1" s="1"/>
  <c r="AO19" i="1"/>
  <c r="AO10" i="1" s="1"/>
  <c r="AG19" i="1"/>
  <c r="AG10" i="1" s="1"/>
  <c r="Y19" i="1"/>
  <c r="Y10" i="1" s="1"/>
  <c r="Q19" i="1"/>
  <c r="CQ19" i="1"/>
  <c r="CQ10" i="1" s="1"/>
  <c r="CI19" i="1"/>
  <c r="CI10" i="1" s="1"/>
  <c r="CA19" i="1"/>
  <c r="CA10" i="1" s="1"/>
  <c r="BS19" i="1"/>
  <c r="BS10" i="1" s="1"/>
  <c r="BK19" i="1"/>
  <c r="BK10" i="1" s="1"/>
  <c r="BC19" i="1"/>
  <c r="BC10" i="1" s="1"/>
  <c r="AU19" i="1"/>
  <c r="AM19" i="1"/>
  <c r="W19" i="1"/>
  <c r="W10" i="1" s="1"/>
  <c r="CO19" i="1"/>
  <c r="CO10" i="1" s="1"/>
  <c r="CG19" i="1"/>
  <c r="CG10" i="1" s="1"/>
  <c r="BY19" i="1"/>
  <c r="BY10" i="1" s="1"/>
  <c r="BQ19" i="1"/>
  <c r="BQ10" i="1" s="1"/>
  <c r="BI19" i="1"/>
  <c r="AS19" i="1"/>
  <c r="AS10" i="1" s="1"/>
  <c r="AK19" i="1"/>
  <c r="AK10" i="1" s="1"/>
  <c r="BG10" i="1"/>
  <c r="AM10" i="1"/>
  <c r="Q10" i="1"/>
  <c r="CC10" i="1"/>
  <c r="S10" i="1"/>
  <c r="AC10" i="1"/>
  <c r="BI10" i="1"/>
  <c r="AU10" i="1"/>
  <c r="CE10" i="1"/>
  <c r="DA18" i="1"/>
  <c r="DA19" i="1" l="1"/>
  <c r="DA10" i="1" s="1"/>
  <c r="D100" i="1"/>
  <c r="CQ21" i="1"/>
  <c r="CQ20" i="1" s="1"/>
  <c r="CI21" i="1"/>
  <c r="CI20" i="1" s="1"/>
  <c r="CA21" i="1"/>
  <c r="CA20" i="1" s="1"/>
  <c r="BS21" i="1"/>
  <c r="BS20" i="1" s="1"/>
  <c r="BK21" i="1"/>
  <c r="BK20" i="1" s="1"/>
  <c r="BC21" i="1"/>
  <c r="BC20" i="1" s="1"/>
  <c r="AU21" i="1"/>
  <c r="AU20" i="1" s="1"/>
  <c r="AM21" i="1"/>
  <c r="AM20" i="1" s="1"/>
  <c r="W21" i="1"/>
  <c r="W20" i="1" s="1"/>
  <c r="CO21" i="1"/>
  <c r="CO20" i="1" s="1"/>
  <c r="CG21" i="1"/>
  <c r="CG20" i="1" s="1"/>
  <c r="BY21" i="1"/>
  <c r="BY20" i="1" s="1"/>
  <c r="BQ21" i="1"/>
  <c r="BQ20" i="1" s="1"/>
  <c r="BI21" i="1"/>
  <c r="BI20" i="1" s="1"/>
  <c r="BA21" i="1"/>
  <c r="BA20" i="1" s="1"/>
  <c r="AS21" i="1"/>
  <c r="AS20" i="1" s="1"/>
  <c r="AK21" i="1"/>
  <c r="AK20" i="1" s="1"/>
  <c r="AC21" i="1"/>
  <c r="AC20" i="1" s="1"/>
  <c r="M21" i="1"/>
  <c r="M20" i="1" s="1"/>
  <c r="CU21" i="1"/>
  <c r="CU20" i="1" s="1"/>
  <c r="CM21" i="1"/>
  <c r="CM20" i="1" s="1"/>
  <c r="CE21" i="1"/>
  <c r="CE20" i="1" s="1"/>
  <c r="BW21" i="1"/>
  <c r="BW20" i="1" s="1"/>
  <c r="BO21" i="1"/>
  <c r="BO20" i="1" s="1"/>
  <c r="BG21" i="1"/>
  <c r="BG20" i="1" s="1"/>
  <c r="AY21" i="1"/>
  <c r="AY20" i="1" s="1"/>
  <c r="AQ21" i="1"/>
  <c r="AQ20" i="1" s="1"/>
  <c r="AI21" i="1"/>
  <c r="AI20" i="1" s="1"/>
  <c r="AA21" i="1"/>
  <c r="AA20" i="1" s="1"/>
  <c r="S21" i="1"/>
  <c r="S20" i="1" s="1"/>
  <c r="D23" i="1"/>
  <c r="CS21" i="1"/>
  <c r="CS20" i="1" s="1"/>
  <c r="CK21" i="1"/>
  <c r="CK20" i="1" s="1"/>
  <c r="CC21" i="1"/>
  <c r="CC20" i="1" s="1"/>
  <c r="BU21" i="1"/>
  <c r="BU20" i="1" s="1"/>
  <c r="BM21" i="1"/>
  <c r="BM20" i="1" s="1"/>
  <c r="BE21" i="1"/>
  <c r="BE20" i="1" s="1"/>
  <c r="AW21" i="1"/>
  <c r="AW20" i="1" s="1"/>
  <c r="AO21" i="1"/>
  <c r="AO20" i="1" s="1"/>
  <c r="AG21" i="1"/>
  <c r="Y21" i="1"/>
  <c r="Y20" i="1" s="1"/>
  <c r="Q21" i="1"/>
  <c r="Q20" i="1" s="1"/>
  <c r="DA21" i="1" l="1"/>
  <c r="DA20" i="1" s="1"/>
  <c r="AG20" i="1"/>
  <c r="CU23" i="1"/>
  <c r="CU22" i="1" s="1"/>
  <c r="CM23" i="1"/>
  <c r="CM22" i="1" s="1"/>
  <c r="CE23" i="1"/>
  <c r="CE22" i="1" s="1"/>
  <c r="BW23" i="1"/>
  <c r="BW22" i="1" s="1"/>
  <c r="BO23" i="1"/>
  <c r="BO22" i="1" s="1"/>
  <c r="BE23" i="1"/>
  <c r="BE22" i="1" s="1"/>
  <c r="AW23" i="1"/>
  <c r="AW22" i="1" s="1"/>
  <c r="AO23" i="1"/>
  <c r="AO22" i="1" s="1"/>
  <c r="AG23" i="1"/>
  <c r="Y23" i="1"/>
  <c r="Y22" i="1" s="1"/>
  <c r="Q23" i="1"/>
  <c r="Q22" i="1" s="1"/>
  <c r="D25" i="1"/>
  <c r="CS23" i="1"/>
  <c r="CS22" i="1" s="1"/>
  <c r="CK23" i="1"/>
  <c r="CK22" i="1" s="1"/>
  <c r="CC23" i="1"/>
  <c r="CC22" i="1" s="1"/>
  <c r="BU23" i="1"/>
  <c r="BU22" i="1" s="1"/>
  <c r="BK23" i="1"/>
  <c r="BK22" i="1" s="1"/>
  <c r="BC23" i="1"/>
  <c r="BC22" i="1" s="1"/>
  <c r="AU23" i="1"/>
  <c r="AU22" i="1" s="1"/>
  <c r="AM23" i="1"/>
  <c r="AM22" i="1" s="1"/>
  <c r="W23" i="1"/>
  <c r="W22" i="1" s="1"/>
  <c r="CQ23" i="1"/>
  <c r="CQ22" i="1" s="1"/>
  <c r="CI23" i="1"/>
  <c r="CI22" i="1" s="1"/>
  <c r="CA23" i="1"/>
  <c r="CA22" i="1" s="1"/>
  <c r="BS23" i="1"/>
  <c r="BS22" i="1" s="1"/>
  <c r="BI23" i="1"/>
  <c r="BI22" i="1" s="1"/>
  <c r="BA23" i="1"/>
  <c r="BA22" i="1" s="1"/>
  <c r="AS23" i="1"/>
  <c r="AS22" i="1" s="1"/>
  <c r="AK23" i="1"/>
  <c r="AK22" i="1" s="1"/>
  <c r="AC23" i="1"/>
  <c r="AC22" i="1" s="1"/>
  <c r="M23" i="1"/>
  <c r="M22" i="1" s="1"/>
  <c r="CO23" i="1"/>
  <c r="CO22" i="1" s="1"/>
  <c r="CG23" i="1"/>
  <c r="CG22" i="1" s="1"/>
  <c r="BY23" i="1"/>
  <c r="BY22" i="1" s="1"/>
  <c r="BQ23" i="1"/>
  <c r="BQ22" i="1" s="1"/>
  <c r="BG23" i="1"/>
  <c r="BG22" i="1" s="1"/>
  <c r="AY23" i="1"/>
  <c r="AY22" i="1" s="1"/>
  <c r="AQ23" i="1"/>
  <c r="AQ22" i="1" s="1"/>
  <c r="AI23" i="1"/>
  <c r="AI22" i="1" s="1"/>
  <c r="AA23" i="1"/>
  <c r="AA22" i="1" s="1"/>
  <c r="S23" i="1"/>
  <c r="S22" i="1" s="1"/>
  <c r="D102" i="1"/>
  <c r="CS100" i="1"/>
  <c r="CK100" i="1"/>
  <c r="CC100" i="1"/>
  <c r="BU100" i="1"/>
  <c r="BM100" i="1"/>
  <c r="BE100" i="1"/>
  <c r="AW100" i="1"/>
  <c r="AO100" i="1"/>
  <c r="AG100" i="1"/>
  <c r="Y100" i="1"/>
  <c r="Q100" i="1"/>
  <c r="CQ100" i="1"/>
  <c r="CI100" i="1"/>
  <c r="CA100" i="1"/>
  <c r="BS100" i="1"/>
  <c r="BK100" i="1"/>
  <c r="BC100" i="1"/>
  <c r="AU100" i="1"/>
  <c r="AM100" i="1"/>
  <c r="W100" i="1"/>
  <c r="CO100" i="1"/>
  <c r="CG100" i="1"/>
  <c r="BY100" i="1"/>
  <c r="BQ100" i="1"/>
  <c r="BI100" i="1"/>
  <c r="BA100" i="1"/>
  <c r="AS100" i="1"/>
  <c r="AK100" i="1"/>
  <c r="AC100" i="1"/>
  <c r="M100" i="1"/>
  <c r="CU100" i="1"/>
  <c r="CM100" i="1"/>
  <c r="CE100" i="1"/>
  <c r="BW100" i="1"/>
  <c r="BO100" i="1"/>
  <c r="BG100" i="1"/>
  <c r="AY100" i="1"/>
  <c r="AQ100" i="1"/>
  <c r="AI100" i="1"/>
  <c r="AA100" i="1"/>
  <c r="S100" i="1"/>
  <c r="AG22" i="1" l="1"/>
  <c r="DA23" i="1"/>
  <c r="DA22" i="1" s="1"/>
  <c r="DA100" i="1"/>
  <c r="CQ25" i="1"/>
  <c r="CQ24" i="1" s="1"/>
  <c r="CI25" i="1"/>
  <c r="CI24" i="1" s="1"/>
  <c r="CA25" i="1"/>
  <c r="CA24" i="1" s="1"/>
  <c r="BS25" i="1"/>
  <c r="BS24" i="1" s="1"/>
  <c r="BI25" i="1"/>
  <c r="BI24" i="1" s="1"/>
  <c r="BA25" i="1"/>
  <c r="BA24" i="1" s="1"/>
  <c r="AS25" i="1"/>
  <c r="AS24" i="1" s="1"/>
  <c r="AK25" i="1"/>
  <c r="AK24" i="1" s="1"/>
  <c r="AC25" i="1"/>
  <c r="AC24" i="1" s="1"/>
  <c r="M25" i="1"/>
  <c r="M24" i="1" s="1"/>
  <c r="CO25" i="1"/>
  <c r="CO24" i="1" s="1"/>
  <c r="CG25" i="1"/>
  <c r="CG24" i="1" s="1"/>
  <c r="BY25" i="1"/>
  <c r="BY24" i="1" s="1"/>
  <c r="BQ25" i="1"/>
  <c r="BQ24" i="1" s="1"/>
  <c r="BG25" i="1"/>
  <c r="BG24" i="1" s="1"/>
  <c r="AY25" i="1"/>
  <c r="AY24" i="1" s="1"/>
  <c r="AQ25" i="1"/>
  <c r="AQ24" i="1" s="1"/>
  <c r="AI25" i="1"/>
  <c r="AI24" i="1" s="1"/>
  <c r="AA25" i="1"/>
  <c r="AA24" i="1" s="1"/>
  <c r="S25" i="1"/>
  <c r="S24" i="1" s="1"/>
  <c r="CU25" i="1"/>
  <c r="CU24" i="1" s="1"/>
  <c r="CM25" i="1"/>
  <c r="CM24" i="1" s="1"/>
  <c r="CE25" i="1"/>
  <c r="CE24" i="1" s="1"/>
  <c r="BW25" i="1"/>
  <c r="BW24" i="1" s="1"/>
  <c r="BO25" i="1"/>
  <c r="BO24" i="1" s="1"/>
  <c r="BE25" i="1"/>
  <c r="BE24" i="1" s="1"/>
  <c r="AW25" i="1"/>
  <c r="AW24" i="1" s="1"/>
  <c r="AO25" i="1"/>
  <c r="AO24" i="1" s="1"/>
  <c r="AG25" i="1"/>
  <c r="Y25" i="1"/>
  <c r="Y24" i="1" s="1"/>
  <c r="Q25" i="1"/>
  <c r="Q24" i="1" s="1"/>
  <c r="D27" i="1"/>
  <c r="CS25" i="1"/>
  <c r="CS24" i="1" s="1"/>
  <c r="CK25" i="1"/>
  <c r="CK24" i="1" s="1"/>
  <c r="CC25" i="1"/>
  <c r="CC24" i="1" s="1"/>
  <c r="BU25" i="1"/>
  <c r="BU24" i="1" s="1"/>
  <c r="BK25" i="1"/>
  <c r="BK24" i="1" s="1"/>
  <c r="BC25" i="1"/>
  <c r="BC24" i="1" s="1"/>
  <c r="AU25" i="1"/>
  <c r="AU24" i="1" s="1"/>
  <c r="AM25" i="1"/>
  <c r="AM24" i="1" s="1"/>
  <c r="W25" i="1"/>
  <c r="W24" i="1" s="1"/>
  <c r="CQ102" i="1"/>
  <c r="CQ101" i="1" s="1"/>
  <c r="CI102" i="1"/>
  <c r="CI101" i="1" s="1"/>
  <c r="CA102" i="1"/>
  <c r="CA101" i="1" s="1"/>
  <c r="BS102" i="1"/>
  <c r="BS101" i="1" s="1"/>
  <c r="BK102" i="1"/>
  <c r="BK101" i="1" s="1"/>
  <c r="CM102" i="1"/>
  <c r="CM101" i="1" s="1"/>
  <c r="CC102" i="1"/>
  <c r="CC101" i="1" s="1"/>
  <c r="BQ102" i="1"/>
  <c r="BQ101" i="1" s="1"/>
  <c r="BG102" i="1"/>
  <c r="BG101" i="1" s="1"/>
  <c r="AY102" i="1"/>
  <c r="AY101" i="1" s="1"/>
  <c r="AQ102" i="1"/>
  <c r="AQ101" i="1" s="1"/>
  <c r="AI102" i="1"/>
  <c r="AI101" i="1" s="1"/>
  <c r="AA102" i="1"/>
  <c r="AA101" i="1" s="1"/>
  <c r="S102" i="1"/>
  <c r="S101" i="1" s="1"/>
  <c r="CK102" i="1"/>
  <c r="CK101" i="1" s="1"/>
  <c r="BY102" i="1"/>
  <c r="BY101" i="1" s="1"/>
  <c r="BO102" i="1"/>
  <c r="BO101" i="1" s="1"/>
  <c r="BE102" i="1"/>
  <c r="BE101" i="1" s="1"/>
  <c r="AW102" i="1"/>
  <c r="AW101" i="1" s="1"/>
  <c r="AO102" i="1"/>
  <c r="AO101" i="1" s="1"/>
  <c r="AG102" i="1"/>
  <c r="Y102" i="1"/>
  <c r="Y101" i="1" s="1"/>
  <c r="Q102" i="1"/>
  <c r="Q101" i="1" s="1"/>
  <c r="CS102" i="1"/>
  <c r="CS101" i="1" s="1"/>
  <c r="CG102" i="1"/>
  <c r="CG101" i="1" s="1"/>
  <c r="BW102" i="1"/>
  <c r="BW101" i="1" s="1"/>
  <c r="BM102" i="1"/>
  <c r="BM101" i="1" s="1"/>
  <c r="BC102" i="1"/>
  <c r="BC101" i="1" s="1"/>
  <c r="AU102" i="1"/>
  <c r="AU101" i="1" s="1"/>
  <c r="AM102" i="1"/>
  <c r="AM101" i="1" s="1"/>
  <c r="W102" i="1"/>
  <c r="W101" i="1" s="1"/>
  <c r="D104" i="1"/>
  <c r="CO102" i="1"/>
  <c r="CO101" i="1" s="1"/>
  <c r="CE102" i="1"/>
  <c r="CE101" i="1" s="1"/>
  <c r="BU102" i="1"/>
  <c r="BU101" i="1" s="1"/>
  <c r="BI102" i="1"/>
  <c r="BI101" i="1" s="1"/>
  <c r="BA102" i="1"/>
  <c r="BA101" i="1" s="1"/>
  <c r="AS102" i="1"/>
  <c r="AS101" i="1" s="1"/>
  <c r="AK102" i="1"/>
  <c r="AK101" i="1" s="1"/>
  <c r="AC102" i="1"/>
  <c r="AC101" i="1" s="1"/>
  <c r="M102" i="1"/>
  <c r="M101" i="1" s="1"/>
  <c r="CU102" i="1"/>
  <c r="CU101" i="1" s="1"/>
  <c r="DA25" i="1" l="1"/>
  <c r="DA24" i="1" s="1"/>
  <c r="AG24" i="1"/>
  <c r="CU27" i="1"/>
  <c r="CU26" i="1" s="1"/>
  <c r="CM27" i="1"/>
  <c r="CM26" i="1" s="1"/>
  <c r="CE27" i="1"/>
  <c r="CE26" i="1" s="1"/>
  <c r="BW27" i="1"/>
  <c r="BW26" i="1" s="1"/>
  <c r="BO27" i="1"/>
  <c r="BO26" i="1" s="1"/>
  <c r="BE27" i="1"/>
  <c r="BE26" i="1" s="1"/>
  <c r="AW27" i="1"/>
  <c r="AW26" i="1" s="1"/>
  <c r="AO27" i="1"/>
  <c r="AO26" i="1" s="1"/>
  <c r="AG27" i="1"/>
  <c r="Y27" i="1"/>
  <c r="Y26" i="1" s="1"/>
  <c r="Q27" i="1"/>
  <c r="Q26" i="1" s="1"/>
  <c r="D29" i="1"/>
  <c r="CS27" i="1"/>
  <c r="CS26" i="1" s="1"/>
  <c r="CK27" i="1"/>
  <c r="CK26" i="1" s="1"/>
  <c r="CC27" i="1"/>
  <c r="CC26" i="1" s="1"/>
  <c r="BU27" i="1"/>
  <c r="BU26" i="1" s="1"/>
  <c r="BK27" i="1"/>
  <c r="BK26" i="1" s="1"/>
  <c r="BC27" i="1"/>
  <c r="BC26" i="1" s="1"/>
  <c r="AU27" i="1"/>
  <c r="AU26" i="1" s="1"/>
  <c r="AM27" i="1"/>
  <c r="AM26" i="1" s="1"/>
  <c r="W27" i="1"/>
  <c r="W26" i="1" s="1"/>
  <c r="CQ27" i="1"/>
  <c r="CQ26" i="1" s="1"/>
  <c r="CI27" i="1"/>
  <c r="CI26" i="1" s="1"/>
  <c r="CA27" i="1"/>
  <c r="CA26" i="1" s="1"/>
  <c r="BS27" i="1"/>
  <c r="BS26" i="1" s="1"/>
  <c r="BI27" i="1"/>
  <c r="BI26" i="1" s="1"/>
  <c r="BA27" i="1"/>
  <c r="BA26" i="1" s="1"/>
  <c r="AS27" i="1"/>
  <c r="AS26" i="1" s="1"/>
  <c r="AK27" i="1"/>
  <c r="AK26" i="1" s="1"/>
  <c r="AC27" i="1"/>
  <c r="AC26" i="1" s="1"/>
  <c r="M27" i="1"/>
  <c r="M26" i="1" s="1"/>
  <c r="CO27" i="1"/>
  <c r="CO26" i="1" s="1"/>
  <c r="CG27" i="1"/>
  <c r="CG26" i="1" s="1"/>
  <c r="BY27" i="1"/>
  <c r="BY26" i="1" s="1"/>
  <c r="BQ27" i="1"/>
  <c r="BQ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CQ104" i="1"/>
  <c r="CQ103" i="1" s="1"/>
  <c r="CI104" i="1"/>
  <c r="CI103" i="1" s="1"/>
  <c r="CA104" i="1"/>
  <c r="CA103" i="1" s="1"/>
  <c r="BS104" i="1"/>
  <c r="BS103" i="1" s="1"/>
  <c r="BK104" i="1"/>
  <c r="BK103" i="1" s="1"/>
  <c r="BC104" i="1"/>
  <c r="BC103" i="1" s="1"/>
  <c r="AU104" i="1"/>
  <c r="AU103" i="1" s="1"/>
  <c r="AM104" i="1"/>
  <c r="AM103" i="1" s="1"/>
  <c r="W104" i="1"/>
  <c r="W103" i="1" s="1"/>
  <c r="CM104" i="1"/>
  <c r="CM103" i="1" s="1"/>
  <c r="CC104" i="1"/>
  <c r="CC103" i="1" s="1"/>
  <c r="BQ104" i="1"/>
  <c r="BQ103" i="1" s="1"/>
  <c r="BG104" i="1"/>
  <c r="BG103" i="1" s="1"/>
  <c r="AW104" i="1"/>
  <c r="AW103" i="1" s="1"/>
  <c r="AK104" i="1"/>
  <c r="AK103" i="1" s="1"/>
  <c r="AA104" i="1"/>
  <c r="AA103" i="1" s="1"/>
  <c r="Q104" i="1"/>
  <c r="Q103" i="1" s="1"/>
  <c r="CK104" i="1"/>
  <c r="CK103" i="1" s="1"/>
  <c r="BY104" i="1"/>
  <c r="BY103" i="1" s="1"/>
  <c r="BO104" i="1"/>
  <c r="BO103" i="1" s="1"/>
  <c r="BE104" i="1"/>
  <c r="BE103" i="1" s="1"/>
  <c r="AS104" i="1"/>
  <c r="AS103" i="1" s="1"/>
  <c r="AI104" i="1"/>
  <c r="AI103" i="1" s="1"/>
  <c r="Y104" i="1"/>
  <c r="Y103" i="1" s="1"/>
  <c r="CS104" i="1"/>
  <c r="CS103" i="1" s="1"/>
  <c r="CG104" i="1"/>
  <c r="CG103" i="1" s="1"/>
  <c r="BW104" i="1"/>
  <c r="BW103" i="1" s="1"/>
  <c r="BM104" i="1"/>
  <c r="BM103" i="1" s="1"/>
  <c r="BA104" i="1"/>
  <c r="BA103" i="1" s="1"/>
  <c r="AQ104" i="1"/>
  <c r="AQ103" i="1" s="1"/>
  <c r="AG104" i="1"/>
  <c r="M104" i="1"/>
  <c r="M103" i="1" s="1"/>
  <c r="D106" i="1"/>
  <c r="CO104" i="1"/>
  <c r="CO103" i="1" s="1"/>
  <c r="CE104" i="1"/>
  <c r="CE103" i="1" s="1"/>
  <c r="BU104" i="1"/>
  <c r="BU103" i="1" s="1"/>
  <c r="BI104" i="1"/>
  <c r="BI103" i="1" s="1"/>
  <c r="AY104" i="1"/>
  <c r="AY103" i="1" s="1"/>
  <c r="AO104" i="1"/>
  <c r="AO103" i="1" s="1"/>
  <c r="AC104" i="1"/>
  <c r="AC103" i="1" s="1"/>
  <c r="S104" i="1"/>
  <c r="S103" i="1" s="1"/>
  <c r="CU104" i="1"/>
  <c r="CU103" i="1" s="1"/>
  <c r="AG101" i="1"/>
  <c r="DA102" i="1"/>
  <c r="DA101" i="1" s="1"/>
  <c r="DA104" i="1" l="1"/>
  <c r="DA103" i="1" s="1"/>
  <c r="AG103" i="1"/>
  <c r="AG26" i="1"/>
  <c r="DA27" i="1"/>
  <c r="DA26" i="1" s="1"/>
  <c r="CO29" i="1"/>
  <c r="CO28" i="1" s="1"/>
  <c r="CG29" i="1"/>
  <c r="CG28" i="1" s="1"/>
  <c r="BY29" i="1"/>
  <c r="BY28" i="1" s="1"/>
  <c r="BQ29" i="1"/>
  <c r="BQ28" i="1" s="1"/>
  <c r="BI29" i="1"/>
  <c r="BI28" i="1" s="1"/>
  <c r="BA29" i="1"/>
  <c r="BA28" i="1" s="1"/>
  <c r="AS29" i="1"/>
  <c r="AS28" i="1" s="1"/>
  <c r="AK29" i="1"/>
  <c r="AK28" i="1" s="1"/>
  <c r="AC29" i="1"/>
  <c r="AC28" i="1" s="1"/>
  <c r="M29" i="1"/>
  <c r="M28" i="1" s="1"/>
  <c r="CU29" i="1"/>
  <c r="CU28" i="1" s="1"/>
  <c r="CM29" i="1"/>
  <c r="CM28" i="1" s="1"/>
  <c r="CE29" i="1"/>
  <c r="CE28" i="1" s="1"/>
  <c r="BW29" i="1"/>
  <c r="BW28" i="1" s="1"/>
  <c r="BO29" i="1"/>
  <c r="BO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D31" i="1"/>
  <c r="CS29" i="1"/>
  <c r="CS28" i="1" s="1"/>
  <c r="CK29" i="1"/>
  <c r="CK28" i="1" s="1"/>
  <c r="CC29" i="1"/>
  <c r="CC28" i="1" s="1"/>
  <c r="BU29" i="1"/>
  <c r="BU28" i="1" s="1"/>
  <c r="BM29" i="1"/>
  <c r="BM28" i="1" s="1"/>
  <c r="BE29" i="1"/>
  <c r="BE28" i="1" s="1"/>
  <c r="AW29" i="1"/>
  <c r="AW28" i="1" s="1"/>
  <c r="AO29" i="1"/>
  <c r="AO28" i="1" s="1"/>
  <c r="AG29" i="1"/>
  <c r="Y29" i="1"/>
  <c r="Y28" i="1" s="1"/>
  <c r="Q29" i="1"/>
  <c r="Q28" i="1" s="1"/>
  <c r="D32" i="1"/>
  <c r="CQ29" i="1"/>
  <c r="CQ28" i="1" s="1"/>
  <c r="CI29" i="1"/>
  <c r="CI28" i="1" s="1"/>
  <c r="CA29" i="1"/>
  <c r="CA28" i="1" s="1"/>
  <c r="BS29" i="1"/>
  <c r="BS28" i="1" s="1"/>
  <c r="BK29" i="1"/>
  <c r="BK28" i="1" s="1"/>
  <c r="BC29" i="1"/>
  <c r="BC28" i="1" s="1"/>
  <c r="AU29" i="1"/>
  <c r="AU28" i="1" s="1"/>
  <c r="AM29" i="1"/>
  <c r="AM28" i="1" s="1"/>
  <c r="W29" i="1"/>
  <c r="W28" i="1" s="1"/>
  <c r="CQ106" i="1"/>
  <c r="CI106" i="1"/>
  <c r="CA106" i="1"/>
  <c r="BS106" i="1"/>
  <c r="BK106" i="1"/>
  <c r="BC106" i="1"/>
  <c r="AU106" i="1"/>
  <c r="AM106" i="1"/>
  <c r="W106" i="1"/>
  <c r="CM106" i="1"/>
  <c r="CC106" i="1"/>
  <c r="BQ106" i="1"/>
  <c r="BG106" i="1"/>
  <c r="AW106" i="1"/>
  <c r="AK106" i="1"/>
  <c r="AA106" i="1"/>
  <c r="Q106" i="1"/>
  <c r="CU106" i="1"/>
  <c r="CK106" i="1"/>
  <c r="BY106" i="1"/>
  <c r="BO106" i="1"/>
  <c r="BE106" i="1"/>
  <c r="AS106" i="1"/>
  <c r="AI106" i="1"/>
  <c r="Y106" i="1"/>
  <c r="CS106" i="1"/>
  <c r="CG106" i="1"/>
  <c r="BW106" i="1"/>
  <c r="BM106" i="1"/>
  <c r="BA106" i="1"/>
  <c r="AQ106" i="1"/>
  <c r="AG106" i="1"/>
  <c r="M106" i="1"/>
  <c r="D107" i="1"/>
  <c r="CO106" i="1"/>
  <c r="CE106" i="1"/>
  <c r="BU106" i="1"/>
  <c r="BI106" i="1"/>
  <c r="AY106" i="1"/>
  <c r="AO106" i="1"/>
  <c r="AC106" i="1"/>
  <c r="S106" i="1"/>
  <c r="AG28" i="1" l="1"/>
  <c r="DA29" i="1"/>
  <c r="DA28" i="1" s="1"/>
  <c r="DA106" i="1"/>
  <c r="D33" i="1"/>
  <c r="CS32" i="1"/>
  <c r="CK32" i="1"/>
  <c r="CC32" i="1"/>
  <c r="BU32" i="1"/>
  <c r="BM32" i="1"/>
  <c r="BE32" i="1"/>
  <c r="AW32" i="1"/>
  <c r="AO32" i="1"/>
  <c r="AG32" i="1"/>
  <c r="Y32" i="1"/>
  <c r="Q32" i="1"/>
  <c r="CQ32" i="1"/>
  <c r="CI32" i="1"/>
  <c r="CA32" i="1"/>
  <c r="BS32" i="1"/>
  <c r="BK32" i="1"/>
  <c r="BC32" i="1"/>
  <c r="AU32" i="1"/>
  <c r="AM32" i="1"/>
  <c r="W32" i="1"/>
  <c r="CO32" i="1"/>
  <c r="CG32" i="1"/>
  <c r="BY32" i="1"/>
  <c r="BQ32" i="1"/>
  <c r="BI32" i="1"/>
  <c r="BA32" i="1"/>
  <c r="AS32" i="1"/>
  <c r="AK32" i="1"/>
  <c r="AC32" i="1"/>
  <c r="M32" i="1"/>
  <c r="CU32" i="1"/>
  <c r="CM32" i="1"/>
  <c r="CE32" i="1"/>
  <c r="BW32" i="1"/>
  <c r="BO32" i="1"/>
  <c r="BG32" i="1"/>
  <c r="AY32" i="1"/>
  <c r="AQ32" i="1"/>
  <c r="AI32" i="1"/>
  <c r="AA32" i="1"/>
  <c r="S32" i="1"/>
  <c r="D79" i="1"/>
  <c r="CQ31" i="1"/>
  <c r="CI31" i="1"/>
  <c r="CA31" i="1"/>
  <c r="BS31" i="1"/>
  <c r="BK31" i="1"/>
  <c r="BC31" i="1"/>
  <c r="AU31" i="1"/>
  <c r="AM31" i="1"/>
  <c r="W31" i="1"/>
  <c r="CO31" i="1"/>
  <c r="CG31" i="1"/>
  <c r="BY31" i="1"/>
  <c r="BQ31" i="1"/>
  <c r="BI31" i="1"/>
  <c r="BA31" i="1"/>
  <c r="AS31" i="1"/>
  <c r="AK31" i="1"/>
  <c r="AC31" i="1"/>
  <c r="M31" i="1"/>
  <c r="CU31" i="1"/>
  <c r="CM31" i="1"/>
  <c r="CE31" i="1"/>
  <c r="BW31" i="1"/>
  <c r="BO31" i="1"/>
  <c r="BG31" i="1"/>
  <c r="AY31" i="1"/>
  <c r="AQ31" i="1"/>
  <c r="AI31" i="1"/>
  <c r="AA31" i="1"/>
  <c r="S31" i="1"/>
  <c r="CS31" i="1"/>
  <c r="CK31" i="1"/>
  <c r="CC31" i="1"/>
  <c r="BU31" i="1"/>
  <c r="BM31" i="1"/>
  <c r="BE31" i="1"/>
  <c r="AW31" i="1"/>
  <c r="AO31" i="1"/>
  <c r="AG31" i="1"/>
  <c r="Y31" i="1"/>
  <c r="Q31" i="1"/>
  <c r="D108" i="1"/>
  <c r="CS107" i="1"/>
  <c r="CK107" i="1"/>
  <c r="CC107" i="1"/>
  <c r="BU107" i="1"/>
  <c r="BM107" i="1"/>
  <c r="BE107" i="1"/>
  <c r="AW107" i="1"/>
  <c r="AO107" i="1"/>
  <c r="AG107" i="1"/>
  <c r="Y107" i="1"/>
  <c r="Q107" i="1"/>
  <c r="CO107" i="1"/>
  <c r="CE107" i="1"/>
  <c r="BS107" i="1"/>
  <c r="BI107" i="1"/>
  <c r="AY107" i="1"/>
  <c r="AM107" i="1"/>
  <c r="AC107" i="1"/>
  <c r="S107" i="1"/>
  <c r="CM107" i="1"/>
  <c r="CA107" i="1"/>
  <c r="BQ107" i="1"/>
  <c r="BG107" i="1"/>
  <c r="AU107" i="1"/>
  <c r="AK107" i="1"/>
  <c r="AA107" i="1"/>
  <c r="CU107" i="1"/>
  <c r="CI107" i="1"/>
  <c r="BY107" i="1"/>
  <c r="BO107" i="1"/>
  <c r="BC107" i="1"/>
  <c r="AS107" i="1"/>
  <c r="AI107" i="1"/>
  <c r="W107" i="1"/>
  <c r="M107" i="1"/>
  <c r="CQ107" i="1"/>
  <c r="CG107" i="1"/>
  <c r="BW107" i="1"/>
  <c r="BK107" i="1"/>
  <c r="BA107" i="1"/>
  <c r="AQ107" i="1"/>
  <c r="DA31" i="1" l="1"/>
  <c r="CO79" i="1"/>
  <c r="CG79" i="1"/>
  <c r="BY79" i="1"/>
  <c r="BQ79" i="1"/>
  <c r="BI79" i="1"/>
  <c r="BA79" i="1"/>
  <c r="AS79" i="1"/>
  <c r="AK79" i="1"/>
  <c r="AC79" i="1"/>
  <c r="M79" i="1"/>
  <c r="CU79" i="1"/>
  <c r="CM79" i="1"/>
  <c r="CE79" i="1"/>
  <c r="BW79" i="1"/>
  <c r="BO79" i="1"/>
  <c r="BG79" i="1"/>
  <c r="AY79" i="1"/>
  <c r="AQ79" i="1"/>
  <c r="AI79" i="1"/>
  <c r="AA79" i="1"/>
  <c r="S79" i="1"/>
  <c r="D80" i="1"/>
  <c r="CS79" i="1"/>
  <c r="CK79" i="1"/>
  <c r="CC79" i="1"/>
  <c r="BU79" i="1"/>
  <c r="BM79" i="1"/>
  <c r="BE79" i="1"/>
  <c r="AW79" i="1"/>
  <c r="AO79" i="1"/>
  <c r="AG79" i="1"/>
  <c r="Y79" i="1"/>
  <c r="Q79" i="1"/>
  <c r="CQ79" i="1"/>
  <c r="CI79" i="1"/>
  <c r="CA79" i="1"/>
  <c r="BS79" i="1"/>
  <c r="BK79" i="1"/>
  <c r="BC79" i="1"/>
  <c r="AU79" i="1"/>
  <c r="AM79" i="1"/>
  <c r="W79" i="1"/>
  <c r="DA107" i="1"/>
  <c r="CS108" i="1"/>
  <c r="CS105" i="1" s="1"/>
  <c r="CK108" i="1"/>
  <c r="CK105" i="1" s="1"/>
  <c r="CC108" i="1"/>
  <c r="CC105" i="1" s="1"/>
  <c r="BU108" i="1"/>
  <c r="BU105" i="1" s="1"/>
  <c r="BM108" i="1"/>
  <c r="BM105" i="1" s="1"/>
  <c r="BE108" i="1"/>
  <c r="BE105" i="1" s="1"/>
  <c r="AW108" i="1"/>
  <c r="AW105" i="1" s="1"/>
  <c r="AO108" i="1"/>
  <c r="AO105" i="1" s="1"/>
  <c r="AG108" i="1"/>
  <c r="AG105" i="1" s="1"/>
  <c r="Y108" i="1"/>
  <c r="Y105" i="1" s="1"/>
  <c r="D112" i="1"/>
  <c r="CU108" i="1"/>
  <c r="CU105" i="1" s="1"/>
  <c r="CM108" i="1"/>
  <c r="CM105" i="1" s="1"/>
  <c r="CE108" i="1"/>
  <c r="CE105" i="1" s="1"/>
  <c r="BW108" i="1"/>
  <c r="BW105" i="1" s="1"/>
  <c r="BO108" i="1"/>
  <c r="BO105" i="1" s="1"/>
  <c r="BG108" i="1"/>
  <c r="BG105" i="1" s="1"/>
  <c r="AY108" i="1"/>
  <c r="AY105" i="1" s="1"/>
  <c r="AQ108" i="1"/>
  <c r="AQ105" i="1" s="1"/>
  <c r="AI108" i="1"/>
  <c r="AI105" i="1" s="1"/>
  <c r="AA108" i="1"/>
  <c r="AA105" i="1" s="1"/>
  <c r="S108" i="1"/>
  <c r="S105" i="1" s="1"/>
  <c r="CG108" i="1"/>
  <c r="CG105" i="1" s="1"/>
  <c r="BQ108" i="1"/>
  <c r="BQ105" i="1" s="1"/>
  <c r="BA108" i="1"/>
  <c r="BA105" i="1" s="1"/>
  <c r="AK108" i="1"/>
  <c r="AK105" i="1" s="1"/>
  <c r="CQ108" i="1"/>
  <c r="CQ105" i="1" s="1"/>
  <c r="CA108" i="1"/>
  <c r="CA105" i="1" s="1"/>
  <c r="BK108" i="1"/>
  <c r="BK105" i="1" s="1"/>
  <c r="AU108" i="1"/>
  <c r="AU105" i="1" s="1"/>
  <c r="Q108" i="1"/>
  <c r="Q105" i="1" s="1"/>
  <c r="CO108" i="1"/>
  <c r="CO105" i="1" s="1"/>
  <c r="BY108" i="1"/>
  <c r="BY105" i="1" s="1"/>
  <c r="BI108" i="1"/>
  <c r="BI105" i="1" s="1"/>
  <c r="AS108" i="1"/>
  <c r="AS105" i="1" s="1"/>
  <c r="AC108" i="1"/>
  <c r="AC105" i="1" s="1"/>
  <c r="CI108" i="1"/>
  <c r="CI105" i="1" s="1"/>
  <c r="BS108" i="1"/>
  <c r="BS105" i="1" s="1"/>
  <c r="BC108" i="1"/>
  <c r="BC105" i="1" s="1"/>
  <c r="AM108" i="1"/>
  <c r="AM105" i="1" s="1"/>
  <c r="W108" i="1"/>
  <c r="W105" i="1" s="1"/>
  <c r="M108" i="1"/>
  <c r="M105" i="1" s="1"/>
  <c r="DA32" i="1"/>
  <c r="CU33" i="1"/>
  <c r="CU30" i="1" s="1"/>
  <c r="CM33" i="1"/>
  <c r="CM30" i="1" s="1"/>
  <c r="CE33" i="1"/>
  <c r="CE30" i="1" s="1"/>
  <c r="BW33" i="1"/>
  <c r="BW30" i="1" s="1"/>
  <c r="BO33" i="1"/>
  <c r="BO30" i="1" s="1"/>
  <c r="BG33" i="1"/>
  <c r="BG30" i="1" s="1"/>
  <c r="AY33" i="1"/>
  <c r="AY30" i="1" s="1"/>
  <c r="AQ33" i="1"/>
  <c r="AQ30" i="1" s="1"/>
  <c r="AI33" i="1"/>
  <c r="AI30" i="1" s="1"/>
  <c r="AA33" i="1"/>
  <c r="AA30" i="1" s="1"/>
  <c r="S33" i="1"/>
  <c r="S30" i="1" s="1"/>
  <c r="D35" i="1"/>
  <c r="CS33" i="1"/>
  <c r="CS30" i="1" s="1"/>
  <c r="CK33" i="1"/>
  <c r="CK30" i="1" s="1"/>
  <c r="CC33" i="1"/>
  <c r="CC30" i="1" s="1"/>
  <c r="BU33" i="1"/>
  <c r="BU30" i="1" s="1"/>
  <c r="BM33" i="1"/>
  <c r="BM30" i="1" s="1"/>
  <c r="BE33" i="1"/>
  <c r="BE30" i="1" s="1"/>
  <c r="AW33" i="1"/>
  <c r="AW30" i="1" s="1"/>
  <c r="AO33" i="1"/>
  <c r="AO30" i="1" s="1"/>
  <c r="AG33" i="1"/>
  <c r="Y33" i="1"/>
  <c r="Y30" i="1" s="1"/>
  <c r="Q33" i="1"/>
  <c r="Q30" i="1" s="1"/>
  <c r="CQ33" i="1"/>
  <c r="CQ30" i="1" s="1"/>
  <c r="CI33" i="1"/>
  <c r="CI30" i="1" s="1"/>
  <c r="CA33" i="1"/>
  <c r="CA30" i="1" s="1"/>
  <c r="BS33" i="1"/>
  <c r="BS30" i="1" s="1"/>
  <c r="BK33" i="1"/>
  <c r="BK30" i="1" s="1"/>
  <c r="BC33" i="1"/>
  <c r="BC30" i="1" s="1"/>
  <c r="AU33" i="1"/>
  <c r="AU30" i="1" s="1"/>
  <c r="AM33" i="1"/>
  <c r="AM30" i="1" s="1"/>
  <c r="W33" i="1"/>
  <c r="W30" i="1" s="1"/>
  <c r="CO33" i="1"/>
  <c r="CO30" i="1" s="1"/>
  <c r="CG33" i="1"/>
  <c r="CG30" i="1" s="1"/>
  <c r="BY33" i="1"/>
  <c r="BY30" i="1" s="1"/>
  <c r="BQ33" i="1"/>
  <c r="BQ30" i="1" s="1"/>
  <c r="BI33" i="1"/>
  <c r="BI30" i="1" s="1"/>
  <c r="BA33" i="1"/>
  <c r="BA30" i="1" s="1"/>
  <c r="AS33" i="1"/>
  <c r="AS30" i="1" s="1"/>
  <c r="AK33" i="1"/>
  <c r="AK30" i="1" s="1"/>
  <c r="AC33" i="1"/>
  <c r="AC30" i="1" s="1"/>
  <c r="M33" i="1"/>
  <c r="M30" i="1" s="1"/>
  <c r="DA33" i="1" l="1"/>
  <c r="DA30" i="1" s="1"/>
  <c r="DA79" i="1"/>
  <c r="AG30" i="1"/>
  <c r="CO112" i="1"/>
  <c r="CO111" i="1" s="1"/>
  <c r="CG112" i="1"/>
  <c r="CG111" i="1" s="1"/>
  <c r="BY112" i="1"/>
  <c r="BY111" i="1" s="1"/>
  <c r="BQ112" i="1"/>
  <c r="BQ111" i="1" s="1"/>
  <c r="BI112" i="1"/>
  <c r="BI111" i="1" s="1"/>
  <c r="BA112" i="1"/>
  <c r="BA111" i="1" s="1"/>
  <c r="AS112" i="1"/>
  <c r="AS111" i="1" s="1"/>
  <c r="AK112" i="1"/>
  <c r="AK111" i="1" s="1"/>
  <c r="AC112" i="1"/>
  <c r="AC111" i="1" s="1"/>
  <c r="M112" i="1"/>
  <c r="M111" i="1" s="1"/>
  <c r="CU112" i="1"/>
  <c r="CU111" i="1" s="1"/>
  <c r="CM112" i="1"/>
  <c r="CM111" i="1" s="1"/>
  <c r="CE112" i="1"/>
  <c r="CE111" i="1" s="1"/>
  <c r="BW112" i="1"/>
  <c r="BW111" i="1" s="1"/>
  <c r="BO112" i="1"/>
  <c r="BO111" i="1" s="1"/>
  <c r="BG112" i="1"/>
  <c r="BG111" i="1" s="1"/>
  <c r="AY112" i="1"/>
  <c r="AY111" i="1" s="1"/>
  <c r="AQ112" i="1"/>
  <c r="AQ111" i="1" s="1"/>
  <c r="AI112" i="1"/>
  <c r="AI111" i="1" s="1"/>
  <c r="AA112" i="1"/>
  <c r="AA111" i="1" s="1"/>
  <c r="S112" i="1"/>
  <c r="S111" i="1" s="1"/>
  <c r="D114" i="1"/>
  <c r="CS112" i="1"/>
  <c r="CS111" i="1" s="1"/>
  <c r="CK112" i="1"/>
  <c r="CK111" i="1" s="1"/>
  <c r="CC112" i="1"/>
  <c r="CC111" i="1" s="1"/>
  <c r="BU112" i="1"/>
  <c r="BU111" i="1" s="1"/>
  <c r="BM112" i="1"/>
  <c r="BM111" i="1" s="1"/>
  <c r="BE112" i="1"/>
  <c r="BE111" i="1" s="1"/>
  <c r="AW112" i="1"/>
  <c r="AW111" i="1" s="1"/>
  <c r="AO112" i="1"/>
  <c r="AO111" i="1" s="1"/>
  <c r="AG112" i="1"/>
  <c r="Y112" i="1"/>
  <c r="Y111" i="1" s="1"/>
  <c r="Q112" i="1"/>
  <c r="Q111" i="1" s="1"/>
  <c r="CQ112" i="1"/>
  <c r="CQ111" i="1" s="1"/>
  <c r="CI112" i="1"/>
  <c r="CI111" i="1" s="1"/>
  <c r="CA112" i="1"/>
  <c r="CA111" i="1" s="1"/>
  <c r="BS112" i="1"/>
  <c r="BS111" i="1" s="1"/>
  <c r="BK112" i="1"/>
  <c r="BK111" i="1" s="1"/>
  <c r="BC112" i="1"/>
  <c r="BC111" i="1" s="1"/>
  <c r="AU112" i="1"/>
  <c r="AU111" i="1" s="1"/>
  <c r="AM112" i="1"/>
  <c r="AM111" i="1" s="1"/>
  <c r="W112" i="1"/>
  <c r="W111" i="1" s="1"/>
  <c r="CO35" i="1"/>
  <c r="CG35" i="1"/>
  <c r="BY35" i="1"/>
  <c r="BQ35" i="1"/>
  <c r="BI35" i="1"/>
  <c r="CQ35" i="1"/>
  <c r="CE35" i="1"/>
  <c r="BU35" i="1"/>
  <c r="BK35" i="1"/>
  <c r="BA35" i="1"/>
  <c r="AS35" i="1"/>
  <c r="AK35" i="1"/>
  <c r="AC35" i="1"/>
  <c r="M35" i="1"/>
  <c r="CM35" i="1"/>
  <c r="CC35" i="1"/>
  <c r="BS35" i="1"/>
  <c r="BG35" i="1"/>
  <c r="AY35" i="1"/>
  <c r="AQ35" i="1"/>
  <c r="AI35" i="1"/>
  <c r="AA35" i="1"/>
  <c r="S35" i="1"/>
  <c r="CU35" i="1"/>
  <c r="CK35" i="1"/>
  <c r="CA35" i="1"/>
  <c r="BO35" i="1"/>
  <c r="BE35" i="1"/>
  <c r="AW35" i="1"/>
  <c r="AO35" i="1"/>
  <c r="AG35" i="1"/>
  <c r="Y35" i="1"/>
  <c r="Q35" i="1"/>
  <c r="D36" i="1"/>
  <c r="CS35" i="1"/>
  <c r="CI35" i="1"/>
  <c r="BW35" i="1"/>
  <c r="BM35" i="1"/>
  <c r="BC35" i="1"/>
  <c r="AU35" i="1"/>
  <c r="AM35" i="1"/>
  <c r="W35" i="1"/>
  <c r="CQ80" i="1"/>
  <c r="CI80" i="1"/>
  <c r="CA80" i="1"/>
  <c r="BS80" i="1"/>
  <c r="BK80" i="1"/>
  <c r="BC80" i="1"/>
  <c r="AU80" i="1"/>
  <c r="AM80" i="1"/>
  <c r="W80" i="1"/>
  <c r="D78" i="1"/>
  <c r="CO80" i="1"/>
  <c r="CG80" i="1"/>
  <c r="BY80" i="1"/>
  <c r="BQ80" i="1"/>
  <c r="BI80" i="1"/>
  <c r="BA80" i="1"/>
  <c r="AS80" i="1"/>
  <c r="AK80" i="1"/>
  <c r="AC80" i="1"/>
  <c r="M80" i="1"/>
  <c r="CU80" i="1"/>
  <c r="CM80" i="1"/>
  <c r="CE80" i="1"/>
  <c r="BW80" i="1"/>
  <c r="BO80" i="1"/>
  <c r="BG80" i="1"/>
  <c r="AY80" i="1"/>
  <c r="AQ80" i="1"/>
  <c r="AI80" i="1"/>
  <c r="AA80" i="1"/>
  <c r="S80" i="1"/>
  <c r="D81" i="1"/>
  <c r="CS80" i="1"/>
  <c r="CK80" i="1"/>
  <c r="CC80" i="1"/>
  <c r="BU80" i="1"/>
  <c r="BM80" i="1"/>
  <c r="BE80" i="1"/>
  <c r="AW80" i="1"/>
  <c r="AO80" i="1"/>
  <c r="AG80" i="1"/>
  <c r="Y80" i="1"/>
  <c r="Q80" i="1"/>
  <c r="DA108" i="1"/>
  <c r="DA105" i="1" s="1"/>
  <c r="D82" i="1" l="1"/>
  <c r="CS81" i="1"/>
  <c r="CK81" i="1"/>
  <c r="CC81" i="1"/>
  <c r="BU81" i="1"/>
  <c r="BM81" i="1"/>
  <c r="BE81" i="1"/>
  <c r="AW81" i="1"/>
  <c r="AO81" i="1"/>
  <c r="AG81" i="1"/>
  <c r="Y81" i="1"/>
  <c r="Q81" i="1"/>
  <c r="CQ81" i="1"/>
  <c r="CI81" i="1"/>
  <c r="CA81" i="1"/>
  <c r="BS81" i="1"/>
  <c r="BK81" i="1"/>
  <c r="BC81" i="1"/>
  <c r="AU81" i="1"/>
  <c r="AM81" i="1"/>
  <c r="W81" i="1"/>
  <c r="CO81" i="1"/>
  <c r="CG81" i="1"/>
  <c r="BY81" i="1"/>
  <c r="BQ81" i="1"/>
  <c r="BI81" i="1"/>
  <c r="BA81" i="1"/>
  <c r="AS81" i="1"/>
  <c r="AK81" i="1"/>
  <c r="AC81" i="1"/>
  <c r="M81" i="1"/>
  <c r="CU81" i="1"/>
  <c r="CM81" i="1"/>
  <c r="CE81" i="1"/>
  <c r="BW81" i="1"/>
  <c r="BO81" i="1"/>
  <c r="BG81" i="1"/>
  <c r="AY81" i="1"/>
  <c r="AQ81" i="1"/>
  <c r="AI81" i="1"/>
  <c r="AA81" i="1"/>
  <c r="S81" i="1"/>
  <c r="AG111" i="1"/>
  <c r="DA112" i="1"/>
  <c r="DA111" i="1" s="1"/>
  <c r="DA35" i="1"/>
  <c r="CQ114" i="1"/>
  <c r="CQ113" i="1" s="1"/>
  <c r="CI114" i="1"/>
  <c r="CI113" i="1" s="1"/>
  <c r="CA114" i="1"/>
  <c r="CA113" i="1" s="1"/>
  <c r="BS114" i="1"/>
  <c r="BS113" i="1" s="1"/>
  <c r="BK114" i="1"/>
  <c r="BK113" i="1" s="1"/>
  <c r="BC114" i="1"/>
  <c r="BC113" i="1" s="1"/>
  <c r="AU114" i="1"/>
  <c r="AU113" i="1" s="1"/>
  <c r="AM114" i="1"/>
  <c r="AM113" i="1" s="1"/>
  <c r="W114" i="1"/>
  <c r="W113" i="1" s="1"/>
  <c r="CO114" i="1"/>
  <c r="CO113" i="1" s="1"/>
  <c r="CG114" i="1"/>
  <c r="CG113" i="1" s="1"/>
  <c r="BY114" i="1"/>
  <c r="BY113" i="1" s="1"/>
  <c r="BQ114" i="1"/>
  <c r="BQ113" i="1" s="1"/>
  <c r="BI114" i="1"/>
  <c r="BI113" i="1" s="1"/>
  <c r="BA114" i="1"/>
  <c r="BA113" i="1" s="1"/>
  <c r="AS114" i="1"/>
  <c r="AS113" i="1" s="1"/>
  <c r="AK114" i="1"/>
  <c r="AK113" i="1" s="1"/>
  <c r="AC114" i="1"/>
  <c r="AC113" i="1" s="1"/>
  <c r="M114" i="1"/>
  <c r="M113" i="1" s="1"/>
  <c r="CU114" i="1"/>
  <c r="CU113" i="1" s="1"/>
  <c r="CM114" i="1"/>
  <c r="CM113" i="1" s="1"/>
  <c r="CE114" i="1"/>
  <c r="CE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AI114" i="1"/>
  <c r="AI113" i="1" s="1"/>
  <c r="AA114" i="1"/>
  <c r="AA113" i="1" s="1"/>
  <c r="S114" i="1"/>
  <c r="S113" i="1" s="1"/>
  <c r="D116" i="1"/>
  <c r="CS114" i="1"/>
  <c r="CS113" i="1" s="1"/>
  <c r="CK114" i="1"/>
  <c r="CK113" i="1" s="1"/>
  <c r="CC114" i="1"/>
  <c r="CC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Y114" i="1"/>
  <c r="Y113" i="1" s="1"/>
  <c r="Q114" i="1"/>
  <c r="Q113" i="1" s="1"/>
  <c r="DA80" i="1"/>
  <c r="CQ36" i="1"/>
  <c r="CQ34" i="1" s="1"/>
  <c r="CI36" i="1"/>
  <c r="CI34" i="1" s="1"/>
  <c r="CA36" i="1"/>
  <c r="CA34" i="1" s="1"/>
  <c r="BS36" i="1"/>
  <c r="BS34" i="1" s="1"/>
  <c r="BK36" i="1"/>
  <c r="BK34" i="1" s="1"/>
  <c r="BC36" i="1"/>
  <c r="BC34" i="1" s="1"/>
  <c r="AU36" i="1"/>
  <c r="AU34" i="1" s="1"/>
  <c r="AM36" i="1"/>
  <c r="AM34" i="1" s="1"/>
  <c r="W36" i="1"/>
  <c r="W34" i="1" s="1"/>
  <c r="CM36" i="1"/>
  <c r="CM34" i="1" s="1"/>
  <c r="CC36" i="1"/>
  <c r="CC34" i="1" s="1"/>
  <c r="BQ36" i="1"/>
  <c r="BQ34" i="1" s="1"/>
  <c r="BG36" i="1"/>
  <c r="BG34" i="1" s="1"/>
  <c r="AW36" i="1"/>
  <c r="AW34" i="1" s="1"/>
  <c r="AK36" i="1"/>
  <c r="AK34" i="1" s="1"/>
  <c r="AA36" i="1"/>
  <c r="Q36" i="1"/>
  <c r="Q34" i="1" s="1"/>
  <c r="D38" i="1"/>
  <c r="CU36" i="1"/>
  <c r="CU34" i="1" s="1"/>
  <c r="CK36" i="1"/>
  <c r="CK34" i="1" s="1"/>
  <c r="BY36" i="1"/>
  <c r="BY34" i="1" s="1"/>
  <c r="BO36" i="1"/>
  <c r="BO34" i="1" s="1"/>
  <c r="BE36" i="1"/>
  <c r="BE34" i="1" s="1"/>
  <c r="AS36" i="1"/>
  <c r="AS34" i="1" s="1"/>
  <c r="AI36" i="1"/>
  <c r="AI34" i="1" s="1"/>
  <c r="Y36" i="1"/>
  <c r="Y34" i="1" s="1"/>
  <c r="CS36" i="1"/>
  <c r="CS34" i="1" s="1"/>
  <c r="CG36" i="1"/>
  <c r="CG34" i="1" s="1"/>
  <c r="BW36" i="1"/>
  <c r="BW34" i="1" s="1"/>
  <c r="BM36" i="1"/>
  <c r="BM34" i="1" s="1"/>
  <c r="BA36" i="1"/>
  <c r="BA34" i="1" s="1"/>
  <c r="AQ36" i="1"/>
  <c r="AQ34" i="1" s="1"/>
  <c r="AG36" i="1"/>
  <c r="AG34" i="1" s="1"/>
  <c r="M36" i="1"/>
  <c r="M34" i="1" s="1"/>
  <c r="CO36" i="1"/>
  <c r="CO34" i="1" s="1"/>
  <c r="CE36" i="1"/>
  <c r="CE34" i="1" s="1"/>
  <c r="BU36" i="1"/>
  <c r="BU34" i="1" s="1"/>
  <c r="BI36" i="1"/>
  <c r="BI34" i="1" s="1"/>
  <c r="AY36" i="1"/>
  <c r="AY34" i="1" s="1"/>
  <c r="AO36" i="1"/>
  <c r="AO34" i="1" s="1"/>
  <c r="AC36" i="1"/>
  <c r="S36" i="1"/>
  <c r="S34" i="1" s="1"/>
  <c r="CU78" i="1"/>
  <c r="CM78" i="1"/>
  <c r="CE78" i="1"/>
  <c r="BW78" i="1"/>
  <c r="BO78" i="1"/>
  <c r="BG78" i="1"/>
  <c r="AY78" i="1"/>
  <c r="AQ78" i="1"/>
  <c r="AI78" i="1"/>
  <c r="AA78" i="1"/>
  <c r="S78" i="1"/>
  <c r="CS78" i="1"/>
  <c r="CK78" i="1"/>
  <c r="CC78" i="1"/>
  <c r="BU78" i="1"/>
  <c r="BM78" i="1"/>
  <c r="BE78" i="1"/>
  <c r="AW78" i="1"/>
  <c r="AO78" i="1"/>
  <c r="AG78" i="1"/>
  <c r="Y78" i="1"/>
  <c r="Q78" i="1"/>
  <c r="CQ78" i="1"/>
  <c r="CI78" i="1"/>
  <c r="CA78" i="1"/>
  <c r="BS78" i="1"/>
  <c r="BK78" i="1"/>
  <c r="BC78" i="1"/>
  <c r="AU78" i="1"/>
  <c r="AM78" i="1"/>
  <c r="W78" i="1"/>
  <c r="CO78" i="1"/>
  <c r="CG78" i="1"/>
  <c r="BY78" i="1"/>
  <c r="BQ78" i="1"/>
  <c r="BI78" i="1"/>
  <c r="BA78" i="1"/>
  <c r="AS78" i="1"/>
  <c r="AK78" i="1"/>
  <c r="AC78" i="1"/>
  <c r="M78" i="1"/>
  <c r="AA34" i="1"/>
  <c r="AC34" i="1"/>
  <c r="DA114" i="1" l="1"/>
  <c r="DA113" i="1" s="1"/>
  <c r="AG113" i="1"/>
  <c r="CQ38" i="1"/>
  <c r="CQ37" i="1" s="1"/>
  <c r="CI38" i="1"/>
  <c r="CI37" i="1" s="1"/>
  <c r="CA38" i="1"/>
  <c r="CA37" i="1" s="1"/>
  <c r="BS38" i="1"/>
  <c r="BS37" i="1" s="1"/>
  <c r="BK38" i="1"/>
  <c r="BK37" i="1" s="1"/>
  <c r="BC38" i="1"/>
  <c r="BC37" i="1" s="1"/>
  <c r="AU38" i="1"/>
  <c r="AU37" i="1" s="1"/>
  <c r="AM38" i="1"/>
  <c r="AM37" i="1" s="1"/>
  <c r="W38" i="1"/>
  <c r="W37" i="1" s="1"/>
  <c r="D40" i="1"/>
  <c r="CS38" i="1"/>
  <c r="CS37" i="1" s="1"/>
  <c r="CK38" i="1"/>
  <c r="CK37" i="1" s="1"/>
  <c r="CC38" i="1"/>
  <c r="CC37" i="1" s="1"/>
  <c r="BU38" i="1"/>
  <c r="BU37" i="1" s="1"/>
  <c r="BM38" i="1"/>
  <c r="BM37" i="1" s="1"/>
  <c r="BE38" i="1"/>
  <c r="BE37" i="1" s="1"/>
  <c r="AW38" i="1"/>
  <c r="AW37" i="1" s="1"/>
  <c r="AO38" i="1"/>
  <c r="AO37" i="1" s="1"/>
  <c r="AG38" i="1"/>
  <c r="Y38" i="1"/>
  <c r="Y37" i="1" s="1"/>
  <c r="Q38" i="1"/>
  <c r="Q37" i="1" s="1"/>
  <c r="CM38" i="1"/>
  <c r="CM37" i="1" s="1"/>
  <c r="BW38" i="1"/>
  <c r="BW37" i="1" s="1"/>
  <c r="BG38" i="1"/>
  <c r="BG37" i="1" s="1"/>
  <c r="AQ38" i="1"/>
  <c r="AQ37" i="1" s="1"/>
  <c r="AA38" i="1"/>
  <c r="AA37" i="1" s="1"/>
  <c r="M38" i="1"/>
  <c r="M37" i="1" s="1"/>
  <c r="CG38" i="1"/>
  <c r="CG37" i="1" s="1"/>
  <c r="BQ38" i="1"/>
  <c r="BQ37" i="1" s="1"/>
  <c r="BA38" i="1"/>
  <c r="BA37" i="1" s="1"/>
  <c r="AK38" i="1"/>
  <c r="AK37" i="1" s="1"/>
  <c r="CU38" i="1"/>
  <c r="CU37" i="1" s="1"/>
  <c r="CE38" i="1"/>
  <c r="CE37" i="1" s="1"/>
  <c r="BO38" i="1"/>
  <c r="BO37" i="1" s="1"/>
  <c r="AY38" i="1"/>
  <c r="AY37" i="1" s="1"/>
  <c r="AI38" i="1"/>
  <c r="AI37" i="1" s="1"/>
  <c r="S38" i="1"/>
  <c r="S37" i="1" s="1"/>
  <c r="CO38" i="1"/>
  <c r="CO37" i="1" s="1"/>
  <c r="BY38" i="1"/>
  <c r="BY37" i="1" s="1"/>
  <c r="BI38" i="1"/>
  <c r="BI37" i="1" s="1"/>
  <c r="AS38" i="1"/>
  <c r="AS37" i="1" s="1"/>
  <c r="AC38" i="1"/>
  <c r="AC37" i="1" s="1"/>
  <c r="D117" i="1"/>
  <c r="CS116" i="1"/>
  <c r="CK116" i="1"/>
  <c r="CC116" i="1"/>
  <c r="BU116" i="1"/>
  <c r="BM116" i="1"/>
  <c r="BE116" i="1"/>
  <c r="AW116" i="1"/>
  <c r="AO116" i="1"/>
  <c r="AG116" i="1"/>
  <c r="Y116" i="1"/>
  <c r="Q116" i="1"/>
  <c r="CQ116" i="1"/>
  <c r="CI116" i="1"/>
  <c r="CA116" i="1"/>
  <c r="BS116" i="1"/>
  <c r="BK116" i="1"/>
  <c r="BC116" i="1"/>
  <c r="AU116" i="1"/>
  <c r="AM116" i="1"/>
  <c r="W116" i="1"/>
  <c r="CO116" i="1"/>
  <c r="CG116" i="1"/>
  <c r="BY116" i="1"/>
  <c r="BQ116" i="1"/>
  <c r="BI116" i="1"/>
  <c r="BA116" i="1"/>
  <c r="AS116" i="1"/>
  <c r="AK116" i="1"/>
  <c r="AC116" i="1"/>
  <c r="M116" i="1"/>
  <c r="CU116" i="1"/>
  <c r="CM116" i="1"/>
  <c r="CE116" i="1"/>
  <c r="BW116" i="1"/>
  <c r="BO116" i="1"/>
  <c r="BG116" i="1"/>
  <c r="AY116" i="1"/>
  <c r="AQ116" i="1"/>
  <c r="AI116" i="1"/>
  <c r="AA116" i="1"/>
  <c r="S116" i="1"/>
  <c r="CU82" i="1"/>
  <c r="CM82" i="1"/>
  <c r="CE82" i="1"/>
  <c r="BW82" i="1"/>
  <c r="BO82" i="1"/>
  <c r="BG82" i="1"/>
  <c r="AY82" i="1"/>
  <c r="AQ82" i="1"/>
  <c r="AI82" i="1"/>
  <c r="AA82" i="1"/>
  <c r="S82" i="1"/>
  <c r="D83" i="1"/>
  <c r="CS82" i="1"/>
  <c r="CK82" i="1"/>
  <c r="CC82" i="1"/>
  <c r="BU82" i="1"/>
  <c r="BM82" i="1"/>
  <c r="BE82" i="1"/>
  <c r="AW82" i="1"/>
  <c r="AO82" i="1"/>
  <c r="AG82" i="1"/>
  <c r="Y82" i="1"/>
  <c r="Q82" i="1"/>
  <c r="CQ82" i="1"/>
  <c r="CI82" i="1"/>
  <c r="CA82" i="1"/>
  <c r="BS82" i="1"/>
  <c r="BK82" i="1"/>
  <c r="BC82" i="1"/>
  <c r="AU82" i="1"/>
  <c r="AM82" i="1"/>
  <c r="W82" i="1"/>
  <c r="CO82" i="1"/>
  <c r="CG82" i="1"/>
  <c r="BY82" i="1"/>
  <c r="BQ82" i="1"/>
  <c r="BI82" i="1"/>
  <c r="BA82" i="1"/>
  <c r="AS82" i="1"/>
  <c r="AK82" i="1"/>
  <c r="AC82" i="1"/>
  <c r="M82" i="1"/>
  <c r="DA81" i="1"/>
  <c r="DA36" i="1"/>
  <c r="DA34" i="1" s="1"/>
  <c r="DA78" i="1"/>
  <c r="DA82" i="1" l="1"/>
  <c r="CU117" i="1"/>
  <c r="CM117" i="1"/>
  <c r="CE117" i="1"/>
  <c r="BW117" i="1"/>
  <c r="BO117" i="1"/>
  <c r="BG117" i="1"/>
  <c r="AY117" i="1"/>
  <c r="AQ117" i="1"/>
  <c r="AI117" i="1"/>
  <c r="AA117" i="1"/>
  <c r="S117" i="1"/>
  <c r="D118" i="1"/>
  <c r="CS117" i="1"/>
  <c r="CK117" i="1"/>
  <c r="CC117" i="1"/>
  <c r="BU117" i="1"/>
  <c r="BM117" i="1"/>
  <c r="BE117" i="1"/>
  <c r="AW117" i="1"/>
  <c r="AO117" i="1"/>
  <c r="AG117" i="1"/>
  <c r="Y117" i="1"/>
  <c r="Q117" i="1"/>
  <c r="CQ117" i="1"/>
  <c r="CI117" i="1"/>
  <c r="CA117" i="1"/>
  <c r="BS117" i="1"/>
  <c r="BK117" i="1"/>
  <c r="BC117" i="1"/>
  <c r="AU117" i="1"/>
  <c r="AM117" i="1"/>
  <c r="W117" i="1"/>
  <c r="CO117" i="1"/>
  <c r="CG117" i="1"/>
  <c r="BY117" i="1"/>
  <c r="BQ117" i="1"/>
  <c r="BI117" i="1"/>
  <c r="BA117" i="1"/>
  <c r="AS117" i="1"/>
  <c r="AK117" i="1"/>
  <c r="AC117" i="1"/>
  <c r="M117" i="1"/>
  <c r="DA38" i="1"/>
  <c r="DA37" i="1" s="1"/>
  <c r="AG37" i="1"/>
  <c r="DA116" i="1"/>
  <c r="D85" i="1"/>
  <c r="CS83" i="1"/>
  <c r="CO83" i="1"/>
  <c r="CG83" i="1"/>
  <c r="BY83" i="1"/>
  <c r="BQ83" i="1"/>
  <c r="BI83" i="1"/>
  <c r="BA83" i="1"/>
  <c r="AS83" i="1"/>
  <c r="AK83" i="1"/>
  <c r="AC83" i="1"/>
  <c r="M83" i="1"/>
  <c r="CM83" i="1"/>
  <c r="CE83" i="1"/>
  <c r="BW83" i="1"/>
  <c r="BO83" i="1"/>
  <c r="BG83" i="1"/>
  <c r="AY83" i="1"/>
  <c r="AQ83" i="1"/>
  <c r="AI83" i="1"/>
  <c r="AA83" i="1"/>
  <c r="S83" i="1"/>
  <c r="CU83" i="1"/>
  <c r="CK83" i="1"/>
  <c r="CC83" i="1"/>
  <c r="BU83" i="1"/>
  <c r="BM83" i="1"/>
  <c r="BE83" i="1"/>
  <c r="AW83" i="1"/>
  <c r="AO83" i="1"/>
  <c r="AG83" i="1"/>
  <c r="Y83" i="1"/>
  <c r="Q83" i="1"/>
  <c r="CQ83" i="1"/>
  <c r="CI83" i="1"/>
  <c r="CA83" i="1"/>
  <c r="BS83" i="1"/>
  <c r="BK83" i="1"/>
  <c r="BC83" i="1"/>
  <c r="AU83" i="1"/>
  <c r="AM83" i="1"/>
  <c r="W83" i="1"/>
  <c r="D150" i="1"/>
  <c r="CS40" i="1"/>
  <c r="CK40" i="1"/>
  <c r="CC40" i="1"/>
  <c r="BU40" i="1"/>
  <c r="BM40" i="1"/>
  <c r="BE40" i="1"/>
  <c r="AW40" i="1"/>
  <c r="AO40" i="1"/>
  <c r="AG40" i="1"/>
  <c r="Y40" i="1"/>
  <c r="Q40" i="1"/>
  <c r="CU40" i="1"/>
  <c r="CM40" i="1"/>
  <c r="CE40" i="1"/>
  <c r="BW40" i="1"/>
  <c r="BO40" i="1"/>
  <c r="BG40" i="1"/>
  <c r="AY40" i="1"/>
  <c r="AQ40" i="1"/>
  <c r="AI40" i="1"/>
  <c r="AA40" i="1"/>
  <c r="S40" i="1"/>
  <c r="CG40" i="1"/>
  <c r="BQ40" i="1"/>
  <c r="BA40" i="1"/>
  <c r="AK40" i="1"/>
  <c r="CQ40" i="1"/>
  <c r="CA40" i="1"/>
  <c r="BK40" i="1"/>
  <c r="AU40" i="1"/>
  <c r="CO40" i="1"/>
  <c r="BY40" i="1"/>
  <c r="BI40" i="1"/>
  <c r="AS40" i="1"/>
  <c r="AC40" i="1"/>
  <c r="M40" i="1"/>
  <c r="CI40" i="1"/>
  <c r="BS40" i="1"/>
  <c r="BC40" i="1"/>
  <c r="AM40" i="1"/>
  <c r="W40" i="1"/>
  <c r="DA40" i="1" l="1"/>
  <c r="DA83" i="1"/>
  <c r="DA117" i="1"/>
  <c r="CU85" i="1"/>
  <c r="CM85" i="1"/>
  <c r="CE85" i="1"/>
  <c r="BW85" i="1"/>
  <c r="BO85" i="1"/>
  <c r="BG85" i="1"/>
  <c r="AY85" i="1"/>
  <c r="AQ85" i="1"/>
  <c r="AI85" i="1"/>
  <c r="AA85" i="1"/>
  <c r="S85" i="1"/>
  <c r="D86" i="1"/>
  <c r="CQ85" i="1"/>
  <c r="CG85" i="1"/>
  <c r="BU85" i="1"/>
  <c r="BK85" i="1"/>
  <c r="BA85" i="1"/>
  <c r="AO85" i="1"/>
  <c r="CO85" i="1"/>
  <c r="CC85" i="1"/>
  <c r="BS85" i="1"/>
  <c r="BI85" i="1"/>
  <c r="AW85" i="1"/>
  <c r="AM85" i="1"/>
  <c r="AC85" i="1"/>
  <c r="Q85" i="1"/>
  <c r="CK85" i="1"/>
  <c r="CA85" i="1"/>
  <c r="BQ85" i="1"/>
  <c r="BE85" i="1"/>
  <c r="AU85" i="1"/>
  <c r="AK85" i="1"/>
  <c r="Y85" i="1"/>
  <c r="CS85" i="1"/>
  <c r="CI85" i="1"/>
  <c r="BY85" i="1"/>
  <c r="BM85" i="1"/>
  <c r="BC85" i="1"/>
  <c r="AS85" i="1"/>
  <c r="AG85" i="1"/>
  <c r="W85" i="1"/>
  <c r="M85" i="1"/>
  <c r="CU150" i="1"/>
  <c r="CM150" i="1"/>
  <c r="CE150" i="1"/>
  <c r="BW150" i="1"/>
  <c r="BO150" i="1"/>
  <c r="BG150" i="1"/>
  <c r="AY150" i="1"/>
  <c r="AQ150" i="1"/>
  <c r="AI150" i="1"/>
  <c r="AA150" i="1"/>
  <c r="S150" i="1"/>
  <c r="CO150" i="1"/>
  <c r="CC150" i="1"/>
  <c r="BS150" i="1"/>
  <c r="BI150" i="1"/>
  <c r="AW150" i="1"/>
  <c r="AM150" i="1"/>
  <c r="AC150" i="1"/>
  <c r="Q150" i="1"/>
  <c r="CK150" i="1"/>
  <c r="CA150" i="1"/>
  <c r="BQ150" i="1"/>
  <c r="BE150" i="1"/>
  <c r="AU150" i="1"/>
  <c r="AK150" i="1"/>
  <c r="Y150" i="1"/>
  <c r="CS150" i="1"/>
  <c r="CI150" i="1"/>
  <c r="BY150" i="1"/>
  <c r="BM150" i="1"/>
  <c r="BC150" i="1"/>
  <c r="AS150" i="1"/>
  <c r="AG150" i="1"/>
  <c r="W150" i="1"/>
  <c r="M150" i="1"/>
  <c r="D151" i="1"/>
  <c r="CQ150" i="1"/>
  <c r="CG150" i="1"/>
  <c r="BU150" i="1"/>
  <c r="BK150" i="1"/>
  <c r="BA150" i="1"/>
  <c r="AO150" i="1"/>
  <c r="D41" i="1"/>
  <c r="CO118" i="1"/>
  <c r="CG118" i="1"/>
  <c r="BY118" i="1"/>
  <c r="BQ118" i="1"/>
  <c r="CU118" i="1"/>
  <c r="CM118" i="1"/>
  <c r="CE118" i="1"/>
  <c r="BW118" i="1"/>
  <c r="BO118" i="1"/>
  <c r="BG118" i="1"/>
  <c r="AY118" i="1"/>
  <c r="AQ118" i="1"/>
  <c r="CI118" i="1"/>
  <c r="BS118" i="1"/>
  <c r="BE118" i="1"/>
  <c r="AU118" i="1"/>
  <c r="AK118" i="1"/>
  <c r="AC118" i="1"/>
  <c r="M118" i="1"/>
  <c r="CS118" i="1"/>
  <c r="CC118" i="1"/>
  <c r="BM118" i="1"/>
  <c r="BC118" i="1"/>
  <c r="AS118" i="1"/>
  <c r="AI118" i="1"/>
  <c r="AA118" i="1"/>
  <c r="S118" i="1"/>
  <c r="D119" i="1"/>
  <c r="CQ118" i="1"/>
  <c r="CA118" i="1"/>
  <c r="BK118" i="1"/>
  <c r="BA118" i="1"/>
  <c r="AO118" i="1"/>
  <c r="AG118" i="1"/>
  <c r="Y118" i="1"/>
  <c r="Q118" i="1"/>
  <c r="CK118" i="1"/>
  <c r="BU118" i="1"/>
  <c r="BI118" i="1"/>
  <c r="AW118" i="1"/>
  <c r="AM118" i="1"/>
  <c r="W118" i="1"/>
  <c r="CU41" i="1" l="1"/>
  <c r="CU39" i="1" s="1"/>
  <c r="CM41" i="1"/>
  <c r="CM39" i="1" s="1"/>
  <c r="CE41" i="1"/>
  <c r="CE39" i="1" s="1"/>
  <c r="BW41" i="1"/>
  <c r="BW39" i="1" s="1"/>
  <c r="BO41" i="1"/>
  <c r="BO39" i="1" s="1"/>
  <c r="BG41" i="1"/>
  <c r="BG39" i="1" s="1"/>
  <c r="AY41" i="1"/>
  <c r="AY39" i="1" s="1"/>
  <c r="AQ41" i="1"/>
  <c r="AQ39" i="1" s="1"/>
  <c r="AI41" i="1"/>
  <c r="AI39" i="1" s="1"/>
  <c r="AA41" i="1"/>
  <c r="AA39" i="1" s="1"/>
  <c r="S41" i="1"/>
  <c r="S39" i="1" s="1"/>
  <c r="D44" i="1"/>
  <c r="CQ41" i="1"/>
  <c r="CQ39" i="1" s="1"/>
  <c r="CI41" i="1"/>
  <c r="CI39" i="1" s="1"/>
  <c r="CO41" i="1"/>
  <c r="CO39" i="1" s="1"/>
  <c r="CG41" i="1"/>
  <c r="CG39" i="1" s="1"/>
  <c r="BY41" i="1"/>
  <c r="BY39" i="1" s="1"/>
  <c r="BQ41" i="1"/>
  <c r="BQ39" i="1" s="1"/>
  <c r="BI41" i="1"/>
  <c r="BI39" i="1" s="1"/>
  <c r="BA41" i="1"/>
  <c r="BA39" i="1" s="1"/>
  <c r="AS41" i="1"/>
  <c r="AS39" i="1" s="1"/>
  <c r="AK41" i="1"/>
  <c r="AK39" i="1" s="1"/>
  <c r="AC41" i="1"/>
  <c r="AC39" i="1" s="1"/>
  <c r="M41" i="1"/>
  <c r="M39" i="1" s="1"/>
  <c r="CC41" i="1"/>
  <c r="CC39" i="1" s="1"/>
  <c r="BM41" i="1"/>
  <c r="BM39" i="1" s="1"/>
  <c r="AW41" i="1"/>
  <c r="AW39" i="1" s="1"/>
  <c r="AG41" i="1"/>
  <c r="CA41" i="1"/>
  <c r="CA39" i="1" s="1"/>
  <c r="BK41" i="1"/>
  <c r="BK39" i="1" s="1"/>
  <c r="AU41" i="1"/>
  <c r="AU39" i="1" s="1"/>
  <c r="Q41" i="1"/>
  <c r="Q39" i="1" s="1"/>
  <c r="CS41" i="1"/>
  <c r="CS39" i="1" s="1"/>
  <c r="BU41" i="1"/>
  <c r="BU39" i="1" s="1"/>
  <c r="BE41" i="1"/>
  <c r="BE39" i="1" s="1"/>
  <c r="AO41" i="1"/>
  <c r="AO39" i="1" s="1"/>
  <c r="Y41" i="1"/>
  <c r="Y39" i="1" s="1"/>
  <c r="CK41" i="1"/>
  <c r="CK39" i="1" s="1"/>
  <c r="BS41" i="1"/>
  <c r="BS39" i="1" s="1"/>
  <c r="BC41" i="1"/>
  <c r="BC39" i="1" s="1"/>
  <c r="AM41" i="1"/>
  <c r="AM39" i="1" s="1"/>
  <c r="W41" i="1"/>
  <c r="W39" i="1" s="1"/>
  <c r="DA85" i="1"/>
  <c r="CO86" i="1"/>
  <c r="CG86" i="1"/>
  <c r="BY86" i="1"/>
  <c r="BQ86" i="1"/>
  <c r="BI86" i="1"/>
  <c r="BA86" i="1"/>
  <c r="AS86" i="1"/>
  <c r="AK86" i="1"/>
  <c r="AC86" i="1"/>
  <c r="M86" i="1"/>
  <c r="CQ86" i="1"/>
  <c r="CE86" i="1"/>
  <c r="BU86" i="1"/>
  <c r="BK86" i="1"/>
  <c r="AY86" i="1"/>
  <c r="AO86" i="1"/>
  <c r="CM86" i="1"/>
  <c r="CC86" i="1"/>
  <c r="BS86" i="1"/>
  <c r="BG86" i="1"/>
  <c r="AW86" i="1"/>
  <c r="AM86" i="1"/>
  <c r="AA86" i="1"/>
  <c r="S86" i="1"/>
  <c r="CU86" i="1"/>
  <c r="CK86" i="1"/>
  <c r="CA86" i="1"/>
  <c r="BO86" i="1"/>
  <c r="BE86" i="1"/>
  <c r="AU86" i="1"/>
  <c r="AI86" i="1"/>
  <c r="Y86" i="1"/>
  <c r="Q86" i="1"/>
  <c r="D87" i="1"/>
  <c r="CS86" i="1"/>
  <c r="CI86" i="1"/>
  <c r="BW86" i="1"/>
  <c r="BM86" i="1"/>
  <c r="BC86" i="1"/>
  <c r="AQ86" i="1"/>
  <c r="AG86" i="1"/>
  <c r="W86" i="1"/>
  <c r="DA118" i="1"/>
  <c r="DA150" i="1"/>
  <c r="CQ119" i="1"/>
  <c r="CQ115" i="1" s="1"/>
  <c r="CI119" i="1"/>
  <c r="CI115" i="1" s="1"/>
  <c r="CA119" i="1"/>
  <c r="CA115" i="1" s="1"/>
  <c r="BS119" i="1"/>
  <c r="BS115" i="1" s="1"/>
  <c r="BK119" i="1"/>
  <c r="BK115" i="1" s="1"/>
  <c r="BC119" i="1"/>
  <c r="BC115" i="1" s="1"/>
  <c r="AU119" i="1"/>
  <c r="AU115" i="1" s="1"/>
  <c r="AM119" i="1"/>
  <c r="AM115" i="1" s="1"/>
  <c r="W119" i="1"/>
  <c r="W115" i="1" s="1"/>
  <c r="CO119" i="1"/>
  <c r="CO115" i="1" s="1"/>
  <c r="CG119" i="1"/>
  <c r="CG115" i="1" s="1"/>
  <c r="BY119" i="1"/>
  <c r="BY115" i="1" s="1"/>
  <c r="BQ119" i="1"/>
  <c r="BQ115" i="1" s="1"/>
  <c r="BI119" i="1"/>
  <c r="BI115" i="1" s="1"/>
  <c r="BA119" i="1"/>
  <c r="BA115" i="1" s="1"/>
  <c r="AS119" i="1"/>
  <c r="AS115" i="1" s="1"/>
  <c r="AK119" i="1"/>
  <c r="AK115" i="1" s="1"/>
  <c r="AC119" i="1"/>
  <c r="AC115" i="1" s="1"/>
  <c r="M119" i="1"/>
  <c r="M115" i="1" s="1"/>
  <c r="CM119" i="1"/>
  <c r="CM115" i="1" s="1"/>
  <c r="BW119" i="1"/>
  <c r="BW115" i="1" s="1"/>
  <c r="BG119" i="1"/>
  <c r="BG115" i="1" s="1"/>
  <c r="AQ119" i="1"/>
  <c r="AQ115" i="1" s="1"/>
  <c r="AA119" i="1"/>
  <c r="AA115" i="1" s="1"/>
  <c r="Q119" i="1"/>
  <c r="Q115" i="1" s="1"/>
  <c r="CK119" i="1"/>
  <c r="CK115" i="1" s="1"/>
  <c r="BU119" i="1"/>
  <c r="BU115" i="1" s="1"/>
  <c r="BE119" i="1"/>
  <c r="BE115" i="1" s="1"/>
  <c r="AO119" i="1"/>
  <c r="AO115" i="1" s="1"/>
  <c r="Y119" i="1"/>
  <c r="Y115" i="1" s="1"/>
  <c r="CU119" i="1"/>
  <c r="CU115" i="1" s="1"/>
  <c r="CE119" i="1"/>
  <c r="CE115" i="1" s="1"/>
  <c r="BO119" i="1"/>
  <c r="BO115" i="1" s="1"/>
  <c r="AY119" i="1"/>
  <c r="AY115" i="1" s="1"/>
  <c r="AI119" i="1"/>
  <c r="AI115" i="1" s="1"/>
  <c r="D121" i="1"/>
  <c r="CS119" i="1"/>
  <c r="CS115" i="1" s="1"/>
  <c r="CC119" i="1"/>
  <c r="CC115" i="1" s="1"/>
  <c r="BM119" i="1"/>
  <c r="BM115" i="1" s="1"/>
  <c r="AW119" i="1"/>
  <c r="AW115" i="1" s="1"/>
  <c r="AG119" i="1"/>
  <c r="AG115" i="1" s="1"/>
  <c r="S119" i="1"/>
  <c r="S115" i="1" s="1"/>
  <c r="CO151" i="1"/>
  <c r="CG151" i="1"/>
  <c r="BY151" i="1"/>
  <c r="BQ151" i="1"/>
  <c r="BI151" i="1"/>
  <c r="BA151" i="1"/>
  <c r="AS151" i="1"/>
  <c r="AK151" i="1"/>
  <c r="AC151" i="1"/>
  <c r="M151" i="1"/>
  <c r="CM151" i="1"/>
  <c r="CC151" i="1"/>
  <c r="BS151" i="1"/>
  <c r="BG151" i="1"/>
  <c r="AW151" i="1"/>
  <c r="AM151" i="1"/>
  <c r="AA151" i="1"/>
  <c r="S151" i="1"/>
  <c r="CU151" i="1"/>
  <c r="CK151" i="1"/>
  <c r="CA151" i="1"/>
  <c r="BO151" i="1"/>
  <c r="BE151" i="1"/>
  <c r="AU151" i="1"/>
  <c r="AI151" i="1"/>
  <c r="Y151" i="1"/>
  <c r="Q151" i="1"/>
  <c r="D152" i="1"/>
  <c r="CS151" i="1"/>
  <c r="CI151" i="1"/>
  <c r="BW151" i="1"/>
  <c r="BM151" i="1"/>
  <c r="BC151" i="1"/>
  <c r="AQ151" i="1"/>
  <c r="AG151" i="1"/>
  <c r="W151" i="1"/>
  <c r="CQ151" i="1"/>
  <c r="CE151" i="1"/>
  <c r="BU151" i="1"/>
  <c r="BK151" i="1"/>
  <c r="AY151" i="1"/>
  <c r="AO151" i="1"/>
  <c r="DA151" i="1" l="1"/>
  <c r="CQ87" i="1"/>
  <c r="CI87" i="1"/>
  <c r="CA87" i="1"/>
  <c r="BS87" i="1"/>
  <c r="BK87" i="1"/>
  <c r="BC87" i="1"/>
  <c r="AU87" i="1"/>
  <c r="AM87" i="1"/>
  <c r="W87" i="1"/>
  <c r="CM87" i="1"/>
  <c r="CC87" i="1"/>
  <c r="BQ87" i="1"/>
  <c r="BG87" i="1"/>
  <c r="AW87" i="1"/>
  <c r="AK87" i="1"/>
  <c r="AA87" i="1"/>
  <c r="Q87" i="1"/>
  <c r="CU87" i="1"/>
  <c r="CK87" i="1"/>
  <c r="BY87" i="1"/>
  <c r="BO87" i="1"/>
  <c r="BE87" i="1"/>
  <c r="AS87" i="1"/>
  <c r="AI87" i="1"/>
  <c r="Y87" i="1"/>
  <c r="CS87" i="1"/>
  <c r="CG87" i="1"/>
  <c r="BW87" i="1"/>
  <c r="BM87" i="1"/>
  <c r="BA87" i="1"/>
  <c r="AQ87" i="1"/>
  <c r="AG87" i="1"/>
  <c r="M87" i="1"/>
  <c r="D88" i="1"/>
  <c r="CO87" i="1"/>
  <c r="CE87" i="1"/>
  <c r="BU87" i="1"/>
  <c r="BI87" i="1"/>
  <c r="AY87" i="1"/>
  <c r="AO87" i="1"/>
  <c r="AC87" i="1"/>
  <c r="S87" i="1"/>
  <c r="DA86" i="1"/>
  <c r="DA119" i="1"/>
  <c r="DA115" i="1" s="1"/>
  <c r="D155" i="1"/>
  <c r="CQ152" i="1"/>
  <c r="CI152" i="1"/>
  <c r="CA152" i="1"/>
  <c r="BS152" i="1"/>
  <c r="BK152" i="1"/>
  <c r="BC152" i="1"/>
  <c r="AU152" i="1"/>
  <c r="AM152" i="1"/>
  <c r="W152" i="1"/>
  <c r="CU152" i="1"/>
  <c r="CK152" i="1"/>
  <c r="BY152" i="1"/>
  <c r="BO152" i="1"/>
  <c r="BE152" i="1"/>
  <c r="AS152" i="1"/>
  <c r="AI152" i="1"/>
  <c r="Y152" i="1"/>
  <c r="CS152" i="1"/>
  <c r="CG152" i="1"/>
  <c r="BW152" i="1"/>
  <c r="BM152" i="1"/>
  <c r="BA152" i="1"/>
  <c r="AQ152" i="1"/>
  <c r="AG152" i="1"/>
  <c r="M152" i="1"/>
  <c r="CO152" i="1"/>
  <c r="CE152" i="1"/>
  <c r="BU152" i="1"/>
  <c r="BI152" i="1"/>
  <c r="AY152" i="1"/>
  <c r="AO152" i="1"/>
  <c r="AC152" i="1"/>
  <c r="S152" i="1"/>
  <c r="CM152" i="1"/>
  <c r="CC152" i="1"/>
  <c r="BQ152" i="1"/>
  <c r="BG152" i="1"/>
  <c r="AW152" i="1"/>
  <c r="AK152" i="1"/>
  <c r="AA152" i="1"/>
  <c r="Q152" i="1"/>
  <c r="D43" i="1"/>
  <c r="D122" i="1"/>
  <c r="CS121" i="1"/>
  <c r="CK121" i="1"/>
  <c r="CC121" i="1"/>
  <c r="BU121" i="1"/>
  <c r="BM121" i="1"/>
  <c r="BE121" i="1"/>
  <c r="AW121" i="1"/>
  <c r="AO121" i="1"/>
  <c r="AG121" i="1"/>
  <c r="Y121" i="1"/>
  <c r="Q121" i="1"/>
  <c r="CQ121" i="1"/>
  <c r="CI121" i="1"/>
  <c r="CA121" i="1"/>
  <c r="BS121" i="1"/>
  <c r="BK121" i="1"/>
  <c r="BC121" i="1"/>
  <c r="AU121" i="1"/>
  <c r="AM121" i="1"/>
  <c r="W121" i="1"/>
  <c r="CU121" i="1"/>
  <c r="CE121" i="1"/>
  <c r="BO121" i="1"/>
  <c r="AY121" i="1"/>
  <c r="AI121" i="1"/>
  <c r="S121" i="1"/>
  <c r="CO121" i="1"/>
  <c r="BY121" i="1"/>
  <c r="BI121" i="1"/>
  <c r="AS121" i="1"/>
  <c r="AC121" i="1"/>
  <c r="CM121" i="1"/>
  <c r="BW121" i="1"/>
  <c r="BG121" i="1"/>
  <c r="AQ121" i="1"/>
  <c r="AA121" i="1"/>
  <c r="M121" i="1"/>
  <c r="CG121" i="1"/>
  <c r="BQ121" i="1"/>
  <c r="BA121" i="1"/>
  <c r="AK121" i="1"/>
  <c r="DA41" i="1"/>
  <c r="DA39" i="1" s="1"/>
  <c r="AG39" i="1"/>
  <c r="D48" i="1"/>
  <c r="CQ44" i="1"/>
  <c r="CI44" i="1"/>
  <c r="CA44" i="1"/>
  <c r="BS44" i="1"/>
  <c r="BK44" i="1"/>
  <c r="BC44" i="1"/>
  <c r="AU44" i="1"/>
  <c r="AM44" i="1"/>
  <c r="W44" i="1"/>
  <c r="CO44" i="1"/>
  <c r="CG44" i="1"/>
  <c r="CU44" i="1"/>
  <c r="CM44" i="1"/>
  <c r="CE44" i="1"/>
  <c r="BW44" i="1"/>
  <c r="BO44" i="1"/>
  <c r="BG44" i="1"/>
  <c r="AY44" i="1"/>
  <c r="AQ44" i="1"/>
  <c r="AI44" i="1"/>
  <c r="AA44" i="1"/>
  <c r="S44" i="1"/>
  <c r="D45" i="1"/>
  <c r="CS44" i="1"/>
  <c r="CK44" i="1"/>
  <c r="CC44" i="1"/>
  <c r="BU44" i="1"/>
  <c r="BM44" i="1"/>
  <c r="BE44" i="1"/>
  <c r="AW44" i="1"/>
  <c r="AO44" i="1"/>
  <c r="AG44" i="1"/>
  <c r="Y44" i="1"/>
  <c r="Q44" i="1"/>
  <c r="BA44" i="1"/>
  <c r="BY44" i="1"/>
  <c r="AS44" i="1"/>
  <c r="BQ44" i="1"/>
  <c r="AK44" i="1"/>
  <c r="M44" i="1"/>
  <c r="BI44" i="1"/>
  <c r="AC44" i="1"/>
  <c r="DA44" i="1" l="1"/>
  <c r="CU122" i="1"/>
  <c r="CM122" i="1"/>
  <c r="CE122" i="1"/>
  <c r="BW122" i="1"/>
  <c r="BO122" i="1"/>
  <c r="BG122" i="1"/>
  <c r="AY122" i="1"/>
  <c r="AQ122" i="1"/>
  <c r="AI122" i="1"/>
  <c r="AA122" i="1"/>
  <c r="S122" i="1"/>
  <c r="D123" i="1"/>
  <c r="CS122" i="1"/>
  <c r="CK122" i="1"/>
  <c r="CC122" i="1"/>
  <c r="BU122" i="1"/>
  <c r="BM122" i="1"/>
  <c r="BE122" i="1"/>
  <c r="AW122" i="1"/>
  <c r="AO122" i="1"/>
  <c r="AG122" i="1"/>
  <c r="Y122" i="1"/>
  <c r="Q122" i="1"/>
  <c r="CG122" i="1"/>
  <c r="BQ122" i="1"/>
  <c r="BA122" i="1"/>
  <c r="AK122" i="1"/>
  <c r="CQ122" i="1"/>
  <c r="CA122" i="1"/>
  <c r="BK122" i="1"/>
  <c r="AU122" i="1"/>
  <c r="CO122" i="1"/>
  <c r="BY122" i="1"/>
  <c r="BI122" i="1"/>
  <c r="AS122" i="1"/>
  <c r="AC122" i="1"/>
  <c r="M122" i="1"/>
  <c r="CI122" i="1"/>
  <c r="BS122" i="1"/>
  <c r="BC122" i="1"/>
  <c r="AM122" i="1"/>
  <c r="W122" i="1"/>
  <c r="CO155" i="1"/>
  <c r="CG155" i="1"/>
  <c r="BY155" i="1"/>
  <c r="BQ155" i="1"/>
  <c r="BI155" i="1"/>
  <c r="BA155" i="1"/>
  <c r="AS155" i="1"/>
  <c r="AK155" i="1"/>
  <c r="AC155" i="1"/>
  <c r="M155" i="1"/>
  <c r="CU155" i="1"/>
  <c r="CK155" i="1"/>
  <c r="CA155" i="1"/>
  <c r="BO155" i="1"/>
  <c r="BE155" i="1"/>
  <c r="AU155" i="1"/>
  <c r="D156" i="1"/>
  <c r="CS155" i="1"/>
  <c r="CI155" i="1"/>
  <c r="BW155" i="1"/>
  <c r="BM155" i="1"/>
  <c r="BC155" i="1"/>
  <c r="CQ155" i="1"/>
  <c r="CE155" i="1"/>
  <c r="BU155" i="1"/>
  <c r="BK155" i="1"/>
  <c r="AY155" i="1"/>
  <c r="AO155" i="1"/>
  <c r="CM155" i="1"/>
  <c r="AW155" i="1"/>
  <c r="AG155" i="1"/>
  <c r="CC155" i="1"/>
  <c r="AQ155" i="1"/>
  <c r="AA155" i="1"/>
  <c r="S155" i="1"/>
  <c r="BS155" i="1"/>
  <c r="AM155" i="1"/>
  <c r="Y155" i="1"/>
  <c r="Q155" i="1"/>
  <c r="BG155" i="1"/>
  <c r="AI155" i="1"/>
  <c r="W155" i="1"/>
  <c r="D46" i="1"/>
  <c r="CS45" i="1"/>
  <c r="CK45" i="1"/>
  <c r="CC45" i="1"/>
  <c r="BU45" i="1"/>
  <c r="BM45" i="1"/>
  <c r="BE45" i="1"/>
  <c r="AW45" i="1"/>
  <c r="AO45" i="1"/>
  <c r="AG45" i="1"/>
  <c r="Y45" i="1"/>
  <c r="Q45" i="1"/>
  <c r="CQ45" i="1"/>
  <c r="CI45" i="1"/>
  <c r="CA45" i="1"/>
  <c r="BS45" i="1"/>
  <c r="BK45" i="1"/>
  <c r="BC45" i="1"/>
  <c r="AU45" i="1"/>
  <c r="AM45" i="1"/>
  <c r="W45" i="1"/>
  <c r="CO45" i="1"/>
  <c r="CG45" i="1"/>
  <c r="BY45" i="1"/>
  <c r="BQ45" i="1"/>
  <c r="BI45" i="1"/>
  <c r="BA45" i="1"/>
  <c r="AS45" i="1"/>
  <c r="AK45" i="1"/>
  <c r="AC45" i="1"/>
  <c r="M45" i="1"/>
  <c r="CU45" i="1"/>
  <c r="CM45" i="1"/>
  <c r="CE45" i="1"/>
  <c r="BW45" i="1"/>
  <c r="BO45" i="1"/>
  <c r="BG45" i="1"/>
  <c r="AY45" i="1"/>
  <c r="AQ45" i="1"/>
  <c r="AI45" i="1"/>
  <c r="AA45" i="1"/>
  <c r="S45" i="1"/>
  <c r="CU48" i="1"/>
  <c r="CM48" i="1"/>
  <c r="CE48" i="1"/>
  <c r="BW48" i="1"/>
  <c r="BO48" i="1"/>
  <c r="BG48" i="1"/>
  <c r="AY48" i="1"/>
  <c r="AQ48" i="1"/>
  <c r="AI48" i="1"/>
  <c r="AA48" i="1"/>
  <c r="S48" i="1"/>
  <c r="D49" i="1"/>
  <c r="CS48" i="1"/>
  <c r="CK48" i="1"/>
  <c r="CC48" i="1"/>
  <c r="BU48" i="1"/>
  <c r="BM48" i="1"/>
  <c r="BE48" i="1"/>
  <c r="AW48" i="1"/>
  <c r="AO48" i="1"/>
  <c r="AG48" i="1"/>
  <c r="Y48" i="1"/>
  <c r="Q48" i="1"/>
  <c r="CQ48" i="1"/>
  <c r="CI48" i="1"/>
  <c r="CA48" i="1"/>
  <c r="BS48" i="1"/>
  <c r="BK48" i="1"/>
  <c r="BC48" i="1"/>
  <c r="AU48" i="1"/>
  <c r="AM48" i="1"/>
  <c r="W48" i="1"/>
  <c r="CO48" i="1"/>
  <c r="CG48" i="1"/>
  <c r="BY48" i="1"/>
  <c r="BQ48" i="1"/>
  <c r="BI48" i="1"/>
  <c r="BA48" i="1"/>
  <c r="AS48" i="1"/>
  <c r="AK48" i="1"/>
  <c r="AC48" i="1"/>
  <c r="M48" i="1"/>
  <c r="CO43" i="1"/>
  <c r="CG43" i="1"/>
  <c r="BY43" i="1"/>
  <c r="BQ43" i="1"/>
  <c r="BI43" i="1"/>
  <c r="BA43" i="1"/>
  <c r="AS43" i="1"/>
  <c r="AK43" i="1"/>
  <c r="AC43" i="1"/>
  <c r="M43" i="1"/>
  <c r="CS43" i="1"/>
  <c r="CK43" i="1"/>
  <c r="CC43" i="1"/>
  <c r="BU43" i="1"/>
  <c r="BM43" i="1"/>
  <c r="BE43" i="1"/>
  <c r="AW43" i="1"/>
  <c r="AO43" i="1"/>
  <c r="AG43" i="1"/>
  <c r="Y43" i="1"/>
  <c r="Q43" i="1"/>
  <c r="CQ43" i="1"/>
  <c r="CI43" i="1"/>
  <c r="CA43" i="1"/>
  <c r="BS43" i="1"/>
  <c r="BK43" i="1"/>
  <c r="BC43" i="1"/>
  <c r="AU43" i="1"/>
  <c r="AM43" i="1"/>
  <c r="W43" i="1"/>
  <c r="CU43" i="1"/>
  <c r="BO43" i="1"/>
  <c r="AI43" i="1"/>
  <c r="CM43" i="1"/>
  <c r="BG43" i="1"/>
  <c r="AA43" i="1"/>
  <c r="CE43" i="1"/>
  <c r="AY43" i="1"/>
  <c r="BW43" i="1"/>
  <c r="AQ43" i="1"/>
  <c r="S43" i="1"/>
  <c r="D89" i="1"/>
  <c r="CS88" i="1"/>
  <c r="CK88" i="1"/>
  <c r="CC88" i="1"/>
  <c r="BU88" i="1"/>
  <c r="BM88" i="1"/>
  <c r="BE88" i="1"/>
  <c r="AW88" i="1"/>
  <c r="AO88" i="1"/>
  <c r="AG88" i="1"/>
  <c r="Y88" i="1"/>
  <c r="Q88" i="1"/>
  <c r="CO88" i="1"/>
  <c r="CE88" i="1"/>
  <c r="BS88" i="1"/>
  <c r="BI88" i="1"/>
  <c r="AY88" i="1"/>
  <c r="AM88" i="1"/>
  <c r="AC88" i="1"/>
  <c r="S88" i="1"/>
  <c r="CM88" i="1"/>
  <c r="CA88" i="1"/>
  <c r="BQ88" i="1"/>
  <c r="BG88" i="1"/>
  <c r="AU88" i="1"/>
  <c r="AK88" i="1"/>
  <c r="AA88" i="1"/>
  <c r="CU88" i="1"/>
  <c r="CI88" i="1"/>
  <c r="BY88" i="1"/>
  <c r="BO88" i="1"/>
  <c r="BC88" i="1"/>
  <c r="AS88" i="1"/>
  <c r="AI88" i="1"/>
  <c r="W88" i="1"/>
  <c r="M88" i="1"/>
  <c r="CQ88" i="1"/>
  <c r="CG88" i="1"/>
  <c r="BW88" i="1"/>
  <c r="BK88" i="1"/>
  <c r="BA88" i="1"/>
  <c r="AQ88" i="1"/>
  <c r="DA121" i="1"/>
  <c r="DA152" i="1"/>
  <c r="DA87" i="1"/>
  <c r="CU89" i="1" l="1"/>
  <c r="CM89" i="1"/>
  <c r="CE89" i="1"/>
  <c r="BW89" i="1"/>
  <c r="BO89" i="1"/>
  <c r="BG89" i="1"/>
  <c r="AY89" i="1"/>
  <c r="AQ89" i="1"/>
  <c r="AI89" i="1"/>
  <c r="AA89" i="1"/>
  <c r="S89" i="1"/>
  <c r="D90" i="1"/>
  <c r="CQ89" i="1"/>
  <c r="CG89" i="1"/>
  <c r="BU89" i="1"/>
  <c r="BK89" i="1"/>
  <c r="BA89" i="1"/>
  <c r="AO89" i="1"/>
  <c r="CO89" i="1"/>
  <c r="CC89" i="1"/>
  <c r="BS89" i="1"/>
  <c r="BI89" i="1"/>
  <c r="AW89" i="1"/>
  <c r="AM89" i="1"/>
  <c r="AC89" i="1"/>
  <c r="Q89" i="1"/>
  <c r="CK89" i="1"/>
  <c r="CA89" i="1"/>
  <c r="BQ89" i="1"/>
  <c r="BE89" i="1"/>
  <c r="AU89" i="1"/>
  <c r="AK89" i="1"/>
  <c r="Y89" i="1"/>
  <c r="D91" i="1"/>
  <c r="D93" i="1" s="1"/>
  <c r="CS89" i="1"/>
  <c r="CI89" i="1"/>
  <c r="BY89" i="1"/>
  <c r="BM89" i="1"/>
  <c r="BC89" i="1"/>
  <c r="AS89" i="1"/>
  <c r="AG89" i="1"/>
  <c r="W89" i="1"/>
  <c r="M89" i="1"/>
  <c r="DA45" i="1"/>
  <c r="CQ156" i="1"/>
  <c r="CI156" i="1"/>
  <c r="CA156" i="1"/>
  <c r="BS156" i="1"/>
  <c r="BK156" i="1"/>
  <c r="BC156" i="1"/>
  <c r="AU156" i="1"/>
  <c r="AM156" i="1"/>
  <c r="W156" i="1"/>
  <c r="CU156" i="1"/>
  <c r="CK156" i="1"/>
  <c r="BY156" i="1"/>
  <c r="BO156" i="1"/>
  <c r="CS156" i="1"/>
  <c r="CG156" i="1"/>
  <c r="BW156" i="1"/>
  <c r="BM156" i="1"/>
  <c r="BA156" i="1"/>
  <c r="AQ156" i="1"/>
  <c r="AG156" i="1"/>
  <c r="M156" i="1"/>
  <c r="D157" i="1"/>
  <c r="CO156" i="1"/>
  <c r="CE156" i="1"/>
  <c r="BU156" i="1"/>
  <c r="BI156" i="1"/>
  <c r="AY156" i="1"/>
  <c r="AO156" i="1"/>
  <c r="AC156" i="1"/>
  <c r="S156" i="1"/>
  <c r="CM156" i="1"/>
  <c r="CC156" i="1"/>
  <c r="BQ156" i="1"/>
  <c r="BG156" i="1"/>
  <c r="AW156" i="1"/>
  <c r="AK156" i="1"/>
  <c r="AA156" i="1"/>
  <c r="Q156" i="1"/>
  <c r="Y156" i="1"/>
  <c r="BE156" i="1"/>
  <c r="AS156" i="1"/>
  <c r="AI156" i="1"/>
  <c r="CO123" i="1"/>
  <c r="CG123" i="1"/>
  <c r="BY123" i="1"/>
  <c r="BQ123" i="1"/>
  <c r="BI123" i="1"/>
  <c r="BA123" i="1"/>
  <c r="AS123" i="1"/>
  <c r="AK123" i="1"/>
  <c r="AC123" i="1"/>
  <c r="M123" i="1"/>
  <c r="CU123" i="1"/>
  <c r="CM123" i="1"/>
  <c r="CE123" i="1"/>
  <c r="BW123" i="1"/>
  <c r="BO123" i="1"/>
  <c r="BG123" i="1"/>
  <c r="AY123" i="1"/>
  <c r="AQ123" i="1"/>
  <c r="AI123" i="1"/>
  <c r="AA123" i="1"/>
  <c r="S123" i="1"/>
  <c r="CS123" i="1"/>
  <c r="CC123" i="1"/>
  <c r="BM123" i="1"/>
  <c r="AW123" i="1"/>
  <c r="AG123" i="1"/>
  <c r="D124" i="1"/>
  <c r="CQ123" i="1"/>
  <c r="CA123" i="1"/>
  <c r="BK123" i="1"/>
  <c r="AU123" i="1"/>
  <c r="Q123" i="1"/>
  <c r="CK123" i="1"/>
  <c r="BU123" i="1"/>
  <c r="BE123" i="1"/>
  <c r="AO123" i="1"/>
  <c r="Y123" i="1"/>
  <c r="CI123" i="1"/>
  <c r="BS123" i="1"/>
  <c r="BC123" i="1"/>
  <c r="AM123" i="1"/>
  <c r="W123" i="1"/>
  <c r="CU46" i="1"/>
  <c r="CM46" i="1"/>
  <c r="CE46" i="1"/>
  <c r="BW46" i="1"/>
  <c r="BO46" i="1"/>
  <c r="BG46" i="1"/>
  <c r="AY46" i="1"/>
  <c r="AQ46" i="1"/>
  <c r="AI46" i="1"/>
  <c r="AA46" i="1"/>
  <c r="S46" i="1"/>
  <c r="D47" i="1"/>
  <c r="CS46" i="1"/>
  <c r="CK46" i="1"/>
  <c r="CC46" i="1"/>
  <c r="BU46" i="1"/>
  <c r="BM46" i="1"/>
  <c r="BE46" i="1"/>
  <c r="AW46" i="1"/>
  <c r="AO46" i="1"/>
  <c r="AG46" i="1"/>
  <c r="Y46" i="1"/>
  <c r="Q46" i="1"/>
  <c r="CQ46" i="1"/>
  <c r="CI46" i="1"/>
  <c r="CA46" i="1"/>
  <c r="BS46" i="1"/>
  <c r="BK46" i="1"/>
  <c r="BC46" i="1"/>
  <c r="AU46" i="1"/>
  <c r="AM46" i="1"/>
  <c r="W46" i="1"/>
  <c r="CO46" i="1"/>
  <c r="CG46" i="1"/>
  <c r="BY46" i="1"/>
  <c r="BQ46" i="1"/>
  <c r="BI46" i="1"/>
  <c r="BA46" i="1"/>
  <c r="AS46" i="1"/>
  <c r="AK46" i="1"/>
  <c r="AC46" i="1"/>
  <c r="M46" i="1"/>
  <c r="DA155" i="1"/>
  <c r="DA43" i="1"/>
  <c r="DA48" i="1"/>
  <c r="DA88" i="1"/>
  <c r="CO49" i="1"/>
  <c r="CG49" i="1"/>
  <c r="BY49" i="1"/>
  <c r="BQ49" i="1"/>
  <c r="BI49" i="1"/>
  <c r="BA49" i="1"/>
  <c r="AS49" i="1"/>
  <c r="AK49" i="1"/>
  <c r="AC49" i="1"/>
  <c r="M49" i="1"/>
  <c r="CU49" i="1"/>
  <c r="CM49" i="1"/>
  <c r="CE49" i="1"/>
  <c r="BW49" i="1"/>
  <c r="BO49" i="1"/>
  <c r="BG49" i="1"/>
  <c r="AY49" i="1"/>
  <c r="AQ49" i="1"/>
  <c r="AI49" i="1"/>
  <c r="AA49" i="1"/>
  <c r="S49" i="1"/>
  <c r="D50" i="1"/>
  <c r="CS49" i="1"/>
  <c r="CK49" i="1"/>
  <c r="CC49" i="1"/>
  <c r="BU49" i="1"/>
  <c r="BM49" i="1"/>
  <c r="BE49" i="1"/>
  <c r="AW49" i="1"/>
  <c r="AO49" i="1"/>
  <c r="AG49" i="1"/>
  <c r="Y49" i="1"/>
  <c r="Q49" i="1"/>
  <c r="CQ49" i="1"/>
  <c r="CI49" i="1"/>
  <c r="CA49" i="1"/>
  <c r="BS49" i="1"/>
  <c r="BK49" i="1"/>
  <c r="BC49" i="1"/>
  <c r="AU49" i="1"/>
  <c r="AM49" i="1"/>
  <c r="W49" i="1"/>
  <c r="DA122" i="1"/>
  <c r="DA49" i="1" l="1"/>
  <c r="DA123" i="1"/>
  <c r="DA156" i="1"/>
  <c r="DA46" i="1"/>
  <c r="CO90" i="1"/>
  <c r="CO84" i="1" s="1"/>
  <c r="CG90" i="1"/>
  <c r="CG84" i="1" s="1"/>
  <c r="BY90" i="1"/>
  <c r="BY84" i="1" s="1"/>
  <c r="BQ90" i="1"/>
  <c r="BQ84" i="1" s="1"/>
  <c r="BI90" i="1"/>
  <c r="BI84" i="1" s="1"/>
  <c r="BA90" i="1"/>
  <c r="BA84" i="1" s="1"/>
  <c r="AS90" i="1"/>
  <c r="AS84" i="1" s="1"/>
  <c r="AK90" i="1"/>
  <c r="AK84" i="1" s="1"/>
  <c r="AC90" i="1"/>
  <c r="AC84" i="1" s="1"/>
  <c r="M90" i="1"/>
  <c r="M84" i="1" s="1"/>
  <c r="CQ90" i="1"/>
  <c r="CQ84" i="1" s="1"/>
  <c r="CE90" i="1"/>
  <c r="BU90" i="1"/>
  <c r="BK90" i="1"/>
  <c r="BK84" i="1" s="1"/>
  <c r="AY90" i="1"/>
  <c r="AY84" i="1" s="1"/>
  <c r="AO90" i="1"/>
  <c r="CM90" i="1"/>
  <c r="CC90" i="1"/>
  <c r="CC84" i="1" s="1"/>
  <c r="BS90" i="1"/>
  <c r="BS84" i="1" s="1"/>
  <c r="BG90" i="1"/>
  <c r="AW90" i="1"/>
  <c r="AW84" i="1" s="1"/>
  <c r="AM90" i="1"/>
  <c r="AM84" i="1" s="1"/>
  <c r="AA90" i="1"/>
  <c r="S90" i="1"/>
  <c r="CU90" i="1"/>
  <c r="CU84" i="1" s="1"/>
  <c r="CK90" i="1"/>
  <c r="CK84" i="1" s="1"/>
  <c r="CA90" i="1"/>
  <c r="CA84" i="1" s="1"/>
  <c r="BO90" i="1"/>
  <c r="BO84" i="1" s="1"/>
  <c r="BE90" i="1"/>
  <c r="BE84" i="1" s="1"/>
  <c r="AU90" i="1"/>
  <c r="AU84" i="1" s="1"/>
  <c r="AI90" i="1"/>
  <c r="AI84" i="1" s="1"/>
  <c r="Y90" i="1"/>
  <c r="Q90" i="1"/>
  <c r="Q84" i="1" s="1"/>
  <c r="CS90" i="1"/>
  <c r="CS84" i="1" s="1"/>
  <c r="CI90" i="1"/>
  <c r="CI84" i="1" s="1"/>
  <c r="BW90" i="1"/>
  <c r="BW84" i="1" s="1"/>
  <c r="BM90" i="1"/>
  <c r="BM84" i="1" s="1"/>
  <c r="BC90" i="1"/>
  <c r="BC84" i="1" s="1"/>
  <c r="AQ90" i="1"/>
  <c r="AQ84" i="1" s="1"/>
  <c r="AG90" i="1"/>
  <c r="W90" i="1"/>
  <c r="W84" i="1" s="1"/>
  <c r="D158" i="1"/>
  <c r="CS157" i="1"/>
  <c r="CK157" i="1"/>
  <c r="CC157" i="1"/>
  <c r="BU157" i="1"/>
  <c r="BM157" i="1"/>
  <c r="BE157" i="1"/>
  <c r="AW157" i="1"/>
  <c r="AO157" i="1"/>
  <c r="AG157" i="1"/>
  <c r="Y157" i="1"/>
  <c r="Q157" i="1"/>
  <c r="CM157" i="1"/>
  <c r="CA157" i="1"/>
  <c r="BQ157" i="1"/>
  <c r="BG157" i="1"/>
  <c r="AU157" i="1"/>
  <c r="AK157" i="1"/>
  <c r="AA157" i="1"/>
  <c r="CU157" i="1"/>
  <c r="CI157" i="1"/>
  <c r="BY157" i="1"/>
  <c r="BO157" i="1"/>
  <c r="BC157" i="1"/>
  <c r="AS157" i="1"/>
  <c r="AI157" i="1"/>
  <c r="W157" i="1"/>
  <c r="M157" i="1"/>
  <c r="CQ157" i="1"/>
  <c r="CG157" i="1"/>
  <c r="BW157" i="1"/>
  <c r="BK157" i="1"/>
  <c r="BA157" i="1"/>
  <c r="AQ157" i="1"/>
  <c r="CO157" i="1"/>
  <c r="CE157" i="1"/>
  <c r="BS157" i="1"/>
  <c r="BI157" i="1"/>
  <c r="AY157" i="1"/>
  <c r="AM157" i="1"/>
  <c r="AC157" i="1"/>
  <c r="S157" i="1"/>
  <c r="CO93" i="1"/>
  <c r="CG93" i="1"/>
  <c r="BY93" i="1"/>
  <c r="BQ93" i="1"/>
  <c r="BI93" i="1"/>
  <c r="BA93" i="1"/>
  <c r="AS93" i="1"/>
  <c r="AK93" i="1"/>
  <c r="AC93" i="1"/>
  <c r="M93" i="1"/>
  <c r="D94" i="1"/>
  <c r="CS93" i="1"/>
  <c r="CK93" i="1"/>
  <c r="CC93" i="1"/>
  <c r="BU93" i="1"/>
  <c r="BM93" i="1"/>
  <c r="BE93" i="1"/>
  <c r="AW93" i="1"/>
  <c r="AO93" i="1"/>
  <c r="AG93" i="1"/>
  <c r="Y93" i="1"/>
  <c r="Q93" i="1"/>
  <c r="CQ93" i="1"/>
  <c r="CI93" i="1"/>
  <c r="CA93" i="1"/>
  <c r="BS93" i="1"/>
  <c r="BK93" i="1"/>
  <c r="BC93" i="1"/>
  <c r="AU93" i="1"/>
  <c r="AM93" i="1"/>
  <c r="W93" i="1"/>
  <c r="CU93" i="1"/>
  <c r="BO93" i="1"/>
  <c r="AI93" i="1"/>
  <c r="CM93" i="1"/>
  <c r="BG93" i="1"/>
  <c r="AA93" i="1"/>
  <c r="CE93" i="1"/>
  <c r="AY93" i="1"/>
  <c r="BW93" i="1"/>
  <c r="AQ93" i="1"/>
  <c r="S93" i="1"/>
  <c r="BU84" i="1"/>
  <c r="S84" i="1"/>
  <c r="CE84" i="1"/>
  <c r="CS47" i="1"/>
  <c r="CK47" i="1"/>
  <c r="CC47" i="1"/>
  <c r="BU47" i="1"/>
  <c r="BM47" i="1"/>
  <c r="BE47" i="1"/>
  <c r="AW47" i="1"/>
  <c r="AO47" i="1"/>
  <c r="AG47" i="1"/>
  <c r="Y47" i="1"/>
  <c r="M47" i="1"/>
  <c r="CQ47" i="1"/>
  <c r="CI47" i="1"/>
  <c r="CA47" i="1"/>
  <c r="BS47" i="1"/>
  <c r="BK47" i="1"/>
  <c r="BC47" i="1"/>
  <c r="AU47" i="1"/>
  <c r="AM47" i="1"/>
  <c r="W47" i="1"/>
  <c r="CO47" i="1"/>
  <c r="CG47" i="1"/>
  <c r="BY47" i="1"/>
  <c r="BQ47" i="1"/>
  <c r="BI47" i="1"/>
  <c r="BA47" i="1"/>
  <c r="AS47" i="1"/>
  <c r="AK47" i="1"/>
  <c r="AC47" i="1"/>
  <c r="S47" i="1"/>
  <c r="CU47" i="1"/>
  <c r="CM47" i="1"/>
  <c r="CE47" i="1"/>
  <c r="BW47" i="1"/>
  <c r="BO47" i="1"/>
  <c r="BG47" i="1"/>
  <c r="AY47" i="1"/>
  <c r="AQ47" i="1"/>
  <c r="AI47" i="1"/>
  <c r="AA47" i="1"/>
  <c r="Q47" i="1"/>
  <c r="CQ50" i="1"/>
  <c r="CI50" i="1"/>
  <c r="CA50" i="1"/>
  <c r="BS50" i="1"/>
  <c r="BK50" i="1"/>
  <c r="BC50" i="1"/>
  <c r="AU50" i="1"/>
  <c r="AM50" i="1"/>
  <c r="W50" i="1"/>
  <c r="CO50" i="1"/>
  <c r="CG50" i="1"/>
  <c r="BY50" i="1"/>
  <c r="BQ50" i="1"/>
  <c r="BI50" i="1"/>
  <c r="BA50" i="1"/>
  <c r="AS50" i="1"/>
  <c r="AK50" i="1"/>
  <c r="AC50" i="1"/>
  <c r="M50" i="1"/>
  <c r="CU50" i="1"/>
  <c r="CM50" i="1"/>
  <c r="CE50" i="1"/>
  <c r="BW50" i="1"/>
  <c r="BO50" i="1"/>
  <c r="BG50" i="1"/>
  <c r="AY50" i="1"/>
  <c r="AQ50" i="1"/>
  <c r="AI50" i="1"/>
  <c r="AA50" i="1"/>
  <c r="S50" i="1"/>
  <c r="D51" i="1"/>
  <c r="CS50" i="1"/>
  <c r="CK50" i="1"/>
  <c r="CC50" i="1"/>
  <c r="BU50" i="1"/>
  <c r="BM50" i="1"/>
  <c r="BE50" i="1"/>
  <c r="AW50" i="1"/>
  <c r="AO50" i="1"/>
  <c r="AG50" i="1"/>
  <c r="DA50" i="1" s="1"/>
  <c r="Y50" i="1"/>
  <c r="Q50" i="1"/>
  <c r="CQ124" i="1"/>
  <c r="CI124" i="1"/>
  <c r="CA124" i="1"/>
  <c r="BS124" i="1"/>
  <c r="BK124" i="1"/>
  <c r="BC124" i="1"/>
  <c r="AU124" i="1"/>
  <c r="AM124" i="1"/>
  <c r="W124" i="1"/>
  <c r="CO124" i="1"/>
  <c r="CG124" i="1"/>
  <c r="BY124" i="1"/>
  <c r="BQ124" i="1"/>
  <c r="BI124" i="1"/>
  <c r="BA124" i="1"/>
  <c r="AS124" i="1"/>
  <c r="AK124" i="1"/>
  <c r="AC124" i="1"/>
  <c r="M124" i="1"/>
  <c r="CK124" i="1"/>
  <c r="BU124" i="1"/>
  <c r="BE124" i="1"/>
  <c r="AO124" i="1"/>
  <c r="Y124" i="1"/>
  <c r="CU124" i="1"/>
  <c r="CE124" i="1"/>
  <c r="BO124" i="1"/>
  <c r="AY124" i="1"/>
  <c r="AI124" i="1"/>
  <c r="CS124" i="1"/>
  <c r="CC124" i="1"/>
  <c r="BM124" i="1"/>
  <c r="AW124" i="1"/>
  <c r="AG124" i="1"/>
  <c r="S124" i="1"/>
  <c r="D125" i="1"/>
  <c r="CM124" i="1"/>
  <c r="BW124" i="1"/>
  <c r="BG124" i="1"/>
  <c r="AQ124" i="1"/>
  <c r="AA124" i="1"/>
  <c r="Q124" i="1"/>
  <c r="DA89" i="1"/>
  <c r="AG84" i="1"/>
  <c r="Y84" i="1"/>
  <c r="AO84" i="1"/>
  <c r="AA84" i="1"/>
  <c r="BG84" i="1"/>
  <c r="CM84" i="1"/>
  <c r="DA124" i="1" l="1"/>
  <c r="D52" i="1"/>
  <c r="CS51" i="1"/>
  <c r="CK51" i="1"/>
  <c r="CC51" i="1"/>
  <c r="BU51" i="1"/>
  <c r="BM51" i="1"/>
  <c r="BE51" i="1"/>
  <c r="AW51" i="1"/>
  <c r="AO51" i="1"/>
  <c r="AG51" i="1"/>
  <c r="Y51" i="1"/>
  <c r="Q51" i="1"/>
  <c r="CQ51" i="1"/>
  <c r="CI51" i="1"/>
  <c r="CA51" i="1"/>
  <c r="BS51" i="1"/>
  <c r="BK51" i="1"/>
  <c r="BC51" i="1"/>
  <c r="AU51" i="1"/>
  <c r="AM51" i="1"/>
  <c r="W51" i="1"/>
  <c r="CO51" i="1"/>
  <c r="CG51" i="1"/>
  <c r="BY51" i="1"/>
  <c r="BQ51" i="1"/>
  <c r="BI51" i="1"/>
  <c r="BA51" i="1"/>
  <c r="AS51" i="1"/>
  <c r="AK51" i="1"/>
  <c r="AC51" i="1"/>
  <c r="M51" i="1"/>
  <c r="CU51" i="1"/>
  <c r="CM51" i="1"/>
  <c r="CE51" i="1"/>
  <c r="BW51" i="1"/>
  <c r="BO51" i="1"/>
  <c r="BG51" i="1"/>
  <c r="AY51" i="1"/>
  <c r="AQ51" i="1"/>
  <c r="AI51" i="1"/>
  <c r="AA51" i="1"/>
  <c r="S51" i="1"/>
  <c r="DA93" i="1"/>
  <c r="DA90" i="1"/>
  <c r="DA84" i="1" s="1"/>
  <c r="D126" i="1"/>
  <c r="CS125" i="1"/>
  <c r="CK125" i="1"/>
  <c r="CC125" i="1"/>
  <c r="BU125" i="1"/>
  <c r="BM125" i="1"/>
  <c r="BE125" i="1"/>
  <c r="AW125" i="1"/>
  <c r="AO125" i="1"/>
  <c r="AG125" i="1"/>
  <c r="Y125" i="1"/>
  <c r="Q125" i="1"/>
  <c r="CQ125" i="1"/>
  <c r="CI125" i="1"/>
  <c r="CA125" i="1"/>
  <c r="BS125" i="1"/>
  <c r="BK125" i="1"/>
  <c r="BC125" i="1"/>
  <c r="AU125" i="1"/>
  <c r="AM125" i="1"/>
  <c r="W125" i="1"/>
  <c r="CU125" i="1"/>
  <c r="CE125" i="1"/>
  <c r="BO125" i="1"/>
  <c r="AY125" i="1"/>
  <c r="AI125" i="1"/>
  <c r="S125" i="1"/>
  <c r="CO125" i="1"/>
  <c r="BY125" i="1"/>
  <c r="BI125" i="1"/>
  <c r="AS125" i="1"/>
  <c r="AC125" i="1"/>
  <c r="CM125" i="1"/>
  <c r="BW125" i="1"/>
  <c r="BG125" i="1"/>
  <c r="AQ125" i="1"/>
  <c r="AA125" i="1"/>
  <c r="M125" i="1"/>
  <c r="CG125" i="1"/>
  <c r="BQ125" i="1"/>
  <c r="BA125" i="1"/>
  <c r="AK125" i="1"/>
  <c r="DA47" i="1"/>
  <c r="CQ94" i="1"/>
  <c r="CI94" i="1"/>
  <c r="CA94" i="1"/>
  <c r="BS94" i="1"/>
  <c r="BK94" i="1"/>
  <c r="BC94" i="1"/>
  <c r="AU94" i="1"/>
  <c r="AM94" i="1"/>
  <c r="W94" i="1"/>
  <c r="CU94" i="1"/>
  <c r="CM94" i="1"/>
  <c r="CE94" i="1"/>
  <c r="BW94" i="1"/>
  <c r="BO94" i="1"/>
  <c r="BG94" i="1"/>
  <c r="AY94" i="1"/>
  <c r="AQ94" i="1"/>
  <c r="AI94" i="1"/>
  <c r="AA94" i="1"/>
  <c r="S94" i="1"/>
  <c r="D95" i="1"/>
  <c r="CS94" i="1"/>
  <c r="CK94" i="1"/>
  <c r="CC94" i="1"/>
  <c r="BU94" i="1"/>
  <c r="BM94" i="1"/>
  <c r="BE94" i="1"/>
  <c r="AW94" i="1"/>
  <c r="AO94" i="1"/>
  <c r="AG94" i="1"/>
  <c r="Y94" i="1"/>
  <c r="Q94" i="1"/>
  <c r="CG94" i="1"/>
  <c r="BA94" i="1"/>
  <c r="BY94" i="1"/>
  <c r="AS94" i="1"/>
  <c r="BQ94" i="1"/>
  <c r="AK94" i="1"/>
  <c r="M94" i="1"/>
  <c r="CO94" i="1"/>
  <c r="BI94" i="1"/>
  <c r="AC94" i="1"/>
  <c r="DA157" i="1"/>
  <c r="CU158" i="1"/>
  <c r="CM158" i="1"/>
  <c r="CE158" i="1"/>
  <c r="BW158" i="1"/>
  <c r="BO158" i="1"/>
  <c r="BG158" i="1"/>
  <c r="AY158" i="1"/>
  <c r="AQ158" i="1"/>
  <c r="AI158" i="1"/>
  <c r="AA158" i="1"/>
  <c r="S158" i="1"/>
  <c r="CO158" i="1"/>
  <c r="CC158" i="1"/>
  <c r="BS158" i="1"/>
  <c r="BI158" i="1"/>
  <c r="AW158" i="1"/>
  <c r="AM158" i="1"/>
  <c r="AC158" i="1"/>
  <c r="Q158" i="1"/>
  <c r="CK158" i="1"/>
  <c r="CA158" i="1"/>
  <c r="BQ158" i="1"/>
  <c r="BE158" i="1"/>
  <c r="AU158" i="1"/>
  <c r="AK158" i="1"/>
  <c r="Y158" i="1"/>
  <c r="D160" i="1"/>
  <c r="CS158" i="1"/>
  <c r="CI158" i="1"/>
  <c r="BY158" i="1"/>
  <c r="BM158" i="1"/>
  <c r="BC158" i="1"/>
  <c r="AS158" i="1"/>
  <c r="AG158" i="1"/>
  <c r="W158" i="1"/>
  <c r="M158" i="1"/>
  <c r="CQ158" i="1"/>
  <c r="CG158" i="1"/>
  <c r="BU158" i="1"/>
  <c r="BK158" i="1"/>
  <c r="BA158" i="1"/>
  <c r="AO158" i="1"/>
  <c r="CO160" i="1" l="1"/>
  <c r="CG160" i="1"/>
  <c r="BY160" i="1"/>
  <c r="BQ160" i="1"/>
  <c r="BI160" i="1"/>
  <c r="BA160" i="1"/>
  <c r="AS160" i="1"/>
  <c r="AK160" i="1"/>
  <c r="AC160" i="1"/>
  <c r="M160" i="1"/>
  <c r="CU160" i="1"/>
  <c r="CK160" i="1"/>
  <c r="CA160" i="1"/>
  <c r="BO160" i="1"/>
  <c r="BE160" i="1"/>
  <c r="AU160" i="1"/>
  <c r="AI160" i="1"/>
  <c r="Y160" i="1"/>
  <c r="Q160" i="1"/>
  <c r="D161" i="1"/>
  <c r="CS160" i="1"/>
  <c r="CI160" i="1"/>
  <c r="BW160" i="1"/>
  <c r="BM160" i="1"/>
  <c r="BC160" i="1"/>
  <c r="AQ160" i="1"/>
  <c r="AG160" i="1"/>
  <c r="W160" i="1"/>
  <c r="CQ160" i="1"/>
  <c r="CE160" i="1"/>
  <c r="BU160" i="1"/>
  <c r="BK160" i="1"/>
  <c r="AY160" i="1"/>
  <c r="AO160" i="1"/>
  <c r="CM160" i="1"/>
  <c r="CC160" i="1"/>
  <c r="BS160" i="1"/>
  <c r="BG160" i="1"/>
  <c r="AW160" i="1"/>
  <c r="AM160" i="1"/>
  <c r="AA160" i="1"/>
  <c r="S160" i="1"/>
  <c r="DA94" i="1"/>
  <c r="DA158" i="1"/>
  <c r="D96" i="1"/>
  <c r="CS95" i="1"/>
  <c r="CK95" i="1"/>
  <c r="CC95" i="1"/>
  <c r="BU95" i="1"/>
  <c r="BM95" i="1"/>
  <c r="BE95" i="1"/>
  <c r="AW95" i="1"/>
  <c r="AO95" i="1"/>
  <c r="AG95" i="1"/>
  <c r="Y95" i="1"/>
  <c r="Q95" i="1"/>
  <c r="CO95" i="1"/>
  <c r="CG95" i="1"/>
  <c r="BY95" i="1"/>
  <c r="BQ95" i="1"/>
  <c r="BI95" i="1"/>
  <c r="BA95" i="1"/>
  <c r="AS95" i="1"/>
  <c r="AK95" i="1"/>
  <c r="AC95" i="1"/>
  <c r="M95" i="1"/>
  <c r="CU95" i="1"/>
  <c r="CM95" i="1"/>
  <c r="CE95" i="1"/>
  <c r="BW95" i="1"/>
  <c r="BO95" i="1"/>
  <c r="BG95" i="1"/>
  <c r="AY95" i="1"/>
  <c r="AQ95" i="1"/>
  <c r="AI95" i="1"/>
  <c r="AA95" i="1"/>
  <c r="S95" i="1"/>
  <c r="CA95" i="1"/>
  <c r="AU95" i="1"/>
  <c r="BS95" i="1"/>
  <c r="AM95" i="1"/>
  <c r="CQ95" i="1"/>
  <c r="BK95" i="1"/>
  <c r="CI95" i="1"/>
  <c r="BC95" i="1"/>
  <c r="W95" i="1"/>
  <c r="DA125" i="1"/>
  <c r="DA51" i="1"/>
  <c r="CU126" i="1"/>
  <c r="CU120" i="1" s="1"/>
  <c r="CM126" i="1"/>
  <c r="CM120" i="1" s="1"/>
  <c r="CE126" i="1"/>
  <c r="CE120" i="1" s="1"/>
  <c r="BW126" i="1"/>
  <c r="BW120" i="1" s="1"/>
  <c r="BO126" i="1"/>
  <c r="BO120" i="1" s="1"/>
  <c r="BG126" i="1"/>
  <c r="BG120" i="1" s="1"/>
  <c r="AY126" i="1"/>
  <c r="AY120" i="1" s="1"/>
  <c r="AQ126" i="1"/>
  <c r="AQ120" i="1" s="1"/>
  <c r="AI126" i="1"/>
  <c r="AI120" i="1" s="1"/>
  <c r="AA126" i="1"/>
  <c r="AA120" i="1" s="1"/>
  <c r="S126" i="1"/>
  <c r="S120" i="1" s="1"/>
  <c r="D128" i="1"/>
  <c r="CS126" i="1"/>
  <c r="CS120" i="1" s="1"/>
  <c r="CK126" i="1"/>
  <c r="CK120" i="1" s="1"/>
  <c r="CC126" i="1"/>
  <c r="BU126" i="1"/>
  <c r="BU120" i="1" s="1"/>
  <c r="BM126" i="1"/>
  <c r="BM120" i="1" s="1"/>
  <c r="BE126" i="1"/>
  <c r="BE120" i="1" s="1"/>
  <c r="AW126" i="1"/>
  <c r="AW120" i="1" s="1"/>
  <c r="AO126" i="1"/>
  <c r="AO120" i="1" s="1"/>
  <c r="AG126" i="1"/>
  <c r="Y126" i="1"/>
  <c r="Y120" i="1" s="1"/>
  <c r="Q126" i="1"/>
  <c r="Q120" i="1" s="1"/>
  <c r="CG126" i="1"/>
  <c r="CG120" i="1" s="1"/>
  <c r="BQ126" i="1"/>
  <c r="BQ120" i="1" s="1"/>
  <c r="BA126" i="1"/>
  <c r="BA120" i="1" s="1"/>
  <c r="AK126" i="1"/>
  <c r="AK120" i="1" s="1"/>
  <c r="CQ126" i="1"/>
  <c r="CQ120" i="1" s="1"/>
  <c r="CA126" i="1"/>
  <c r="CA120" i="1" s="1"/>
  <c r="BK126" i="1"/>
  <c r="BK120" i="1" s="1"/>
  <c r="AU126" i="1"/>
  <c r="AU120" i="1" s="1"/>
  <c r="CO126" i="1"/>
  <c r="CO120" i="1" s="1"/>
  <c r="BY126" i="1"/>
  <c r="BY120" i="1" s="1"/>
  <c r="BI126" i="1"/>
  <c r="BI120" i="1" s="1"/>
  <c r="AS126" i="1"/>
  <c r="AC126" i="1"/>
  <c r="AC120" i="1" s="1"/>
  <c r="M126" i="1"/>
  <c r="M120" i="1" s="1"/>
  <c r="CI126" i="1"/>
  <c r="CI120" i="1" s="1"/>
  <c r="BS126" i="1"/>
  <c r="BS120" i="1" s="1"/>
  <c r="BC126" i="1"/>
  <c r="BC120" i="1" s="1"/>
  <c r="AM126" i="1"/>
  <c r="AM120" i="1" s="1"/>
  <c r="W126" i="1"/>
  <c r="W120" i="1" s="1"/>
  <c r="CU52" i="1"/>
  <c r="CU42" i="1" s="1"/>
  <c r="CM52" i="1"/>
  <c r="CM42" i="1" s="1"/>
  <c r="CE52" i="1"/>
  <c r="CE42" i="1" s="1"/>
  <c r="BW52" i="1"/>
  <c r="BW42" i="1" s="1"/>
  <c r="BO52" i="1"/>
  <c r="BO42" i="1" s="1"/>
  <c r="BG52" i="1"/>
  <c r="BG42" i="1" s="1"/>
  <c r="AY52" i="1"/>
  <c r="AY42" i="1" s="1"/>
  <c r="AQ52" i="1"/>
  <c r="AQ42" i="1" s="1"/>
  <c r="AI52" i="1"/>
  <c r="AI42" i="1" s="1"/>
  <c r="AA52" i="1"/>
  <c r="AA42" i="1" s="1"/>
  <c r="S52" i="1"/>
  <c r="S42" i="1" s="1"/>
  <c r="D54" i="1"/>
  <c r="CS52" i="1"/>
  <c r="CS42" i="1" s="1"/>
  <c r="CK52" i="1"/>
  <c r="CK42" i="1" s="1"/>
  <c r="CC52" i="1"/>
  <c r="CC42" i="1" s="1"/>
  <c r="BU52" i="1"/>
  <c r="BU42" i="1" s="1"/>
  <c r="BM52" i="1"/>
  <c r="BM42" i="1" s="1"/>
  <c r="BE52" i="1"/>
  <c r="BE42" i="1" s="1"/>
  <c r="AW52" i="1"/>
  <c r="AW42" i="1" s="1"/>
  <c r="AO52" i="1"/>
  <c r="AO42" i="1" s="1"/>
  <c r="AG52" i="1"/>
  <c r="Y52" i="1"/>
  <c r="Y42" i="1" s="1"/>
  <c r="Q52" i="1"/>
  <c r="Q42" i="1" s="1"/>
  <c r="CQ52" i="1"/>
  <c r="CQ42" i="1" s="1"/>
  <c r="CI52" i="1"/>
  <c r="CI42" i="1" s="1"/>
  <c r="CA52" i="1"/>
  <c r="CA42" i="1" s="1"/>
  <c r="BS52" i="1"/>
  <c r="BS42" i="1" s="1"/>
  <c r="BK52" i="1"/>
  <c r="BK42" i="1" s="1"/>
  <c r="BC52" i="1"/>
  <c r="BC42" i="1" s="1"/>
  <c r="AU52" i="1"/>
  <c r="AU42" i="1" s="1"/>
  <c r="AM52" i="1"/>
  <c r="AM42" i="1" s="1"/>
  <c r="W52" i="1"/>
  <c r="W42" i="1" s="1"/>
  <c r="CO52" i="1"/>
  <c r="CO42" i="1" s="1"/>
  <c r="CG52" i="1"/>
  <c r="CG42" i="1" s="1"/>
  <c r="BY52" i="1"/>
  <c r="BY42" i="1" s="1"/>
  <c r="BQ52" i="1"/>
  <c r="BQ42" i="1" s="1"/>
  <c r="BI52" i="1"/>
  <c r="BI42" i="1" s="1"/>
  <c r="BA52" i="1"/>
  <c r="BA42" i="1" s="1"/>
  <c r="AS52" i="1"/>
  <c r="AS42" i="1" s="1"/>
  <c r="AK52" i="1"/>
  <c r="AK42" i="1" s="1"/>
  <c r="AC52" i="1"/>
  <c r="AC42" i="1" s="1"/>
  <c r="M52" i="1"/>
  <c r="M42" i="1" s="1"/>
  <c r="AS120" i="1"/>
  <c r="CC120" i="1"/>
  <c r="DA52" i="1" l="1"/>
  <c r="DA42" i="1" s="1"/>
  <c r="AG42" i="1"/>
  <c r="CQ128" i="1"/>
  <c r="CI128" i="1"/>
  <c r="CA128" i="1"/>
  <c r="BS128" i="1"/>
  <c r="BK128" i="1"/>
  <c r="BC128" i="1"/>
  <c r="AU128" i="1"/>
  <c r="AM128" i="1"/>
  <c r="W128" i="1"/>
  <c r="CO128" i="1"/>
  <c r="CU128" i="1"/>
  <c r="CG128" i="1"/>
  <c r="BW128" i="1"/>
  <c r="BM128" i="1"/>
  <c r="BA128" i="1"/>
  <c r="AQ128" i="1"/>
  <c r="AG128" i="1"/>
  <c r="M128" i="1"/>
  <c r="CS128" i="1"/>
  <c r="CE128" i="1"/>
  <c r="BU128" i="1"/>
  <c r="BI128" i="1"/>
  <c r="AY128" i="1"/>
  <c r="AO128" i="1"/>
  <c r="AC128" i="1"/>
  <c r="S128" i="1"/>
  <c r="BY128" i="1"/>
  <c r="BE128" i="1"/>
  <c r="AI128" i="1"/>
  <c r="Q128" i="1"/>
  <c r="CM128" i="1"/>
  <c r="BQ128" i="1"/>
  <c r="AW128" i="1"/>
  <c r="AA128" i="1"/>
  <c r="CK128" i="1"/>
  <c r="BO128" i="1"/>
  <c r="AS128" i="1"/>
  <c r="Y128" i="1"/>
  <c r="D129" i="1"/>
  <c r="CC128" i="1"/>
  <c r="BG128" i="1"/>
  <c r="AK128" i="1"/>
  <c r="CO54" i="1"/>
  <c r="CO53" i="1" s="1"/>
  <c r="CG54" i="1"/>
  <c r="CG53" i="1" s="1"/>
  <c r="BY54" i="1"/>
  <c r="BY53" i="1" s="1"/>
  <c r="BQ54" i="1"/>
  <c r="BQ53" i="1" s="1"/>
  <c r="BI54" i="1"/>
  <c r="BI53" i="1" s="1"/>
  <c r="BA54" i="1"/>
  <c r="BA53" i="1" s="1"/>
  <c r="AS54" i="1"/>
  <c r="AS53" i="1" s="1"/>
  <c r="AK54" i="1"/>
  <c r="AK53" i="1" s="1"/>
  <c r="AC54" i="1"/>
  <c r="AC53" i="1" s="1"/>
  <c r="M54" i="1"/>
  <c r="M53" i="1" s="1"/>
  <c r="CM54" i="1"/>
  <c r="CM53" i="1" s="1"/>
  <c r="CE54" i="1"/>
  <c r="CE53" i="1" s="1"/>
  <c r="BW54" i="1"/>
  <c r="BW53" i="1" s="1"/>
  <c r="BO54" i="1"/>
  <c r="BO53" i="1" s="1"/>
  <c r="BG54" i="1"/>
  <c r="BG53" i="1" s="1"/>
  <c r="AY54" i="1"/>
  <c r="AY53" i="1" s="1"/>
  <c r="AQ54" i="1"/>
  <c r="AQ53" i="1" s="1"/>
  <c r="AI54" i="1"/>
  <c r="AI53" i="1" s="1"/>
  <c r="AA54" i="1"/>
  <c r="AA53" i="1" s="1"/>
  <c r="S54" i="1"/>
  <c r="S53" i="1" s="1"/>
  <c r="CS54" i="1"/>
  <c r="CS53" i="1" s="1"/>
  <c r="CK54" i="1"/>
  <c r="CK53" i="1" s="1"/>
  <c r="CC54" i="1"/>
  <c r="CC53" i="1" s="1"/>
  <c r="BU54" i="1"/>
  <c r="BU53" i="1" s="1"/>
  <c r="BM54" i="1"/>
  <c r="BM53" i="1" s="1"/>
  <c r="BE54" i="1"/>
  <c r="BE53" i="1" s="1"/>
  <c r="AW54" i="1"/>
  <c r="AW53" i="1" s="1"/>
  <c r="AO54" i="1"/>
  <c r="AO53" i="1" s="1"/>
  <c r="AG54" i="1"/>
  <c r="Y54" i="1"/>
  <c r="Y53" i="1" s="1"/>
  <c r="Q54" i="1"/>
  <c r="Q53" i="1" s="1"/>
  <c r="D57" i="1"/>
  <c r="CQ54" i="1"/>
  <c r="CQ53" i="1" s="1"/>
  <c r="CI54" i="1"/>
  <c r="CI53" i="1" s="1"/>
  <c r="CA54" i="1"/>
  <c r="CA53" i="1" s="1"/>
  <c r="BS54" i="1"/>
  <c r="BS53" i="1" s="1"/>
  <c r="BK54" i="1"/>
  <c r="BK53" i="1" s="1"/>
  <c r="BC54" i="1"/>
  <c r="BC53" i="1" s="1"/>
  <c r="AU54" i="1"/>
  <c r="AU53" i="1" s="1"/>
  <c r="AM54" i="1"/>
  <c r="AM53" i="1" s="1"/>
  <c r="W54" i="1"/>
  <c r="W53" i="1" s="1"/>
  <c r="CU54" i="1"/>
  <c r="CU53" i="1" s="1"/>
  <c r="DA95" i="1"/>
  <c r="CU96" i="1"/>
  <c r="CM96" i="1"/>
  <c r="CE96" i="1"/>
  <c r="BW96" i="1"/>
  <c r="BO96" i="1"/>
  <c r="BG96" i="1"/>
  <c r="AY96" i="1"/>
  <c r="AQ96" i="1"/>
  <c r="AI96" i="1"/>
  <c r="AA96" i="1"/>
  <c r="S96" i="1"/>
  <c r="D97" i="1"/>
  <c r="CS96" i="1"/>
  <c r="CK96" i="1"/>
  <c r="CC96" i="1"/>
  <c r="BU96" i="1"/>
  <c r="BM96" i="1"/>
  <c r="BE96" i="1"/>
  <c r="AW96" i="1"/>
  <c r="AO96" i="1"/>
  <c r="CQ96" i="1"/>
  <c r="CI96" i="1"/>
  <c r="CA96" i="1"/>
  <c r="BS96" i="1"/>
  <c r="BK96" i="1"/>
  <c r="BC96" i="1"/>
  <c r="AU96" i="1"/>
  <c r="AM96" i="1"/>
  <c r="W96" i="1"/>
  <c r="CO96" i="1"/>
  <c r="CG96" i="1"/>
  <c r="BY96" i="1"/>
  <c r="BQ96" i="1"/>
  <c r="BI96" i="1"/>
  <c r="BA96" i="1"/>
  <c r="AS96" i="1"/>
  <c r="AK96" i="1"/>
  <c r="AC96" i="1"/>
  <c r="M96" i="1"/>
  <c r="Y96" i="1"/>
  <c r="Q96" i="1"/>
  <c r="AG96" i="1"/>
  <c r="CQ161" i="1"/>
  <c r="CI161" i="1"/>
  <c r="CA161" i="1"/>
  <c r="BS161" i="1"/>
  <c r="BK161" i="1"/>
  <c r="BC161" i="1"/>
  <c r="AU161" i="1"/>
  <c r="AM161" i="1"/>
  <c r="W161" i="1"/>
  <c r="CS161" i="1"/>
  <c r="CG161" i="1"/>
  <c r="BW161" i="1"/>
  <c r="BM161" i="1"/>
  <c r="BA161" i="1"/>
  <c r="AQ161" i="1"/>
  <c r="AG161" i="1"/>
  <c r="M161" i="1"/>
  <c r="D162" i="1"/>
  <c r="CO161" i="1"/>
  <c r="CE161" i="1"/>
  <c r="BU161" i="1"/>
  <c r="BI161" i="1"/>
  <c r="AY161" i="1"/>
  <c r="AO161" i="1"/>
  <c r="AC161" i="1"/>
  <c r="S161" i="1"/>
  <c r="CM161" i="1"/>
  <c r="CC161" i="1"/>
  <c r="BQ161" i="1"/>
  <c r="BG161" i="1"/>
  <c r="AW161" i="1"/>
  <c r="AK161" i="1"/>
  <c r="AA161" i="1"/>
  <c r="Q161" i="1"/>
  <c r="CU161" i="1"/>
  <c r="CK161" i="1"/>
  <c r="BY161" i="1"/>
  <c r="BO161" i="1"/>
  <c r="BE161" i="1"/>
  <c r="AS161" i="1"/>
  <c r="AI161" i="1"/>
  <c r="Y161" i="1"/>
  <c r="DA126" i="1"/>
  <c r="DA120" i="1" s="1"/>
  <c r="AG120" i="1"/>
  <c r="DA160" i="1"/>
  <c r="DA96" i="1" l="1"/>
  <c r="D163" i="1"/>
  <c r="CS162" i="1"/>
  <c r="CK162" i="1"/>
  <c r="CC162" i="1"/>
  <c r="BU162" i="1"/>
  <c r="BM162" i="1"/>
  <c r="BE162" i="1"/>
  <c r="AW162" i="1"/>
  <c r="AO162" i="1"/>
  <c r="AG162" i="1"/>
  <c r="Y162" i="1"/>
  <c r="Q162" i="1"/>
  <c r="CU162" i="1"/>
  <c r="CI162" i="1"/>
  <c r="BY162" i="1"/>
  <c r="BO162" i="1"/>
  <c r="BC162" i="1"/>
  <c r="AS162" i="1"/>
  <c r="AI162" i="1"/>
  <c r="W162" i="1"/>
  <c r="M162" i="1"/>
  <c r="CQ162" i="1"/>
  <c r="CG162" i="1"/>
  <c r="BW162" i="1"/>
  <c r="BK162" i="1"/>
  <c r="BA162" i="1"/>
  <c r="AQ162" i="1"/>
  <c r="CO162" i="1"/>
  <c r="CE162" i="1"/>
  <c r="BS162" i="1"/>
  <c r="BI162" i="1"/>
  <c r="AY162" i="1"/>
  <c r="AM162" i="1"/>
  <c r="AC162" i="1"/>
  <c r="S162" i="1"/>
  <c r="CM162" i="1"/>
  <c r="CA162" i="1"/>
  <c r="BQ162" i="1"/>
  <c r="BG162" i="1"/>
  <c r="AU162" i="1"/>
  <c r="AK162" i="1"/>
  <c r="AA162" i="1"/>
  <c r="DA54" i="1"/>
  <c r="DA53" i="1" s="1"/>
  <c r="AG53" i="1"/>
  <c r="DA128" i="1"/>
  <c r="DA161" i="1"/>
  <c r="D58" i="1"/>
  <c r="CS57" i="1"/>
  <c r="CK57" i="1"/>
  <c r="CC57" i="1"/>
  <c r="BU57" i="1"/>
  <c r="BM57" i="1"/>
  <c r="BE57" i="1"/>
  <c r="AW57" i="1"/>
  <c r="AO57" i="1"/>
  <c r="AG57" i="1"/>
  <c r="Y57" i="1"/>
  <c r="Q57" i="1"/>
  <c r="CQ57" i="1"/>
  <c r="CI57" i="1"/>
  <c r="CA57" i="1"/>
  <c r="BS57" i="1"/>
  <c r="BK57" i="1"/>
  <c r="BC57" i="1"/>
  <c r="AU57" i="1"/>
  <c r="AM57" i="1"/>
  <c r="W57" i="1"/>
  <c r="CO57" i="1"/>
  <c r="CG57" i="1"/>
  <c r="BY57" i="1"/>
  <c r="BQ57" i="1"/>
  <c r="BI57" i="1"/>
  <c r="BA57" i="1"/>
  <c r="AS57" i="1"/>
  <c r="AK57" i="1"/>
  <c r="AC57" i="1"/>
  <c r="M57" i="1"/>
  <c r="CU57" i="1"/>
  <c r="CM57" i="1"/>
  <c r="CE57" i="1"/>
  <c r="BW57" i="1"/>
  <c r="BO57" i="1"/>
  <c r="BG57" i="1"/>
  <c r="AY57" i="1"/>
  <c r="AQ57" i="1"/>
  <c r="AI57" i="1"/>
  <c r="AA57" i="1"/>
  <c r="S57" i="1"/>
  <c r="CO97" i="1"/>
  <c r="CG97" i="1"/>
  <c r="BY97" i="1"/>
  <c r="BQ97" i="1"/>
  <c r="BI97" i="1"/>
  <c r="BA97" i="1"/>
  <c r="AS97" i="1"/>
  <c r="AK97" i="1"/>
  <c r="AC97" i="1"/>
  <c r="M97" i="1"/>
  <c r="D92" i="1"/>
  <c r="CU97" i="1"/>
  <c r="CM97" i="1"/>
  <c r="CE97" i="1"/>
  <c r="BW97" i="1"/>
  <c r="BO97" i="1"/>
  <c r="BG97" i="1"/>
  <c r="AY97" i="1"/>
  <c r="AQ97" i="1"/>
  <c r="AI97" i="1"/>
  <c r="AA97" i="1"/>
  <c r="S97" i="1"/>
  <c r="D99" i="1"/>
  <c r="CS97" i="1"/>
  <c r="CK97" i="1"/>
  <c r="CC97" i="1"/>
  <c r="BU97" i="1"/>
  <c r="BM97" i="1"/>
  <c r="BE97" i="1"/>
  <c r="AW97" i="1"/>
  <c r="AO97" i="1"/>
  <c r="AG97" i="1"/>
  <c r="Y97" i="1"/>
  <c r="Q97" i="1"/>
  <c r="CQ97" i="1"/>
  <c r="CI97" i="1"/>
  <c r="CA97" i="1"/>
  <c r="BS97" i="1"/>
  <c r="BK97" i="1"/>
  <c r="BC97" i="1"/>
  <c r="AU97" i="1"/>
  <c r="AM97" i="1"/>
  <c r="W97" i="1"/>
  <c r="D130" i="1"/>
  <c r="CS129" i="1"/>
  <c r="CK129" i="1"/>
  <c r="CC129" i="1"/>
  <c r="BU129" i="1"/>
  <c r="BM129" i="1"/>
  <c r="BE129" i="1"/>
  <c r="AW129" i="1"/>
  <c r="AO129" i="1"/>
  <c r="AG129" i="1"/>
  <c r="Y129" i="1"/>
  <c r="Q129" i="1"/>
  <c r="CQ129" i="1"/>
  <c r="CI129" i="1"/>
  <c r="CA129" i="1"/>
  <c r="BS129" i="1"/>
  <c r="BK129" i="1"/>
  <c r="BC129" i="1"/>
  <c r="AU129" i="1"/>
  <c r="AM129" i="1"/>
  <c r="W129" i="1"/>
  <c r="CU129" i="1"/>
  <c r="CE129" i="1"/>
  <c r="BO129" i="1"/>
  <c r="AY129" i="1"/>
  <c r="AI129" i="1"/>
  <c r="S129" i="1"/>
  <c r="CO129" i="1"/>
  <c r="BY129" i="1"/>
  <c r="BI129" i="1"/>
  <c r="AS129" i="1"/>
  <c r="AC129" i="1"/>
  <c r="CM129" i="1"/>
  <c r="BW129" i="1"/>
  <c r="BG129" i="1"/>
  <c r="AQ129" i="1"/>
  <c r="AA129" i="1"/>
  <c r="M129" i="1"/>
  <c r="AK129" i="1"/>
  <c r="CG129" i="1"/>
  <c r="BQ129" i="1"/>
  <c r="BA129" i="1"/>
  <c r="DA97" i="1" l="1"/>
  <c r="CQ99" i="1"/>
  <c r="CQ98" i="1" s="1"/>
  <c r="CI99" i="1"/>
  <c r="CI98" i="1" s="1"/>
  <c r="CA99" i="1"/>
  <c r="CA98" i="1" s="1"/>
  <c r="BS99" i="1"/>
  <c r="BS98" i="1" s="1"/>
  <c r="BK99" i="1"/>
  <c r="BK98" i="1" s="1"/>
  <c r="BC99" i="1"/>
  <c r="BC98" i="1" s="1"/>
  <c r="AU99" i="1"/>
  <c r="AU98" i="1" s="1"/>
  <c r="AM99" i="1"/>
  <c r="AM98" i="1" s="1"/>
  <c r="W99" i="1"/>
  <c r="W98" i="1" s="1"/>
  <c r="CO99" i="1"/>
  <c r="CO98" i="1" s="1"/>
  <c r="CG99" i="1"/>
  <c r="CG98" i="1" s="1"/>
  <c r="BY99" i="1"/>
  <c r="BY98" i="1" s="1"/>
  <c r="BQ99" i="1"/>
  <c r="BQ98" i="1" s="1"/>
  <c r="BI99" i="1"/>
  <c r="BI98" i="1" s="1"/>
  <c r="BA99" i="1"/>
  <c r="BA98" i="1" s="1"/>
  <c r="AS99" i="1"/>
  <c r="AS98" i="1" s="1"/>
  <c r="AK99" i="1"/>
  <c r="AK98" i="1" s="1"/>
  <c r="AC99" i="1"/>
  <c r="AC98" i="1" s="1"/>
  <c r="M99" i="1"/>
  <c r="M98" i="1" s="1"/>
  <c r="CU99" i="1"/>
  <c r="CU98" i="1" s="1"/>
  <c r="CM99" i="1"/>
  <c r="CM98" i="1" s="1"/>
  <c r="CE99" i="1"/>
  <c r="CE98" i="1" s="1"/>
  <c r="BW99" i="1"/>
  <c r="BW98" i="1" s="1"/>
  <c r="BO99" i="1"/>
  <c r="BO98" i="1" s="1"/>
  <c r="BG99" i="1"/>
  <c r="BG98" i="1" s="1"/>
  <c r="AY99" i="1"/>
  <c r="AY98" i="1" s="1"/>
  <c r="AQ99" i="1"/>
  <c r="AQ98" i="1" s="1"/>
  <c r="AI99" i="1"/>
  <c r="AI98" i="1" s="1"/>
  <c r="AA99" i="1"/>
  <c r="AA98" i="1" s="1"/>
  <c r="S99" i="1"/>
  <c r="S98" i="1" s="1"/>
  <c r="CS99" i="1"/>
  <c r="CS98" i="1" s="1"/>
  <c r="CK99" i="1"/>
  <c r="CK98" i="1" s="1"/>
  <c r="CC99" i="1"/>
  <c r="CC98" i="1" s="1"/>
  <c r="BU99" i="1"/>
  <c r="BU98" i="1" s="1"/>
  <c r="BM99" i="1"/>
  <c r="BM98" i="1" s="1"/>
  <c r="BE99" i="1"/>
  <c r="BE98" i="1" s="1"/>
  <c r="AW99" i="1"/>
  <c r="AW98" i="1" s="1"/>
  <c r="AO99" i="1"/>
  <c r="AO98" i="1" s="1"/>
  <c r="AG99" i="1"/>
  <c r="Y99" i="1"/>
  <c r="Y98" i="1" s="1"/>
  <c r="Q99" i="1"/>
  <c r="Q98" i="1" s="1"/>
  <c r="CU92" i="1"/>
  <c r="CU91" i="1" s="1"/>
  <c r="CM92" i="1"/>
  <c r="CM91" i="1" s="1"/>
  <c r="CE92" i="1"/>
  <c r="CE91" i="1" s="1"/>
  <c r="BW92" i="1"/>
  <c r="BW91" i="1" s="1"/>
  <c r="BO92" i="1"/>
  <c r="BO91" i="1" s="1"/>
  <c r="BG92" i="1"/>
  <c r="BG91" i="1" s="1"/>
  <c r="AY92" i="1"/>
  <c r="AY91" i="1" s="1"/>
  <c r="AQ92" i="1"/>
  <c r="AQ91" i="1" s="1"/>
  <c r="AI92" i="1"/>
  <c r="AI91" i="1" s="1"/>
  <c r="AA92" i="1"/>
  <c r="AA91" i="1" s="1"/>
  <c r="S92" i="1"/>
  <c r="S91" i="1" s="1"/>
  <c r="CO92" i="1"/>
  <c r="CO91" i="1" s="1"/>
  <c r="CG92" i="1"/>
  <c r="CG91" i="1" s="1"/>
  <c r="BY92" i="1"/>
  <c r="BY91" i="1" s="1"/>
  <c r="BQ92" i="1"/>
  <c r="BQ91" i="1" s="1"/>
  <c r="BI92" i="1"/>
  <c r="BI91" i="1" s="1"/>
  <c r="BA92" i="1"/>
  <c r="BA91" i="1" s="1"/>
  <c r="AS92" i="1"/>
  <c r="AS91" i="1" s="1"/>
  <c r="AK92" i="1"/>
  <c r="AK91" i="1" s="1"/>
  <c r="AC92" i="1"/>
  <c r="AC91" i="1" s="1"/>
  <c r="M92" i="1"/>
  <c r="M91" i="1" s="1"/>
  <c r="CQ92" i="1"/>
  <c r="CQ91" i="1" s="1"/>
  <c r="CA92" i="1"/>
  <c r="CA91" i="1" s="1"/>
  <c r="BK92" i="1"/>
  <c r="BK91" i="1" s="1"/>
  <c r="AU92" i="1"/>
  <c r="AU91" i="1" s="1"/>
  <c r="Q92" i="1"/>
  <c r="Q91" i="1" s="1"/>
  <c r="CK92" i="1"/>
  <c r="CK91" i="1" s="1"/>
  <c r="BU92" i="1"/>
  <c r="BU91" i="1" s="1"/>
  <c r="BE92" i="1"/>
  <c r="BE91" i="1" s="1"/>
  <c r="AO92" i="1"/>
  <c r="AO91" i="1" s="1"/>
  <c r="Y92" i="1"/>
  <c r="Y91" i="1" s="1"/>
  <c r="CI92" i="1"/>
  <c r="CI91" i="1" s="1"/>
  <c r="BS92" i="1"/>
  <c r="BS91" i="1" s="1"/>
  <c r="BC92" i="1"/>
  <c r="BC91" i="1" s="1"/>
  <c r="AM92" i="1"/>
  <c r="AM91" i="1" s="1"/>
  <c r="W92" i="1"/>
  <c r="W91" i="1" s="1"/>
  <c r="CS92" i="1"/>
  <c r="CS91" i="1" s="1"/>
  <c r="CC92" i="1"/>
  <c r="CC91" i="1" s="1"/>
  <c r="BM92" i="1"/>
  <c r="BM91" i="1" s="1"/>
  <c r="AW92" i="1"/>
  <c r="AW91" i="1" s="1"/>
  <c r="AG92" i="1"/>
  <c r="DA57" i="1"/>
  <c r="DA162" i="1"/>
  <c r="DA129" i="1"/>
  <c r="CU58" i="1"/>
  <c r="CU56" i="1" s="1"/>
  <c r="CM58" i="1"/>
  <c r="CM56" i="1" s="1"/>
  <c r="CE58" i="1"/>
  <c r="CE56" i="1" s="1"/>
  <c r="BW58" i="1"/>
  <c r="BO58" i="1"/>
  <c r="BO56" i="1" s="1"/>
  <c r="D60" i="1"/>
  <c r="CK58" i="1"/>
  <c r="CK56" i="1" s="1"/>
  <c r="CA58" i="1"/>
  <c r="CA56" i="1" s="1"/>
  <c r="BQ58" i="1"/>
  <c r="BQ56" i="1" s="1"/>
  <c r="BG58" i="1"/>
  <c r="BG56" i="1" s="1"/>
  <c r="AY58" i="1"/>
  <c r="AY56" i="1" s="1"/>
  <c r="AQ58" i="1"/>
  <c r="AI58" i="1"/>
  <c r="AI56" i="1" s="1"/>
  <c r="AA58" i="1"/>
  <c r="AA56" i="1" s="1"/>
  <c r="S58" i="1"/>
  <c r="S56" i="1" s="1"/>
  <c r="CS58" i="1"/>
  <c r="CS56" i="1" s="1"/>
  <c r="CI58" i="1"/>
  <c r="CI56" i="1" s="1"/>
  <c r="BY58" i="1"/>
  <c r="BY56" i="1" s="1"/>
  <c r="BM58" i="1"/>
  <c r="BM56" i="1" s="1"/>
  <c r="BE58" i="1"/>
  <c r="BE56" i="1" s="1"/>
  <c r="AW58" i="1"/>
  <c r="AO58" i="1"/>
  <c r="AO56" i="1" s="1"/>
  <c r="AG58" i="1"/>
  <c r="Y58" i="1"/>
  <c r="Y56" i="1" s="1"/>
  <c r="Q58" i="1"/>
  <c r="CQ58" i="1"/>
  <c r="CQ56" i="1" s="1"/>
  <c r="CG58" i="1"/>
  <c r="BU58" i="1"/>
  <c r="BU56" i="1" s="1"/>
  <c r="BK58" i="1"/>
  <c r="BK56" i="1" s="1"/>
  <c r="BC58" i="1"/>
  <c r="BC56" i="1" s="1"/>
  <c r="AU58" i="1"/>
  <c r="AU56" i="1" s="1"/>
  <c r="AM58" i="1"/>
  <c r="W58" i="1"/>
  <c r="W56" i="1" s="1"/>
  <c r="CO58" i="1"/>
  <c r="CO56" i="1" s="1"/>
  <c r="CC58" i="1"/>
  <c r="BS58" i="1"/>
  <c r="BI58" i="1"/>
  <c r="BI56" i="1" s="1"/>
  <c r="BA58" i="1"/>
  <c r="BA56" i="1" s="1"/>
  <c r="AS58" i="1"/>
  <c r="AS56" i="1" s="1"/>
  <c r="AK58" i="1"/>
  <c r="AK56" i="1" s="1"/>
  <c r="AC58" i="1"/>
  <c r="AC56" i="1" s="1"/>
  <c r="M58" i="1"/>
  <c r="M56" i="1" s="1"/>
  <c r="CU163" i="1"/>
  <c r="CM163" i="1"/>
  <c r="CE163" i="1"/>
  <c r="BW163" i="1"/>
  <c r="BO163" i="1"/>
  <c r="BG163" i="1"/>
  <c r="AY163" i="1"/>
  <c r="AQ163" i="1"/>
  <c r="AI163" i="1"/>
  <c r="AA163" i="1"/>
  <c r="S163" i="1"/>
  <c r="CK163" i="1"/>
  <c r="CA163" i="1"/>
  <c r="BQ163" i="1"/>
  <c r="BE163" i="1"/>
  <c r="AU163" i="1"/>
  <c r="AK163" i="1"/>
  <c r="Y163" i="1"/>
  <c r="CS163" i="1"/>
  <c r="CI163" i="1"/>
  <c r="BY163" i="1"/>
  <c r="BM163" i="1"/>
  <c r="BC163" i="1"/>
  <c r="AS163" i="1"/>
  <c r="AG163" i="1"/>
  <c r="W163" i="1"/>
  <c r="M163" i="1"/>
  <c r="D164" i="1"/>
  <c r="CQ163" i="1"/>
  <c r="CG163" i="1"/>
  <c r="BU163" i="1"/>
  <c r="BK163" i="1"/>
  <c r="BA163" i="1"/>
  <c r="AO163" i="1"/>
  <c r="CO163" i="1"/>
  <c r="CC163" i="1"/>
  <c r="BS163" i="1"/>
  <c r="BI163" i="1"/>
  <c r="AW163" i="1"/>
  <c r="AM163" i="1"/>
  <c r="AC163" i="1"/>
  <c r="Q163" i="1"/>
  <c r="D132" i="1"/>
  <c r="CU130" i="1"/>
  <c r="CM130" i="1"/>
  <c r="CE130" i="1"/>
  <c r="BW130" i="1"/>
  <c r="BO130" i="1"/>
  <c r="BG130" i="1"/>
  <c r="AY130" i="1"/>
  <c r="AQ130" i="1"/>
  <c r="AI130" i="1"/>
  <c r="AA130" i="1"/>
  <c r="S130" i="1"/>
  <c r="D131" i="1"/>
  <c r="CS130" i="1"/>
  <c r="CK130" i="1"/>
  <c r="CC130" i="1"/>
  <c r="BU130" i="1"/>
  <c r="BM130" i="1"/>
  <c r="BE130" i="1"/>
  <c r="AW130" i="1"/>
  <c r="AO130" i="1"/>
  <c r="AG130" i="1"/>
  <c r="Y130" i="1"/>
  <c r="Q130" i="1"/>
  <c r="CI130" i="1"/>
  <c r="BS130" i="1"/>
  <c r="BC130" i="1"/>
  <c r="AM130" i="1"/>
  <c r="W130" i="1"/>
  <c r="CG130" i="1"/>
  <c r="BQ130" i="1"/>
  <c r="BA130" i="1"/>
  <c r="AK130" i="1"/>
  <c r="CQ130" i="1"/>
  <c r="CA130" i="1"/>
  <c r="BK130" i="1"/>
  <c r="AU130" i="1"/>
  <c r="CO130" i="1"/>
  <c r="BY130" i="1"/>
  <c r="BI130" i="1"/>
  <c r="AS130" i="1"/>
  <c r="AC130" i="1"/>
  <c r="M130" i="1"/>
  <c r="AQ56" i="1"/>
  <c r="BW56" i="1"/>
  <c r="CG56" i="1"/>
  <c r="AM56" i="1"/>
  <c r="BS56" i="1"/>
  <c r="Q56" i="1"/>
  <c r="AW56" i="1"/>
  <c r="CC56" i="1"/>
  <c r="DA130" i="1" l="1"/>
  <c r="DA163" i="1"/>
  <c r="CS131" i="1"/>
  <c r="CK131" i="1"/>
  <c r="CC131" i="1"/>
  <c r="BU131" i="1"/>
  <c r="BM131" i="1"/>
  <c r="BE131" i="1"/>
  <c r="AW131" i="1"/>
  <c r="AO131" i="1"/>
  <c r="AG131" i="1"/>
  <c r="Y131" i="1"/>
  <c r="M131" i="1"/>
  <c r="CQ131" i="1"/>
  <c r="CI131" i="1"/>
  <c r="CA131" i="1"/>
  <c r="BS131" i="1"/>
  <c r="BK131" i="1"/>
  <c r="BC131" i="1"/>
  <c r="AU131" i="1"/>
  <c r="AM131" i="1"/>
  <c r="W131" i="1"/>
  <c r="CO131" i="1"/>
  <c r="BY131" i="1"/>
  <c r="BI131" i="1"/>
  <c r="AS131" i="1"/>
  <c r="AC131" i="1"/>
  <c r="CM131" i="1"/>
  <c r="BW131" i="1"/>
  <c r="BG131" i="1"/>
  <c r="AQ131" i="1"/>
  <c r="AA131" i="1"/>
  <c r="CG131" i="1"/>
  <c r="BQ131" i="1"/>
  <c r="BA131" i="1"/>
  <c r="AK131" i="1"/>
  <c r="S131" i="1"/>
  <c r="CU131" i="1"/>
  <c r="CE131" i="1"/>
  <c r="BO131" i="1"/>
  <c r="AY131" i="1"/>
  <c r="AI131" i="1"/>
  <c r="Q131" i="1"/>
  <c r="CU132" i="1"/>
  <c r="CM132" i="1"/>
  <c r="CE132" i="1"/>
  <c r="BW132" i="1"/>
  <c r="BO132" i="1"/>
  <c r="BG132" i="1"/>
  <c r="AY132" i="1"/>
  <c r="AQ132" i="1"/>
  <c r="AI132" i="1"/>
  <c r="AA132" i="1"/>
  <c r="S132" i="1"/>
  <c r="D133" i="1"/>
  <c r="CS132" i="1"/>
  <c r="CK132" i="1"/>
  <c r="CC132" i="1"/>
  <c r="BU132" i="1"/>
  <c r="BM132" i="1"/>
  <c r="BE132" i="1"/>
  <c r="AW132" i="1"/>
  <c r="AO132" i="1"/>
  <c r="AG132" i="1"/>
  <c r="Y132" i="1"/>
  <c r="Q132" i="1"/>
  <c r="CQ132" i="1"/>
  <c r="CA132" i="1"/>
  <c r="BK132" i="1"/>
  <c r="AU132" i="1"/>
  <c r="CO132" i="1"/>
  <c r="BY132" i="1"/>
  <c r="BI132" i="1"/>
  <c r="AS132" i="1"/>
  <c r="AC132" i="1"/>
  <c r="M132" i="1"/>
  <c r="CI132" i="1"/>
  <c r="BS132" i="1"/>
  <c r="BC132" i="1"/>
  <c r="AM132" i="1"/>
  <c r="W132" i="1"/>
  <c r="CG132" i="1"/>
  <c r="BQ132" i="1"/>
  <c r="BA132" i="1"/>
  <c r="AK132" i="1"/>
  <c r="CO164" i="1"/>
  <c r="CG164" i="1"/>
  <c r="BY164" i="1"/>
  <c r="BQ164" i="1"/>
  <c r="BI164" i="1"/>
  <c r="BA164" i="1"/>
  <c r="AS164" i="1"/>
  <c r="AK164" i="1"/>
  <c r="AC164" i="1"/>
  <c r="M164" i="1"/>
  <c r="CU164" i="1"/>
  <c r="CK164" i="1"/>
  <c r="CA164" i="1"/>
  <c r="BO164" i="1"/>
  <c r="BE164" i="1"/>
  <c r="AU164" i="1"/>
  <c r="AI164" i="1"/>
  <c r="Y164" i="1"/>
  <c r="Q164" i="1"/>
  <c r="CS164" i="1"/>
  <c r="CI164" i="1"/>
  <c r="BW164" i="1"/>
  <c r="BM164" i="1"/>
  <c r="BC164" i="1"/>
  <c r="AQ164" i="1"/>
  <c r="AG164" i="1"/>
  <c r="W164" i="1"/>
  <c r="D165" i="1"/>
  <c r="CQ164" i="1"/>
  <c r="CE164" i="1"/>
  <c r="BU164" i="1"/>
  <c r="BK164" i="1"/>
  <c r="AY164" i="1"/>
  <c r="AO164" i="1"/>
  <c r="CM164" i="1"/>
  <c r="CC164" i="1"/>
  <c r="BS164" i="1"/>
  <c r="BG164" i="1"/>
  <c r="AW164" i="1"/>
  <c r="AM164" i="1"/>
  <c r="AA164" i="1"/>
  <c r="S164" i="1"/>
  <c r="DA58" i="1"/>
  <c r="DA56" i="1" s="1"/>
  <c r="CO60" i="1"/>
  <c r="CG60" i="1"/>
  <c r="BY60" i="1"/>
  <c r="BQ60" i="1"/>
  <c r="BI60" i="1"/>
  <c r="BA60" i="1"/>
  <c r="AS60" i="1"/>
  <c r="AK60" i="1"/>
  <c r="AC60" i="1"/>
  <c r="M60" i="1"/>
  <c r="CQ60" i="1"/>
  <c r="CE60" i="1"/>
  <c r="BU60" i="1"/>
  <c r="BK60" i="1"/>
  <c r="AY60" i="1"/>
  <c r="AO60" i="1"/>
  <c r="CM60" i="1"/>
  <c r="CC60" i="1"/>
  <c r="BS60" i="1"/>
  <c r="BG60" i="1"/>
  <c r="AW60" i="1"/>
  <c r="AM60" i="1"/>
  <c r="AA60" i="1"/>
  <c r="S60" i="1"/>
  <c r="CK60" i="1"/>
  <c r="CA60" i="1"/>
  <c r="BO60" i="1"/>
  <c r="BE60" i="1"/>
  <c r="AU60" i="1"/>
  <c r="AI60" i="1"/>
  <c r="Y60" i="1"/>
  <c r="Q60" i="1"/>
  <c r="D61" i="1"/>
  <c r="CS60" i="1"/>
  <c r="CI60" i="1"/>
  <c r="BW60" i="1"/>
  <c r="BM60" i="1"/>
  <c r="BC60" i="1"/>
  <c r="AQ60" i="1"/>
  <c r="AG60" i="1"/>
  <c r="W60" i="1"/>
  <c r="CU60" i="1"/>
  <c r="AG56" i="1"/>
  <c r="DA92" i="1"/>
  <c r="DA91" i="1" s="1"/>
  <c r="AG91" i="1"/>
  <c r="DA99" i="1"/>
  <c r="DA98" i="1" s="1"/>
  <c r="AG98" i="1"/>
  <c r="DA164" i="1" l="1"/>
  <c r="DA132" i="1"/>
  <c r="D154" i="1"/>
  <c r="CO61" i="1"/>
  <c r="CG61" i="1"/>
  <c r="BY61" i="1"/>
  <c r="BY59" i="1" s="1"/>
  <c r="BQ61" i="1"/>
  <c r="BQ59" i="1" s="1"/>
  <c r="BI61" i="1"/>
  <c r="BA61" i="1"/>
  <c r="AS61" i="1"/>
  <c r="AS59" i="1" s="1"/>
  <c r="AK61" i="1"/>
  <c r="AK59" i="1" s="1"/>
  <c r="AC61" i="1"/>
  <c r="M61" i="1"/>
  <c r="CM61" i="1"/>
  <c r="CC61" i="1"/>
  <c r="CC59" i="1" s="1"/>
  <c r="BS61" i="1"/>
  <c r="BS59" i="1" s="1"/>
  <c r="BG61" i="1"/>
  <c r="AW61" i="1"/>
  <c r="AM61" i="1"/>
  <c r="AM59" i="1" s="1"/>
  <c r="AA61" i="1"/>
  <c r="AA59" i="1" s="1"/>
  <c r="S61" i="1"/>
  <c r="CU61" i="1"/>
  <c r="CU59" i="1" s="1"/>
  <c r="CK61" i="1"/>
  <c r="CA61" i="1"/>
  <c r="CA59" i="1" s="1"/>
  <c r="BO61" i="1"/>
  <c r="BO59" i="1" s="1"/>
  <c r="BE61" i="1"/>
  <c r="AU61" i="1"/>
  <c r="AU59" i="1" s="1"/>
  <c r="AI61" i="1"/>
  <c r="AI59" i="1" s="1"/>
  <c r="Y61" i="1"/>
  <c r="Y59" i="1" s="1"/>
  <c r="Q61" i="1"/>
  <c r="CS61" i="1"/>
  <c r="CS59" i="1" s="1"/>
  <c r="CI61" i="1"/>
  <c r="CI59" i="1" s="1"/>
  <c r="BW61" i="1"/>
  <c r="BM61" i="1"/>
  <c r="BM59" i="1" s="1"/>
  <c r="BC61" i="1"/>
  <c r="BC59" i="1" s="1"/>
  <c r="AQ61" i="1"/>
  <c r="AQ59" i="1" s="1"/>
  <c r="AG61" i="1"/>
  <c r="W61" i="1"/>
  <c r="W59" i="1" s="1"/>
  <c r="CQ61" i="1"/>
  <c r="CQ59" i="1" s="1"/>
  <c r="CE61" i="1"/>
  <c r="CE59" i="1" s="1"/>
  <c r="BU61" i="1"/>
  <c r="BK61" i="1"/>
  <c r="BK59" i="1" s="1"/>
  <c r="AY61" i="1"/>
  <c r="AY59" i="1" s="1"/>
  <c r="AO61" i="1"/>
  <c r="AO59" i="1" s="1"/>
  <c r="CK59" i="1"/>
  <c r="AW59" i="1"/>
  <c r="CM59" i="1"/>
  <c r="M59" i="1"/>
  <c r="BA59" i="1"/>
  <c r="CG59" i="1"/>
  <c r="CO133" i="1"/>
  <c r="CO127" i="1" s="1"/>
  <c r="CG133" i="1"/>
  <c r="CG127" i="1" s="1"/>
  <c r="BY133" i="1"/>
  <c r="BY127" i="1" s="1"/>
  <c r="BQ133" i="1"/>
  <c r="BQ127" i="1" s="1"/>
  <c r="BI133" i="1"/>
  <c r="BI127" i="1" s="1"/>
  <c r="BA133" i="1"/>
  <c r="BA127" i="1" s="1"/>
  <c r="AS133" i="1"/>
  <c r="AS127" i="1" s="1"/>
  <c r="AK133" i="1"/>
  <c r="AK127" i="1" s="1"/>
  <c r="AC133" i="1"/>
  <c r="AC127" i="1" s="1"/>
  <c r="M133" i="1"/>
  <c r="M127" i="1" s="1"/>
  <c r="CU133" i="1"/>
  <c r="CU127" i="1" s="1"/>
  <c r="CM133" i="1"/>
  <c r="CM127" i="1" s="1"/>
  <c r="CE133" i="1"/>
  <c r="CE127" i="1" s="1"/>
  <c r="BW133" i="1"/>
  <c r="BW127" i="1" s="1"/>
  <c r="BO133" i="1"/>
  <c r="BO127" i="1" s="1"/>
  <c r="BG133" i="1"/>
  <c r="BG127" i="1" s="1"/>
  <c r="AY133" i="1"/>
  <c r="AY127" i="1" s="1"/>
  <c r="AQ133" i="1"/>
  <c r="AQ127" i="1" s="1"/>
  <c r="AI133" i="1"/>
  <c r="AI127" i="1" s="1"/>
  <c r="AA133" i="1"/>
  <c r="AA127" i="1" s="1"/>
  <c r="S133" i="1"/>
  <c r="S127" i="1" s="1"/>
  <c r="D135" i="1"/>
  <c r="CQ133" i="1"/>
  <c r="CQ127" i="1" s="1"/>
  <c r="CA133" i="1"/>
  <c r="CA127" i="1" s="1"/>
  <c r="BK133" i="1"/>
  <c r="BK127" i="1" s="1"/>
  <c r="AU133" i="1"/>
  <c r="AU127" i="1" s="1"/>
  <c r="Q133" i="1"/>
  <c r="Q127" i="1" s="1"/>
  <c r="CK133" i="1"/>
  <c r="CK127" i="1" s="1"/>
  <c r="BU133" i="1"/>
  <c r="BU127" i="1" s="1"/>
  <c r="BE133" i="1"/>
  <c r="BE127" i="1" s="1"/>
  <c r="AO133" i="1"/>
  <c r="AO127" i="1" s="1"/>
  <c r="Y133" i="1"/>
  <c r="Y127" i="1" s="1"/>
  <c r="CI133" i="1"/>
  <c r="CI127" i="1" s="1"/>
  <c r="BS133" i="1"/>
  <c r="BS127" i="1" s="1"/>
  <c r="BC133" i="1"/>
  <c r="BC127" i="1" s="1"/>
  <c r="AM133" i="1"/>
  <c r="AM127" i="1" s="1"/>
  <c r="W133" i="1"/>
  <c r="W127" i="1" s="1"/>
  <c r="CS133" i="1"/>
  <c r="CS127" i="1" s="1"/>
  <c r="CC133" i="1"/>
  <c r="CC127" i="1" s="1"/>
  <c r="BM133" i="1"/>
  <c r="BM127" i="1" s="1"/>
  <c r="AW133" i="1"/>
  <c r="AW127" i="1" s="1"/>
  <c r="AG133" i="1"/>
  <c r="DA60" i="1"/>
  <c r="AG59" i="1"/>
  <c r="BW59" i="1"/>
  <c r="Q59" i="1"/>
  <c r="BE59" i="1"/>
  <c r="S59" i="1"/>
  <c r="BG59" i="1"/>
  <c r="BU59" i="1"/>
  <c r="AC59" i="1"/>
  <c r="BI59" i="1"/>
  <c r="CO59" i="1"/>
  <c r="D166" i="1"/>
  <c r="CS165" i="1"/>
  <c r="CK165" i="1"/>
  <c r="CC165" i="1"/>
  <c r="BU165" i="1"/>
  <c r="BM165" i="1"/>
  <c r="BE165" i="1"/>
  <c r="AW165" i="1"/>
  <c r="AO165" i="1"/>
  <c r="AG165" i="1"/>
  <c r="Y165" i="1"/>
  <c r="Q165" i="1"/>
  <c r="CQ165" i="1"/>
  <c r="CG165" i="1"/>
  <c r="BW165" i="1"/>
  <c r="BK165" i="1"/>
  <c r="BA165" i="1"/>
  <c r="AQ165" i="1"/>
  <c r="CO165" i="1"/>
  <c r="CE165" i="1"/>
  <c r="BS165" i="1"/>
  <c r="BI165" i="1"/>
  <c r="AY165" i="1"/>
  <c r="AM165" i="1"/>
  <c r="AC165" i="1"/>
  <c r="S165" i="1"/>
  <c r="CU165" i="1"/>
  <c r="BY165" i="1"/>
  <c r="BC165" i="1"/>
  <c r="AI165" i="1"/>
  <c r="CM165" i="1"/>
  <c r="BQ165" i="1"/>
  <c r="AU165" i="1"/>
  <c r="AA165" i="1"/>
  <c r="M165" i="1"/>
  <c r="CI165" i="1"/>
  <c r="BO165" i="1"/>
  <c r="AS165" i="1"/>
  <c r="W165" i="1"/>
  <c r="CA165" i="1"/>
  <c r="BG165" i="1"/>
  <c r="AK165" i="1"/>
  <c r="DA131" i="1"/>
  <c r="DA133" i="1" l="1"/>
  <c r="DA127" i="1" s="1"/>
  <c r="DA165" i="1"/>
  <c r="CU166" i="1"/>
  <c r="CM166" i="1"/>
  <c r="CE166" i="1"/>
  <c r="BW166" i="1"/>
  <c r="BO166" i="1"/>
  <c r="BG166" i="1"/>
  <c r="AY166" i="1"/>
  <c r="AQ166" i="1"/>
  <c r="AI166" i="1"/>
  <c r="AA166" i="1"/>
  <c r="S166" i="1"/>
  <c r="CO166" i="1"/>
  <c r="CC166" i="1"/>
  <c r="BS166" i="1"/>
  <c r="BI166" i="1"/>
  <c r="AW166" i="1"/>
  <c r="AM166" i="1"/>
  <c r="AC166" i="1"/>
  <c r="Q166" i="1"/>
  <c r="CS166" i="1"/>
  <c r="CI166" i="1"/>
  <c r="BY166" i="1"/>
  <c r="BM166" i="1"/>
  <c r="BC166" i="1"/>
  <c r="AS166" i="1"/>
  <c r="AG166" i="1"/>
  <c r="W166" i="1"/>
  <c r="M166" i="1"/>
  <c r="D167" i="1"/>
  <c r="CQ166" i="1"/>
  <c r="CG166" i="1"/>
  <c r="BU166" i="1"/>
  <c r="BK166" i="1"/>
  <c r="BA166" i="1"/>
  <c r="AO166" i="1"/>
  <c r="BQ166" i="1"/>
  <c r="Y166" i="1"/>
  <c r="BE166" i="1"/>
  <c r="CK166" i="1"/>
  <c r="AU166" i="1"/>
  <c r="CA166" i="1"/>
  <c r="AK166" i="1"/>
  <c r="DA61" i="1"/>
  <c r="DA59" i="1" s="1"/>
  <c r="AG127" i="1"/>
  <c r="CO135" i="1"/>
  <c r="CG135" i="1"/>
  <c r="BY135" i="1"/>
  <c r="BQ135" i="1"/>
  <c r="BI135" i="1"/>
  <c r="BA135" i="1"/>
  <c r="CM135" i="1"/>
  <c r="CC135" i="1"/>
  <c r="BS135" i="1"/>
  <c r="BG135" i="1"/>
  <c r="AW135" i="1"/>
  <c r="AO135" i="1"/>
  <c r="AG135" i="1"/>
  <c r="Y135" i="1"/>
  <c r="CU135" i="1"/>
  <c r="CK135" i="1"/>
  <c r="CA135" i="1"/>
  <c r="BO135" i="1"/>
  <c r="BE135" i="1"/>
  <c r="AU135" i="1"/>
  <c r="AM135" i="1"/>
  <c r="W135" i="1"/>
  <c r="D136" i="1"/>
  <c r="CS135" i="1"/>
  <c r="CI135" i="1"/>
  <c r="BW135" i="1"/>
  <c r="BM135" i="1"/>
  <c r="BC135" i="1"/>
  <c r="AS135" i="1"/>
  <c r="AK135" i="1"/>
  <c r="AC135" i="1"/>
  <c r="M135" i="1"/>
  <c r="CQ135" i="1"/>
  <c r="AY135" i="1"/>
  <c r="CE135" i="1"/>
  <c r="AQ135" i="1"/>
  <c r="S135" i="1"/>
  <c r="BU135" i="1"/>
  <c r="AI135" i="1"/>
  <c r="Q135" i="1"/>
  <c r="BK135" i="1"/>
  <c r="AA135" i="1"/>
  <c r="CU154" i="1"/>
  <c r="CU153" i="1" s="1"/>
  <c r="CM154" i="1"/>
  <c r="CM153" i="1" s="1"/>
  <c r="CE154" i="1"/>
  <c r="CE153" i="1" s="1"/>
  <c r="BW154" i="1"/>
  <c r="BW153" i="1" s="1"/>
  <c r="CQ154" i="1"/>
  <c r="CQ153" i="1" s="1"/>
  <c r="CG154" i="1"/>
  <c r="CG153" i="1" s="1"/>
  <c r="BU154" i="1"/>
  <c r="BU153" i="1" s="1"/>
  <c r="BM154" i="1"/>
  <c r="BM153" i="1" s="1"/>
  <c r="BE154" i="1"/>
  <c r="BE153" i="1" s="1"/>
  <c r="AW154" i="1"/>
  <c r="AW153" i="1" s="1"/>
  <c r="AO154" i="1"/>
  <c r="AO153" i="1" s="1"/>
  <c r="AG154" i="1"/>
  <c r="Y154" i="1"/>
  <c r="Y153" i="1" s="1"/>
  <c r="Q154" i="1"/>
  <c r="Q153" i="1" s="1"/>
  <c r="CK154" i="1"/>
  <c r="CK153" i="1" s="1"/>
  <c r="BY154" i="1"/>
  <c r="BY153" i="1" s="1"/>
  <c r="BK154" i="1"/>
  <c r="BK153" i="1" s="1"/>
  <c r="BA154" i="1"/>
  <c r="BA153" i="1" s="1"/>
  <c r="AQ154" i="1"/>
  <c r="AQ153" i="1" s="1"/>
  <c r="CI154" i="1"/>
  <c r="CI153" i="1" s="1"/>
  <c r="BS154" i="1"/>
  <c r="BS153" i="1" s="1"/>
  <c r="BI154" i="1"/>
  <c r="BI153" i="1" s="1"/>
  <c r="AY154" i="1"/>
  <c r="AY153" i="1" s="1"/>
  <c r="AM154" i="1"/>
  <c r="AM153" i="1" s="1"/>
  <c r="AC154" i="1"/>
  <c r="AC153" i="1" s="1"/>
  <c r="S154" i="1"/>
  <c r="S153" i="1" s="1"/>
  <c r="CS154" i="1"/>
  <c r="CS153" i="1" s="1"/>
  <c r="CC154" i="1"/>
  <c r="CC153" i="1" s="1"/>
  <c r="BQ154" i="1"/>
  <c r="BQ153" i="1" s="1"/>
  <c r="BG154" i="1"/>
  <c r="BG153" i="1" s="1"/>
  <c r="AU154" i="1"/>
  <c r="AU153" i="1" s="1"/>
  <c r="AK154" i="1"/>
  <c r="AK153" i="1" s="1"/>
  <c r="AA154" i="1"/>
  <c r="AA153" i="1" s="1"/>
  <c r="CO154" i="1"/>
  <c r="CO153" i="1" s="1"/>
  <c r="CA154" i="1"/>
  <c r="CA153" i="1" s="1"/>
  <c r="BO154" i="1"/>
  <c r="BO153" i="1" s="1"/>
  <c r="BC154" i="1"/>
  <c r="BC153" i="1" s="1"/>
  <c r="AS154" i="1"/>
  <c r="AS153" i="1" s="1"/>
  <c r="AI154" i="1"/>
  <c r="AI153" i="1" s="1"/>
  <c r="W154" i="1"/>
  <c r="W153" i="1" s="1"/>
  <c r="M154" i="1"/>
  <c r="M153" i="1" s="1"/>
  <c r="D63" i="1"/>
  <c r="CQ63" i="1" l="1"/>
  <c r="CI63" i="1"/>
  <c r="CA63" i="1"/>
  <c r="BS63" i="1"/>
  <c r="BK63" i="1"/>
  <c r="BC63" i="1"/>
  <c r="AU63" i="1"/>
  <c r="AM63" i="1"/>
  <c r="W63" i="1"/>
  <c r="CM63" i="1"/>
  <c r="CC63" i="1"/>
  <c r="BQ63" i="1"/>
  <c r="BG63" i="1"/>
  <c r="AW63" i="1"/>
  <c r="AK63" i="1"/>
  <c r="AA63" i="1"/>
  <c r="Q63" i="1"/>
  <c r="CK63" i="1"/>
  <c r="BY63" i="1"/>
  <c r="BO63" i="1"/>
  <c r="BE63" i="1"/>
  <c r="AS63" i="1"/>
  <c r="AI63" i="1"/>
  <c r="Y63" i="1"/>
  <c r="D64" i="1"/>
  <c r="CS63" i="1"/>
  <c r="CG63" i="1"/>
  <c r="BW63" i="1"/>
  <c r="BM63" i="1"/>
  <c r="BA63" i="1"/>
  <c r="AQ63" i="1"/>
  <c r="AG63" i="1"/>
  <c r="M63" i="1"/>
  <c r="CO63" i="1"/>
  <c r="CE63" i="1"/>
  <c r="BU63" i="1"/>
  <c r="BI63" i="1"/>
  <c r="AY63" i="1"/>
  <c r="AO63" i="1"/>
  <c r="AC63" i="1"/>
  <c r="S63" i="1"/>
  <c r="CU63" i="1"/>
  <c r="CQ136" i="1"/>
  <c r="CI136" i="1"/>
  <c r="CA136" i="1"/>
  <c r="BS136" i="1"/>
  <c r="BK136" i="1"/>
  <c r="BC136" i="1"/>
  <c r="AU136" i="1"/>
  <c r="AM136" i="1"/>
  <c r="W136" i="1"/>
  <c r="CM136" i="1"/>
  <c r="CC136" i="1"/>
  <c r="BQ136" i="1"/>
  <c r="BG136" i="1"/>
  <c r="AW136" i="1"/>
  <c r="AK136" i="1"/>
  <c r="CU136" i="1"/>
  <c r="CK136" i="1"/>
  <c r="BY136" i="1"/>
  <c r="BO136" i="1"/>
  <c r="BE136" i="1"/>
  <c r="AS136" i="1"/>
  <c r="AI136" i="1"/>
  <c r="Y136" i="1"/>
  <c r="CS136" i="1"/>
  <c r="CG136" i="1"/>
  <c r="BW136" i="1"/>
  <c r="BM136" i="1"/>
  <c r="BA136" i="1"/>
  <c r="AQ136" i="1"/>
  <c r="AG136" i="1"/>
  <c r="M136" i="1"/>
  <c r="D137" i="1"/>
  <c r="CO136" i="1"/>
  <c r="CE136" i="1"/>
  <c r="BU136" i="1"/>
  <c r="BI136" i="1"/>
  <c r="AY136" i="1"/>
  <c r="AO136" i="1"/>
  <c r="AC136" i="1"/>
  <c r="S136" i="1"/>
  <c r="Q136" i="1"/>
  <c r="AA136" i="1"/>
  <c r="DA166" i="1"/>
  <c r="CO167" i="1"/>
  <c r="CO159" i="1" s="1"/>
  <c r="CG167" i="1"/>
  <c r="CG159" i="1" s="1"/>
  <c r="BY167" i="1"/>
  <c r="BY159" i="1" s="1"/>
  <c r="BQ167" i="1"/>
  <c r="BQ159" i="1" s="1"/>
  <c r="BI167" i="1"/>
  <c r="BI159" i="1" s="1"/>
  <c r="BA167" i="1"/>
  <c r="BA159" i="1" s="1"/>
  <c r="AS167" i="1"/>
  <c r="AS159" i="1" s="1"/>
  <c r="AK167" i="1"/>
  <c r="AK159" i="1" s="1"/>
  <c r="AC167" i="1"/>
  <c r="AC159" i="1" s="1"/>
  <c r="M167" i="1"/>
  <c r="M159" i="1" s="1"/>
  <c r="CM167" i="1"/>
  <c r="CM159" i="1" s="1"/>
  <c r="CC167" i="1"/>
  <c r="CC159" i="1" s="1"/>
  <c r="BS167" i="1"/>
  <c r="BS159" i="1" s="1"/>
  <c r="BG167" i="1"/>
  <c r="BG159" i="1" s="1"/>
  <c r="AW167" i="1"/>
  <c r="AW159" i="1" s="1"/>
  <c r="AM167" i="1"/>
  <c r="AM159" i="1" s="1"/>
  <c r="AA167" i="1"/>
  <c r="AA159" i="1" s="1"/>
  <c r="S167" i="1"/>
  <c r="S159" i="1" s="1"/>
  <c r="CU167" i="1"/>
  <c r="CU159" i="1" s="1"/>
  <c r="CK167" i="1"/>
  <c r="CK159" i="1" s="1"/>
  <c r="CA167" i="1"/>
  <c r="CA159" i="1" s="1"/>
  <c r="BO167" i="1"/>
  <c r="BO159" i="1" s="1"/>
  <c r="BE167" i="1"/>
  <c r="BE159" i="1" s="1"/>
  <c r="AU167" i="1"/>
  <c r="AU159" i="1" s="1"/>
  <c r="AI167" i="1"/>
  <c r="AI159" i="1" s="1"/>
  <c r="Y167" i="1"/>
  <c r="Y159" i="1" s="1"/>
  <c r="Q167" i="1"/>
  <c r="Q159" i="1" s="1"/>
  <c r="CS167" i="1"/>
  <c r="CS159" i="1" s="1"/>
  <c r="CI167" i="1"/>
  <c r="CI159" i="1" s="1"/>
  <c r="BW167" i="1"/>
  <c r="BW159" i="1" s="1"/>
  <c r="BM167" i="1"/>
  <c r="BM159" i="1" s="1"/>
  <c r="BC167" i="1"/>
  <c r="BC159" i="1" s="1"/>
  <c r="AQ167" i="1"/>
  <c r="AQ159" i="1" s="1"/>
  <c r="AG167" i="1"/>
  <c r="W167" i="1"/>
  <c r="W159" i="1" s="1"/>
  <c r="CQ167" i="1"/>
  <c r="CQ159" i="1" s="1"/>
  <c r="CE167" i="1"/>
  <c r="CE159" i="1" s="1"/>
  <c r="BU167" i="1"/>
  <c r="BU159" i="1" s="1"/>
  <c r="BK167" i="1"/>
  <c r="BK159" i="1" s="1"/>
  <c r="AY167" i="1"/>
  <c r="AY159" i="1" s="1"/>
  <c r="AO167" i="1"/>
  <c r="AO159" i="1" s="1"/>
  <c r="AG159" i="1"/>
  <c r="AG153" i="1"/>
  <c r="DA154" i="1"/>
  <c r="DA153" i="1" s="1"/>
  <c r="DA135" i="1"/>
  <c r="DA136" i="1" l="1"/>
  <c r="CQ64" i="1"/>
  <c r="CI64" i="1"/>
  <c r="CA64" i="1"/>
  <c r="BS64" i="1"/>
  <c r="BK64" i="1"/>
  <c r="BC64" i="1"/>
  <c r="AU64" i="1"/>
  <c r="AM64" i="1"/>
  <c r="W64" i="1"/>
  <c r="D66" i="1"/>
  <c r="CU64" i="1"/>
  <c r="CK64" i="1"/>
  <c r="BY64" i="1"/>
  <c r="BO64" i="1"/>
  <c r="BO62" i="1" s="1"/>
  <c r="BE64" i="1"/>
  <c r="AS64" i="1"/>
  <c r="AI64" i="1"/>
  <c r="Y64" i="1"/>
  <c r="CS64" i="1"/>
  <c r="CG64" i="1"/>
  <c r="BW64" i="1"/>
  <c r="BM64" i="1"/>
  <c r="BM62" i="1" s="1"/>
  <c r="BA64" i="1"/>
  <c r="AQ64" i="1"/>
  <c r="AG64" i="1"/>
  <c r="M64" i="1"/>
  <c r="M62" i="1" s="1"/>
  <c r="CO64" i="1"/>
  <c r="CE64" i="1"/>
  <c r="BU64" i="1"/>
  <c r="BI64" i="1"/>
  <c r="BI62" i="1" s="1"/>
  <c r="AY64" i="1"/>
  <c r="AO64" i="1"/>
  <c r="AC64" i="1"/>
  <c r="S64" i="1"/>
  <c r="S62" i="1" s="1"/>
  <c r="CM64" i="1"/>
  <c r="CC64" i="1"/>
  <c r="BQ64" i="1"/>
  <c r="BG64" i="1"/>
  <c r="BG62" i="1" s="1"/>
  <c r="AW64" i="1"/>
  <c r="AK64" i="1"/>
  <c r="AA64" i="1"/>
  <c r="Q64" i="1"/>
  <c r="Q62" i="1" s="1"/>
  <c r="BE62" i="1"/>
  <c r="W62" i="1"/>
  <c r="BC62" i="1"/>
  <c r="CI62" i="1"/>
  <c r="DA167" i="1"/>
  <c r="DA159" i="1" s="1"/>
  <c r="AC62" i="1"/>
  <c r="BU62" i="1"/>
  <c r="DA63" i="1"/>
  <c r="AG62" i="1"/>
  <c r="BW62" i="1"/>
  <c r="Y62" i="1"/>
  <c r="AA62" i="1"/>
  <c r="BQ62" i="1"/>
  <c r="BK62" i="1"/>
  <c r="CQ62" i="1"/>
  <c r="D138" i="1"/>
  <c r="CS137" i="1"/>
  <c r="CK137" i="1"/>
  <c r="CC137" i="1"/>
  <c r="BU137" i="1"/>
  <c r="BM137" i="1"/>
  <c r="BE137" i="1"/>
  <c r="AW137" i="1"/>
  <c r="AO137" i="1"/>
  <c r="AG137" i="1"/>
  <c r="Y137" i="1"/>
  <c r="Q137" i="1"/>
  <c r="CO137" i="1"/>
  <c r="CE137" i="1"/>
  <c r="BS137" i="1"/>
  <c r="BI137" i="1"/>
  <c r="AY137" i="1"/>
  <c r="AM137" i="1"/>
  <c r="AC137" i="1"/>
  <c r="S137" i="1"/>
  <c r="CM137" i="1"/>
  <c r="CA137" i="1"/>
  <c r="BQ137" i="1"/>
  <c r="BG137" i="1"/>
  <c r="AU137" i="1"/>
  <c r="AK137" i="1"/>
  <c r="AA137" i="1"/>
  <c r="CU137" i="1"/>
  <c r="CI137" i="1"/>
  <c r="BY137" i="1"/>
  <c r="BO137" i="1"/>
  <c r="BC137" i="1"/>
  <c r="AS137" i="1"/>
  <c r="AI137" i="1"/>
  <c r="W137" i="1"/>
  <c r="M137" i="1"/>
  <c r="CQ137" i="1"/>
  <c r="CG137" i="1"/>
  <c r="BW137" i="1"/>
  <c r="BK137" i="1"/>
  <c r="BA137" i="1"/>
  <c r="AQ137" i="1"/>
  <c r="AO62" i="1"/>
  <c r="CE62" i="1"/>
  <c r="AQ62" i="1"/>
  <c r="CG62" i="1"/>
  <c r="AI62" i="1"/>
  <c r="BY62" i="1"/>
  <c r="AK62" i="1"/>
  <c r="CC62" i="1"/>
  <c r="AM62" i="1"/>
  <c r="BS62" i="1"/>
  <c r="CU62" i="1"/>
  <c r="AY62" i="1"/>
  <c r="CO62" i="1"/>
  <c r="BA62" i="1"/>
  <c r="CS62" i="1"/>
  <c r="AS62" i="1"/>
  <c r="CK62" i="1"/>
  <c r="AW62" i="1"/>
  <c r="CM62" i="1"/>
  <c r="AU62" i="1"/>
  <c r="CA62" i="1"/>
  <c r="DA137" i="1" l="1"/>
  <c r="CU138" i="1"/>
  <c r="CM138" i="1"/>
  <c r="CE138" i="1"/>
  <c r="BW138" i="1"/>
  <c r="BO138" i="1"/>
  <c r="BG138" i="1"/>
  <c r="AY138" i="1"/>
  <c r="AQ138" i="1"/>
  <c r="AI138" i="1"/>
  <c r="AA138" i="1"/>
  <c r="S138" i="1"/>
  <c r="D139" i="1"/>
  <c r="CQ138" i="1"/>
  <c r="CG138" i="1"/>
  <c r="BU138" i="1"/>
  <c r="BK138" i="1"/>
  <c r="BA138" i="1"/>
  <c r="AO138" i="1"/>
  <c r="CO138" i="1"/>
  <c r="CC138" i="1"/>
  <c r="BS138" i="1"/>
  <c r="BI138" i="1"/>
  <c r="AW138" i="1"/>
  <c r="AM138" i="1"/>
  <c r="AC138" i="1"/>
  <c r="Q138" i="1"/>
  <c r="CK138" i="1"/>
  <c r="CA138" i="1"/>
  <c r="BQ138" i="1"/>
  <c r="BE138" i="1"/>
  <c r="AU138" i="1"/>
  <c r="AK138" i="1"/>
  <c r="Y138" i="1"/>
  <c r="D140" i="1"/>
  <c r="CS138" i="1"/>
  <c r="CI138" i="1"/>
  <c r="BY138" i="1"/>
  <c r="BM138" i="1"/>
  <c r="BC138" i="1"/>
  <c r="AS138" i="1"/>
  <c r="AG138" i="1"/>
  <c r="W138" i="1"/>
  <c r="M138" i="1"/>
  <c r="D68" i="1"/>
  <c r="CS66" i="1"/>
  <c r="CS65" i="1" s="1"/>
  <c r="CK66" i="1"/>
  <c r="CK65" i="1" s="1"/>
  <c r="CC66" i="1"/>
  <c r="CC65" i="1" s="1"/>
  <c r="BU66" i="1"/>
  <c r="BU65" i="1" s="1"/>
  <c r="BM66" i="1"/>
  <c r="BM65" i="1" s="1"/>
  <c r="BE66" i="1"/>
  <c r="BE65" i="1" s="1"/>
  <c r="AW66" i="1"/>
  <c r="AW65" i="1" s="1"/>
  <c r="AO66" i="1"/>
  <c r="AO65" i="1" s="1"/>
  <c r="AG66" i="1"/>
  <c r="Y66" i="1"/>
  <c r="Y65" i="1" s="1"/>
  <c r="Q66" i="1"/>
  <c r="Q65" i="1" s="1"/>
  <c r="CQ66" i="1"/>
  <c r="CQ65" i="1" s="1"/>
  <c r="CG66" i="1"/>
  <c r="CG65" i="1" s="1"/>
  <c r="BW66" i="1"/>
  <c r="BW65" i="1" s="1"/>
  <c r="BK66" i="1"/>
  <c r="BK65" i="1" s="1"/>
  <c r="BA66" i="1"/>
  <c r="BA65" i="1" s="1"/>
  <c r="AQ66" i="1"/>
  <c r="AQ65" i="1" s="1"/>
  <c r="CO66" i="1"/>
  <c r="CO65" i="1" s="1"/>
  <c r="CE66" i="1"/>
  <c r="CE65" i="1" s="1"/>
  <c r="BS66" i="1"/>
  <c r="BS65" i="1" s="1"/>
  <c r="BI66" i="1"/>
  <c r="BI65" i="1" s="1"/>
  <c r="AY66" i="1"/>
  <c r="AY65" i="1" s="1"/>
  <c r="AM66" i="1"/>
  <c r="AM65" i="1" s="1"/>
  <c r="AC66" i="1"/>
  <c r="AC65" i="1" s="1"/>
  <c r="S66" i="1"/>
  <c r="S65" i="1" s="1"/>
  <c r="CM66" i="1"/>
  <c r="CM65" i="1" s="1"/>
  <c r="CA66" i="1"/>
  <c r="CA65" i="1" s="1"/>
  <c r="BQ66" i="1"/>
  <c r="BQ65" i="1" s="1"/>
  <c r="BG66" i="1"/>
  <c r="BG65" i="1" s="1"/>
  <c r="AU66" i="1"/>
  <c r="AU65" i="1" s="1"/>
  <c r="AK66" i="1"/>
  <c r="AK65" i="1" s="1"/>
  <c r="AA66" i="1"/>
  <c r="AA65" i="1" s="1"/>
  <c r="CU66" i="1"/>
  <c r="CU65" i="1" s="1"/>
  <c r="CI66" i="1"/>
  <c r="CI65" i="1" s="1"/>
  <c r="BY66" i="1"/>
  <c r="BY65" i="1" s="1"/>
  <c r="BO66" i="1"/>
  <c r="BO65" i="1" s="1"/>
  <c r="BC66" i="1"/>
  <c r="BC65" i="1" s="1"/>
  <c r="AS66" i="1"/>
  <c r="AS65" i="1" s="1"/>
  <c r="AI66" i="1"/>
  <c r="AI65" i="1" s="1"/>
  <c r="W66" i="1"/>
  <c r="W65" i="1" s="1"/>
  <c r="M66" i="1"/>
  <c r="M65" i="1" s="1"/>
  <c r="DA64" i="1"/>
  <c r="DA62" i="1" s="1"/>
  <c r="AG65" i="1" l="1"/>
  <c r="DA66" i="1"/>
  <c r="DA65" i="1" s="1"/>
  <c r="DA138" i="1"/>
  <c r="D69" i="1"/>
  <c r="CU68" i="1"/>
  <c r="CM68" i="1"/>
  <c r="CE68" i="1"/>
  <c r="BW68" i="1"/>
  <c r="BO68" i="1"/>
  <c r="BG68" i="1"/>
  <c r="AY68" i="1"/>
  <c r="AQ68" i="1"/>
  <c r="AI68" i="1"/>
  <c r="AA68" i="1"/>
  <c r="S68" i="1"/>
  <c r="CS68" i="1"/>
  <c r="CI68" i="1"/>
  <c r="BY68" i="1"/>
  <c r="BM68" i="1"/>
  <c r="BC68" i="1"/>
  <c r="AS68" i="1"/>
  <c r="AG68" i="1"/>
  <c r="W68" i="1"/>
  <c r="M68" i="1"/>
  <c r="CQ68" i="1"/>
  <c r="CG68" i="1"/>
  <c r="BU68" i="1"/>
  <c r="BK68" i="1"/>
  <c r="BA68" i="1"/>
  <c r="AO68" i="1"/>
  <c r="CO68" i="1"/>
  <c r="CC68" i="1"/>
  <c r="BS68" i="1"/>
  <c r="BI68" i="1"/>
  <c r="AW68" i="1"/>
  <c r="AM68" i="1"/>
  <c r="AC68" i="1"/>
  <c r="Q68" i="1"/>
  <c r="CK68" i="1"/>
  <c r="CA68" i="1"/>
  <c r="BQ68" i="1"/>
  <c r="BE68" i="1"/>
  <c r="AU68" i="1"/>
  <c r="AK68" i="1"/>
  <c r="Y68" i="1"/>
  <c r="CO139" i="1"/>
  <c r="CG139" i="1"/>
  <c r="BY139" i="1"/>
  <c r="BQ139" i="1"/>
  <c r="BI139" i="1"/>
  <c r="BA139" i="1"/>
  <c r="AS139" i="1"/>
  <c r="AK139" i="1"/>
  <c r="AC139" i="1"/>
  <c r="M139" i="1"/>
  <c r="CQ139" i="1"/>
  <c r="CE139" i="1"/>
  <c r="BU139" i="1"/>
  <c r="BK139" i="1"/>
  <c r="AY139" i="1"/>
  <c r="AO139" i="1"/>
  <c r="CM139" i="1"/>
  <c r="CC139" i="1"/>
  <c r="BS139" i="1"/>
  <c r="BG139" i="1"/>
  <c r="AW139" i="1"/>
  <c r="AM139" i="1"/>
  <c r="AA139" i="1"/>
  <c r="S139" i="1"/>
  <c r="CU139" i="1"/>
  <c r="CK139" i="1"/>
  <c r="CA139" i="1"/>
  <c r="BO139" i="1"/>
  <c r="BE139" i="1"/>
  <c r="AU139" i="1"/>
  <c r="AI139" i="1"/>
  <c r="Y139" i="1"/>
  <c r="Q139" i="1"/>
  <c r="CS139" i="1"/>
  <c r="CI139" i="1"/>
  <c r="BW139" i="1"/>
  <c r="BM139" i="1"/>
  <c r="BC139" i="1"/>
  <c r="AQ139" i="1"/>
  <c r="AG139" i="1"/>
  <c r="W139" i="1"/>
  <c r="CQ140" i="1"/>
  <c r="CI140" i="1"/>
  <c r="CA140" i="1"/>
  <c r="BS140" i="1"/>
  <c r="BK140" i="1"/>
  <c r="BC140" i="1"/>
  <c r="AU140" i="1"/>
  <c r="AM140" i="1"/>
  <c r="W140" i="1"/>
  <c r="CM140" i="1"/>
  <c r="CC140" i="1"/>
  <c r="BQ140" i="1"/>
  <c r="BG140" i="1"/>
  <c r="AW140" i="1"/>
  <c r="AK140" i="1"/>
  <c r="AA140" i="1"/>
  <c r="Q140" i="1"/>
  <c r="CU140" i="1"/>
  <c r="CK140" i="1"/>
  <c r="BY140" i="1"/>
  <c r="BO140" i="1"/>
  <c r="BE140" i="1"/>
  <c r="AS140" i="1"/>
  <c r="AI140" i="1"/>
  <c r="Y140" i="1"/>
  <c r="CS140" i="1"/>
  <c r="CG140" i="1"/>
  <c r="BW140" i="1"/>
  <c r="BM140" i="1"/>
  <c r="BA140" i="1"/>
  <c r="AQ140" i="1"/>
  <c r="AG140" i="1"/>
  <c r="M140" i="1"/>
  <c r="D141" i="1"/>
  <c r="CO140" i="1"/>
  <c r="CE140" i="1"/>
  <c r="BU140" i="1"/>
  <c r="BI140" i="1"/>
  <c r="AY140" i="1"/>
  <c r="AO140" i="1"/>
  <c r="AC140" i="1"/>
  <c r="S140" i="1"/>
  <c r="DA139" i="1" l="1"/>
  <c r="D143" i="1"/>
  <c r="CS141" i="1"/>
  <c r="CS134" i="1" s="1"/>
  <c r="CK141" i="1"/>
  <c r="CC141" i="1"/>
  <c r="BU141" i="1"/>
  <c r="BU134" i="1" s="1"/>
  <c r="BM141" i="1"/>
  <c r="BM134" i="1" s="1"/>
  <c r="BE141" i="1"/>
  <c r="BE134" i="1" s="1"/>
  <c r="AW141" i="1"/>
  <c r="AO141" i="1"/>
  <c r="AO134" i="1" s="1"/>
  <c r="AG141" i="1"/>
  <c r="Y141" i="1"/>
  <c r="Q141" i="1"/>
  <c r="CO141" i="1"/>
  <c r="CO134" i="1" s="1"/>
  <c r="CE141" i="1"/>
  <c r="CE134" i="1" s="1"/>
  <c r="BS141" i="1"/>
  <c r="BS134" i="1" s="1"/>
  <c r="BI141" i="1"/>
  <c r="AY141" i="1"/>
  <c r="AY134" i="1" s="1"/>
  <c r="AM141" i="1"/>
  <c r="AM134" i="1" s="1"/>
  <c r="AC141" i="1"/>
  <c r="AC134" i="1" s="1"/>
  <c r="S141" i="1"/>
  <c r="CM141" i="1"/>
  <c r="CA141" i="1"/>
  <c r="CA134" i="1" s="1"/>
  <c r="BQ141" i="1"/>
  <c r="BG141" i="1"/>
  <c r="AU141" i="1"/>
  <c r="AU134" i="1" s="1"/>
  <c r="AK141" i="1"/>
  <c r="AK134" i="1" s="1"/>
  <c r="AA141" i="1"/>
  <c r="AA134" i="1" s="1"/>
  <c r="CU141" i="1"/>
  <c r="CI141" i="1"/>
  <c r="CI134" i="1" s="1"/>
  <c r="BY141" i="1"/>
  <c r="BY134" i="1" s="1"/>
  <c r="BO141" i="1"/>
  <c r="BO134" i="1" s="1"/>
  <c r="BC141" i="1"/>
  <c r="AS141" i="1"/>
  <c r="AS134" i="1" s="1"/>
  <c r="AI141" i="1"/>
  <c r="AI134" i="1" s="1"/>
  <c r="W141" i="1"/>
  <c r="W134" i="1" s="1"/>
  <c r="M141" i="1"/>
  <c r="CQ141" i="1"/>
  <c r="CQ134" i="1" s="1"/>
  <c r="CG141" i="1"/>
  <c r="CG134" i="1" s="1"/>
  <c r="BW141" i="1"/>
  <c r="BW134" i="1" s="1"/>
  <c r="BK141" i="1"/>
  <c r="BA141" i="1"/>
  <c r="BA134" i="1" s="1"/>
  <c r="AQ141" i="1"/>
  <c r="AQ134" i="1" s="1"/>
  <c r="Q134" i="1"/>
  <c r="CU134" i="1"/>
  <c r="AW134" i="1"/>
  <c r="CM134" i="1"/>
  <c r="BK134" i="1"/>
  <c r="M134" i="1"/>
  <c r="CU69" i="1"/>
  <c r="CM69" i="1"/>
  <c r="CE69" i="1"/>
  <c r="BW69" i="1"/>
  <c r="BO69" i="1"/>
  <c r="BG69" i="1"/>
  <c r="AY69" i="1"/>
  <c r="AQ69" i="1"/>
  <c r="AI69" i="1"/>
  <c r="AA69" i="1"/>
  <c r="S69" i="1"/>
  <c r="CO69" i="1"/>
  <c r="CG69" i="1"/>
  <c r="BY69" i="1"/>
  <c r="BQ69" i="1"/>
  <c r="BI69" i="1"/>
  <c r="BA69" i="1"/>
  <c r="AS69" i="1"/>
  <c r="AK69" i="1"/>
  <c r="AC69" i="1"/>
  <c r="M69" i="1"/>
  <c r="D70" i="1"/>
  <c r="CQ69" i="1"/>
  <c r="CA69" i="1"/>
  <c r="BK69" i="1"/>
  <c r="AU69" i="1"/>
  <c r="Q69" i="1"/>
  <c r="CK69" i="1"/>
  <c r="BU69" i="1"/>
  <c r="BE69" i="1"/>
  <c r="AO69" i="1"/>
  <c r="Y69" i="1"/>
  <c r="CI69" i="1"/>
  <c r="BS69" i="1"/>
  <c r="BC69" i="1"/>
  <c r="AM69" i="1"/>
  <c r="W69" i="1"/>
  <c r="CS69" i="1"/>
  <c r="CC69" i="1"/>
  <c r="BM69" i="1"/>
  <c r="AW69" i="1"/>
  <c r="AG69" i="1"/>
  <c r="Y134" i="1"/>
  <c r="S134" i="1"/>
  <c r="BG134" i="1"/>
  <c r="BI134" i="1"/>
  <c r="AG134" i="1"/>
  <c r="BQ134" i="1"/>
  <c r="DA68" i="1"/>
  <c r="DA140" i="1"/>
  <c r="BC134" i="1"/>
  <c r="CK134" i="1"/>
  <c r="CC134" i="1"/>
  <c r="CO70" i="1" l="1"/>
  <c r="CG70" i="1"/>
  <c r="BY70" i="1"/>
  <c r="BQ70" i="1"/>
  <c r="BI70" i="1"/>
  <c r="BA70" i="1"/>
  <c r="AS70" i="1"/>
  <c r="AK70" i="1"/>
  <c r="AC70" i="1"/>
  <c r="M70" i="1"/>
  <c r="D71" i="1"/>
  <c r="CS70" i="1"/>
  <c r="CK70" i="1"/>
  <c r="CC70" i="1"/>
  <c r="BU70" i="1"/>
  <c r="BM70" i="1"/>
  <c r="BE70" i="1"/>
  <c r="AW70" i="1"/>
  <c r="AO70" i="1"/>
  <c r="AG70" i="1"/>
  <c r="Y70" i="1"/>
  <c r="Q70" i="1"/>
  <c r="CQ70" i="1"/>
  <c r="CI70" i="1"/>
  <c r="CA70" i="1"/>
  <c r="BS70" i="1"/>
  <c r="BK70" i="1"/>
  <c r="BC70" i="1"/>
  <c r="AU70" i="1"/>
  <c r="AM70" i="1"/>
  <c r="W70" i="1"/>
  <c r="CM70" i="1"/>
  <c r="BG70" i="1"/>
  <c r="AA70" i="1"/>
  <c r="CE70" i="1"/>
  <c r="AY70" i="1"/>
  <c r="BW70" i="1"/>
  <c r="AQ70" i="1"/>
  <c r="S70" i="1"/>
  <c r="CU70" i="1"/>
  <c r="BO70" i="1"/>
  <c r="AI70" i="1"/>
  <c r="DA141" i="1"/>
  <c r="DA134" i="1" s="1"/>
  <c r="D145" i="1"/>
  <c r="CU143" i="1"/>
  <c r="CU142" i="1" s="1"/>
  <c r="CM143" i="1"/>
  <c r="CM142" i="1" s="1"/>
  <c r="CE143" i="1"/>
  <c r="CE142" i="1" s="1"/>
  <c r="BW143" i="1"/>
  <c r="BW142" i="1" s="1"/>
  <c r="BO143" i="1"/>
  <c r="BO142" i="1" s="1"/>
  <c r="BG143" i="1"/>
  <c r="BG142" i="1" s="1"/>
  <c r="AY143" i="1"/>
  <c r="AY142" i="1" s="1"/>
  <c r="AQ143" i="1"/>
  <c r="AQ142" i="1" s="1"/>
  <c r="AI143" i="1"/>
  <c r="AI142" i="1" s="1"/>
  <c r="AA143" i="1"/>
  <c r="AA142" i="1" s="1"/>
  <c r="S143" i="1"/>
  <c r="S142" i="1" s="1"/>
  <c r="CQ143" i="1"/>
  <c r="CQ142" i="1" s="1"/>
  <c r="CG143" i="1"/>
  <c r="CG142" i="1" s="1"/>
  <c r="BU143" i="1"/>
  <c r="BU142" i="1" s="1"/>
  <c r="BK143" i="1"/>
  <c r="BK142" i="1" s="1"/>
  <c r="BA143" i="1"/>
  <c r="BA142" i="1" s="1"/>
  <c r="AO143" i="1"/>
  <c r="AO142" i="1" s="1"/>
  <c r="CO143" i="1"/>
  <c r="CO142" i="1" s="1"/>
  <c r="CC143" i="1"/>
  <c r="CC142" i="1" s="1"/>
  <c r="BS143" i="1"/>
  <c r="BS142" i="1" s="1"/>
  <c r="BI143" i="1"/>
  <c r="BI142" i="1" s="1"/>
  <c r="AW143" i="1"/>
  <c r="AW142" i="1" s="1"/>
  <c r="AM143" i="1"/>
  <c r="AM142" i="1" s="1"/>
  <c r="AC143" i="1"/>
  <c r="AC142" i="1" s="1"/>
  <c r="Q143" i="1"/>
  <c r="Q142" i="1" s="1"/>
  <c r="CK143" i="1"/>
  <c r="CK142" i="1" s="1"/>
  <c r="CA143" i="1"/>
  <c r="CA142" i="1" s="1"/>
  <c r="BQ143" i="1"/>
  <c r="BQ142" i="1" s="1"/>
  <c r="BE143" i="1"/>
  <c r="BE142" i="1" s="1"/>
  <c r="AU143" i="1"/>
  <c r="AU142" i="1" s="1"/>
  <c r="AK143" i="1"/>
  <c r="AK142" i="1" s="1"/>
  <c r="Y143" i="1"/>
  <c r="Y142" i="1" s="1"/>
  <c r="CS143" i="1"/>
  <c r="CS142" i="1" s="1"/>
  <c r="CI143" i="1"/>
  <c r="CI142" i="1" s="1"/>
  <c r="BY143" i="1"/>
  <c r="BY142" i="1" s="1"/>
  <c r="BM143" i="1"/>
  <c r="BM142" i="1" s="1"/>
  <c r="BC143" i="1"/>
  <c r="BC142" i="1" s="1"/>
  <c r="AS143" i="1"/>
  <c r="AS142" i="1" s="1"/>
  <c r="AG143" i="1"/>
  <c r="W143" i="1"/>
  <c r="W142" i="1" s="1"/>
  <c r="M143" i="1"/>
  <c r="M142" i="1" s="1"/>
  <c r="DA69" i="1"/>
  <c r="DA70" i="1" l="1"/>
  <c r="CQ71" i="1"/>
  <c r="CQ67" i="1" s="1"/>
  <c r="CI71" i="1"/>
  <c r="CI67" i="1" s="1"/>
  <c r="CA71" i="1"/>
  <c r="BS71" i="1"/>
  <c r="BK71" i="1"/>
  <c r="BK67" i="1" s="1"/>
  <c r="BC71" i="1"/>
  <c r="BC67" i="1" s="1"/>
  <c r="AU71" i="1"/>
  <c r="AU67" i="1" s="1"/>
  <c r="AM71" i="1"/>
  <c r="W71" i="1"/>
  <c r="W67" i="1" s="1"/>
  <c r="CO71" i="1"/>
  <c r="CO67" i="1" s="1"/>
  <c r="CG71" i="1"/>
  <c r="BY71" i="1"/>
  <c r="BQ71" i="1"/>
  <c r="BQ67" i="1" s="1"/>
  <c r="BI71" i="1"/>
  <c r="BA71" i="1"/>
  <c r="AS71" i="1"/>
  <c r="AS67" i="1" s="1"/>
  <c r="AK71" i="1"/>
  <c r="AK67" i="1" s="1"/>
  <c r="CU71" i="1"/>
  <c r="CM71" i="1"/>
  <c r="CE71" i="1"/>
  <c r="CE67" i="1" s="1"/>
  <c r="BW71" i="1"/>
  <c r="BW67" i="1" s="1"/>
  <c r="BO71" i="1"/>
  <c r="BG71" i="1"/>
  <c r="AY71" i="1"/>
  <c r="AQ71" i="1"/>
  <c r="AQ67" i="1" s="1"/>
  <c r="AI71" i="1"/>
  <c r="AI67" i="1" s="1"/>
  <c r="AA71" i="1"/>
  <c r="AA67" i="1" s="1"/>
  <c r="S71" i="1"/>
  <c r="S67" i="1" s="1"/>
  <c r="D73" i="1"/>
  <c r="CS71" i="1"/>
  <c r="CS67" i="1" s="1"/>
  <c r="CK71" i="1"/>
  <c r="CK67" i="1" s="1"/>
  <c r="CC71" i="1"/>
  <c r="BU71" i="1"/>
  <c r="BU67" i="1" s="1"/>
  <c r="BM71" i="1"/>
  <c r="BM67" i="1" s="1"/>
  <c r="BE71" i="1"/>
  <c r="AW71" i="1"/>
  <c r="AW67" i="1" s="1"/>
  <c r="AO71" i="1"/>
  <c r="AO67" i="1" s="1"/>
  <c r="AG71" i="1"/>
  <c r="AG67" i="1" s="1"/>
  <c r="Y71" i="1"/>
  <c r="Y67" i="1" s="1"/>
  <c r="Q71" i="1"/>
  <c r="Q67" i="1" s="1"/>
  <c r="M71" i="1"/>
  <c r="M67" i="1" s="1"/>
  <c r="AC71" i="1"/>
  <c r="BY67" i="1"/>
  <c r="AG142" i="1"/>
  <c r="DA143" i="1"/>
  <c r="DA142" i="1" s="1"/>
  <c r="CU145" i="1"/>
  <c r="CM145" i="1"/>
  <c r="CE145" i="1"/>
  <c r="BW145" i="1"/>
  <c r="BO145" i="1"/>
  <c r="BG145" i="1"/>
  <c r="AY145" i="1"/>
  <c r="AQ145" i="1"/>
  <c r="AI145" i="1"/>
  <c r="AA145" i="1"/>
  <c r="S145" i="1"/>
  <c r="D146" i="1"/>
  <c r="CQ145" i="1"/>
  <c r="CG145" i="1"/>
  <c r="BU145" i="1"/>
  <c r="BK145" i="1"/>
  <c r="BA145" i="1"/>
  <c r="AO145" i="1"/>
  <c r="CO145" i="1"/>
  <c r="CC145" i="1"/>
  <c r="BS145" i="1"/>
  <c r="BI145" i="1"/>
  <c r="AW145" i="1"/>
  <c r="AM145" i="1"/>
  <c r="AC145" i="1"/>
  <c r="Q145" i="1"/>
  <c r="CK145" i="1"/>
  <c r="CA145" i="1"/>
  <c r="BQ145" i="1"/>
  <c r="BE145" i="1"/>
  <c r="AU145" i="1"/>
  <c r="AK145" i="1"/>
  <c r="Y145" i="1"/>
  <c r="CI145" i="1"/>
  <c r="AS145" i="1"/>
  <c r="BY145" i="1"/>
  <c r="AG145" i="1"/>
  <c r="M145" i="1"/>
  <c r="BM145" i="1"/>
  <c r="W145" i="1"/>
  <c r="CS145" i="1"/>
  <c r="BC145" i="1"/>
  <c r="D110" i="1"/>
  <c r="BO67" i="1"/>
  <c r="BG67" i="1"/>
  <c r="AM67" i="1"/>
  <c r="BS67" i="1"/>
  <c r="CC67" i="1"/>
  <c r="BA67" i="1"/>
  <c r="CG67" i="1"/>
  <c r="CU67" i="1"/>
  <c r="AY67" i="1"/>
  <c r="CM67" i="1"/>
  <c r="CA67" i="1"/>
  <c r="BE67" i="1"/>
  <c r="AC67" i="1"/>
  <c r="BI67" i="1"/>
  <c r="DA145" i="1" l="1"/>
  <c r="CO146" i="1"/>
  <c r="CG146" i="1"/>
  <c r="BY146" i="1"/>
  <c r="BQ146" i="1"/>
  <c r="BI146" i="1"/>
  <c r="BA146" i="1"/>
  <c r="AS146" i="1"/>
  <c r="AK146" i="1"/>
  <c r="AC146" i="1"/>
  <c r="M146" i="1"/>
  <c r="CQ146" i="1"/>
  <c r="CE146" i="1"/>
  <c r="BU146" i="1"/>
  <c r="BK146" i="1"/>
  <c r="AY146" i="1"/>
  <c r="AO146" i="1"/>
  <c r="CM146" i="1"/>
  <c r="CC146" i="1"/>
  <c r="BS146" i="1"/>
  <c r="BG146" i="1"/>
  <c r="AW146" i="1"/>
  <c r="AM146" i="1"/>
  <c r="AA146" i="1"/>
  <c r="S146" i="1"/>
  <c r="CU146" i="1"/>
  <c r="CK146" i="1"/>
  <c r="CA146" i="1"/>
  <c r="BO146" i="1"/>
  <c r="BE146" i="1"/>
  <c r="AU146" i="1"/>
  <c r="AI146" i="1"/>
  <c r="Y146" i="1"/>
  <c r="Q146" i="1"/>
  <c r="CS146" i="1"/>
  <c r="BC146" i="1"/>
  <c r="CI146" i="1"/>
  <c r="AQ146" i="1"/>
  <c r="D147" i="1"/>
  <c r="BW146" i="1"/>
  <c r="AG146" i="1"/>
  <c r="BM146" i="1"/>
  <c r="W146" i="1"/>
  <c r="DA71" i="1"/>
  <c r="DA67" i="1" s="1"/>
  <c r="CU110" i="1"/>
  <c r="CU109" i="1" s="1"/>
  <c r="CM110" i="1"/>
  <c r="CM109" i="1" s="1"/>
  <c r="CE110" i="1"/>
  <c r="CE109" i="1" s="1"/>
  <c r="BW110" i="1"/>
  <c r="BW109" i="1" s="1"/>
  <c r="BO110" i="1"/>
  <c r="BO109" i="1" s="1"/>
  <c r="BG110" i="1"/>
  <c r="BG109" i="1" s="1"/>
  <c r="AY110" i="1"/>
  <c r="AY109" i="1" s="1"/>
  <c r="AQ110" i="1"/>
  <c r="AQ109" i="1" s="1"/>
  <c r="AI110" i="1"/>
  <c r="AI109" i="1" s="1"/>
  <c r="AA110" i="1"/>
  <c r="AA109" i="1" s="1"/>
  <c r="S110" i="1"/>
  <c r="S109" i="1" s="1"/>
  <c r="CS110" i="1"/>
  <c r="CS109" i="1" s="1"/>
  <c r="CK110" i="1"/>
  <c r="CK109" i="1" s="1"/>
  <c r="CC110" i="1"/>
  <c r="CC109" i="1" s="1"/>
  <c r="BU110" i="1"/>
  <c r="BU109" i="1" s="1"/>
  <c r="BM110" i="1"/>
  <c r="BM109" i="1" s="1"/>
  <c r="BE110" i="1"/>
  <c r="BE109" i="1" s="1"/>
  <c r="AW110" i="1"/>
  <c r="AW109" i="1" s="1"/>
  <c r="AO110" i="1"/>
  <c r="AO109" i="1" s="1"/>
  <c r="AG110" i="1"/>
  <c r="Y110" i="1"/>
  <c r="Y109" i="1" s="1"/>
  <c r="Q110" i="1"/>
  <c r="Q109" i="1" s="1"/>
  <c r="CQ110" i="1"/>
  <c r="CQ109" i="1" s="1"/>
  <c r="CI110" i="1"/>
  <c r="CI109" i="1" s="1"/>
  <c r="CA110" i="1"/>
  <c r="CA109" i="1" s="1"/>
  <c r="BS110" i="1"/>
  <c r="BS109" i="1" s="1"/>
  <c r="BK110" i="1"/>
  <c r="BK109" i="1" s="1"/>
  <c r="BC110" i="1"/>
  <c r="BC109" i="1" s="1"/>
  <c r="AU110" i="1"/>
  <c r="AU109" i="1" s="1"/>
  <c r="AM110" i="1"/>
  <c r="AM109" i="1" s="1"/>
  <c r="W110" i="1"/>
  <c r="W109" i="1" s="1"/>
  <c r="CO110" i="1"/>
  <c r="CO109" i="1" s="1"/>
  <c r="CG110" i="1"/>
  <c r="CG109" i="1" s="1"/>
  <c r="BY110" i="1"/>
  <c r="BY109" i="1" s="1"/>
  <c r="BQ110" i="1"/>
  <c r="BQ109" i="1" s="1"/>
  <c r="BI110" i="1"/>
  <c r="BI109" i="1" s="1"/>
  <c r="BA110" i="1"/>
  <c r="BA109" i="1" s="1"/>
  <c r="AS110" i="1"/>
  <c r="AS109" i="1" s="1"/>
  <c r="AK110" i="1"/>
  <c r="AK109" i="1" s="1"/>
  <c r="AC110" i="1"/>
  <c r="AC109" i="1" s="1"/>
  <c r="M110" i="1"/>
  <c r="M109" i="1" s="1"/>
  <c r="D74" i="1"/>
  <c r="CS73" i="1"/>
  <c r="CK73" i="1"/>
  <c r="CC73" i="1"/>
  <c r="BU73" i="1"/>
  <c r="BM73" i="1"/>
  <c r="BE73" i="1"/>
  <c r="AW73" i="1"/>
  <c r="AO73" i="1"/>
  <c r="AG73" i="1"/>
  <c r="Y73" i="1"/>
  <c r="Q73" i="1"/>
  <c r="CQ73" i="1"/>
  <c r="CI73" i="1"/>
  <c r="CA73" i="1"/>
  <c r="BS73" i="1"/>
  <c r="BK73" i="1"/>
  <c r="BC73" i="1"/>
  <c r="AU73" i="1"/>
  <c r="AM73" i="1"/>
  <c r="W73" i="1"/>
  <c r="CO73" i="1"/>
  <c r="CG73" i="1"/>
  <c r="BY73" i="1"/>
  <c r="BQ73" i="1"/>
  <c r="BI73" i="1"/>
  <c r="BA73" i="1"/>
  <c r="AS73" i="1"/>
  <c r="AK73" i="1"/>
  <c r="AC73" i="1"/>
  <c r="M73" i="1"/>
  <c r="CU73" i="1"/>
  <c r="CM73" i="1"/>
  <c r="CE73" i="1"/>
  <c r="BW73" i="1"/>
  <c r="BO73" i="1"/>
  <c r="BG73" i="1"/>
  <c r="AY73" i="1"/>
  <c r="AQ73" i="1"/>
  <c r="AI73" i="1"/>
  <c r="AA73" i="1"/>
  <c r="S73" i="1"/>
  <c r="DA146" i="1" l="1"/>
  <c r="DA110" i="1"/>
  <c r="DA109" i="1" s="1"/>
  <c r="AG109" i="1"/>
  <c r="CQ147" i="1"/>
  <c r="CQ144" i="1" s="1"/>
  <c r="CI147" i="1"/>
  <c r="CI144" i="1" s="1"/>
  <c r="CA147" i="1"/>
  <c r="CA144" i="1" s="1"/>
  <c r="BS147" i="1"/>
  <c r="BS144" i="1" s="1"/>
  <c r="BK147" i="1"/>
  <c r="BK144" i="1" s="1"/>
  <c r="BC147" i="1"/>
  <c r="BC144" i="1" s="1"/>
  <c r="AU147" i="1"/>
  <c r="AU144" i="1" s="1"/>
  <c r="AM147" i="1"/>
  <c r="AM144" i="1" s="1"/>
  <c r="W147" i="1"/>
  <c r="W144" i="1" s="1"/>
  <c r="CO147" i="1"/>
  <c r="CO144" i="1" s="1"/>
  <c r="CE147" i="1"/>
  <c r="CE144" i="1" s="1"/>
  <c r="BU147" i="1"/>
  <c r="BU144" i="1" s="1"/>
  <c r="BI147" i="1"/>
  <c r="BI144" i="1" s="1"/>
  <c r="AY147" i="1"/>
  <c r="AY144" i="1" s="1"/>
  <c r="CM147" i="1"/>
  <c r="CM144" i="1" s="1"/>
  <c r="CC147" i="1"/>
  <c r="CC144" i="1" s="1"/>
  <c r="BQ147" i="1"/>
  <c r="BQ144" i="1" s="1"/>
  <c r="BG147" i="1"/>
  <c r="BG144" i="1" s="1"/>
  <c r="AW147" i="1"/>
  <c r="AW144" i="1" s="1"/>
  <c r="AK147" i="1"/>
  <c r="AK144" i="1" s="1"/>
  <c r="AA147" i="1"/>
  <c r="AA144" i="1" s="1"/>
  <c r="Q147" i="1"/>
  <c r="Q144" i="1" s="1"/>
  <c r="D149" i="1"/>
  <c r="CU147" i="1"/>
  <c r="CU144" i="1" s="1"/>
  <c r="CK147" i="1"/>
  <c r="CK144" i="1" s="1"/>
  <c r="BY147" i="1"/>
  <c r="BY144" i="1" s="1"/>
  <c r="BO147" i="1"/>
  <c r="BO144" i="1" s="1"/>
  <c r="BE147" i="1"/>
  <c r="BE144" i="1" s="1"/>
  <c r="AS147" i="1"/>
  <c r="AS144" i="1" s="1"/>
  <c r="AI147" i="1"/>
  <c r="AI144" i="1" s="1"/>
  <c r="Y147" i="1"/>
  <c r="Y144" i="1" s="1"/>
  <c r="CS147" i="1"/>
  <c r="CS144" i="1" s="1"/>
  <c r="CG147" i="1"/>
  <c r="CG144" i="1" s="1"/>
  <c r="BW147" i="1"/>
  <c r="BW144" i="1" s="1"/>
  <c r="BM147" i="1"/>
  <c r="BM144" i="1" s="1"/>
  <c r="BA147" i="1"/>
  <c r="BA144" i="1" s="1"/>
  <c r="AQ147" i="1"/>
  <c r="AQ144" i="1" s="1"/>
  <c r="AG147" i="1"/>
  <c r="AG144" i="1" s="1"/>
  <c r="M147" i="1"/>
  <c r="M144" i="1" s="1"/>
  <c r="S147" i="1"/>
  <c r="S144" i="1" s="1"/>
  <c r="AO147" i="1"/>
  <c r="AO144" i="1" s="1"/>
  <c r="AC147" i="1"/>
  <c r="AC144" i="1" s="1"/>
  <c r="DA73" i="1"/>
  <c r="CU74" i="1"/>
  <c r="CM74" i="1"/>
  <c r="CE74" i="1"/>
  <c r="BW74" i="1"/>
  <c r="BO74" i="1"/>
  <c r="BG74" i="1"/>
  <c r="AY74" i="1"/>
  <c r="AQ74" i="1"/>
  <c r="AI74" i="1"/>
  <c r="AA74" i="1"/>
  <c r="S74" i="1"/>
  <c r="D75" i="1"/>
  <c r="CS74" i="1"/>
  <c r="CK74" i="1"/>
  <c r="CC74" i="1"/>
  <c r="BU74" i="1"/>
  <c r="BM74" i="1"/>
  <c r="BE74" i="1"/>
  <c r="AW74" i="1"/>
  <c r="AO74" i="1"/>
  <c r="AG74" i="1"/>
  <c r="Y74" i="1"/>
  <c r="Q74" i="1"/>
  <c r="CQ74" i="1"/>
  <c r="CI74" i="1"/>
  <c r="CA74" i="1"/>
  <c r="BS74" i="1"/>
  <c r="BK74" i="1"/>
  <c r="BC74" i="1"/>
  <c r="AU74" i="1"/>
  <c r="AM74" i="1"/>
  <c r="W74" i="1"/>
  <c r="CO74" i="1"/>
  <c r="CG74" i="1"/>
  <c r="BY74" i="1"/>
  <c r="BQ74" i="1"/>
  <c r="BI74" i="1"/>
  <c r="BA74" i="1"/>
  <c r="AS74" i="1"/>
  <c r="AK74" i="1"/>
  <c r="AC74" i="1"/>
  <c r="M74" i="1"/>
  <c r="DA74" i="1" l="1"/>
  <c r="CO75" i="1"/>
  <c r="CG75" i="1"/>
  <c r="BY75" i="1"/>
  <c r="BQ75" i="1"/>
  <c r="BI75" i="1"/>
  <c r="BA75" i="1"/>
  <c r="AS75" i="1"/>
  <c r="AK75" i="1"/>
  <c r="AC75" i="1"/>
  <c r="M75" i="1"/>
  <c r="CU75" i="1"/>
  <c r="CM75" i="1"/>
  <c r="CE75" i="1"/>
  <c r="BW75" i="1"/>
  <c r="BO75" i="1"/>
  <c r="BG75" i="1"/>
  <c r="AY75" i="1"/>
  <c r="AQ75" i="1"/>
  <c r="AI75" i="1"/>
  <c r="AA75" i="1"/>
  <c r="S75" i="1"/>
  <c r="D76" i="1"/>
  <c r="CS75" i="1"/>
  <c r="CK75" i="1"/>
  <c r="CC75" i="1"/>
  <c r="BU75" i="1"/>
  <c r="BM75" i="1"/>
  <c r="BE75" i="1"/>
  <c r="AW75" i="1"/>
  <c r="AO75" i="1"/>
  <c r="AG75" i="1"/>
  <c r="Y75" i="1"/>
  <c r="Q75" i="1"/>
  <c r="CQ75" i="1"/>
  <c r="CI75" i="1"/>
  <c r="CA75" i="1"/>
  <c r="BS75" i="1"/>
  <c r="BK75" i="1"/>
  <c r="BC75" i="1"/>
  <c r="AU75" i="1"/>
  <c r="AM75" i="1"/>
  <c r="W75" i="1"/>
  <c r="CS149" i="1"/>
  <c r="CS148" i="1" s="1"/>
  <c r="CK149" i="1"/>
  <c r="CK148" i="1" s="1"/>
  <c r="CC149" i="1"/>
  <c r="CC148" i="1" s="1"/>
  <c r="BU149" i="1"/>
  <c r="BU148" i="1" s="1"/>
  <c r="BM149" i="1"/>
  <c r="BM148" i="1" s="1"/>
  <c r="BE149" i="1"/>
  <c r="BE148" i="1" s="1"/>
  <c r="AW149" i="1"/>
  <c r="AW148" i="1" s="1"/>
  <c r="AO149" i="1"/>
  <c r="AO148" i="1" s="1"/>
  <c r="AG149" i="1"/>
  <c r="Y149" i="1"/>
  <c r="Y148" i="1" s="1"/>
  <c r="Q149" i="1"/>
  <c r="Q148" i="1" s="1"/>
  <c r="CM149" i="1"/>
  <c r="CM148" i="1" s="1"/>
  <c r="CA149" i="1"/>
  <c r="CA148" i="1" s="1"/>
  <c r="BQ149" i="1"/>
  <c r="BQ148" i="1" s="1"/>
  <c r="BG149" i="1"/>
  <c r="BG148" i="1" s="1"/>
  <c r="AU149" i="1"/>
  <c r="AU148" i="1" s="1"/>
  <c r="AK149" i="1"/>
  <c r="AK148" i="1" s="1"/>
  <c r="AA149" i="1"/>
  <c r="AA148" i="1" s="1"/>
  <c r="CU149" i="1"/>
  <c r="CU148" i="1" s="1"/>
  <c r="CI149" i="1"/>
  <c r="CI148" i="1" s="1"/>
  <c r="BY149" i="1"/>
  <c r="BY148" i="1" s="1"/>
  <c r="BO149" i="1"/>
  <c r="BO148" i="1" s="1"/>
  <c r="BC149" i="1"/>
  <c r="BC148" i="1" s="1"/>
  <c r="AS149" i="1"/>
  <c r="AS148" i="1" s="1"/>
  <c r="AI149" i="1"/>
  <c r="AI148" i="1" s="1"/>
  <c r="W149" i="1"/>
  <c r="W148" i="1" s="1"/>
  <c r="M149" i="1"/>
  <c r="M148" i="1" s="1"/>
  <c r="CQ149" i="1"/>
  <c r="CQ148" i="1" s="1"/>
  <c r="CG149" i="1"/>
  <c r="CG148" i="1" s="1"/>
  <c r="BW149" i="1"/>
  <c r="BW148" i="1" s="1"/>
  <c r="BK149" i="1"/>
  <c r="BK148" i="1" s="1"/>
  <c r="BA149" i="1"/>
  <c r="BA148" i="1" s="1"/>
  <c r="AQ149" i="1"/>
  <c r="AQ148" i="1" s="1"/>
  <c r="CO149" i="1"/>
  <c r="CO148" i="1" s="1"/>
  <c r="CE149" i="1"/>
  <c r="CE148" i="1" s="1"/>
  <c r="BS149" i="1"/>
  <c r="BS148" i="1" s="1"/>
  <c r="BI149" i="1"/>
  <c r="BI148" i="1" s="1"/>
  <c r="AY149" i="1"/>
  <c r="AY148" i="1" s="1"/>
  <c r="AM149" i="1"/>
  <c r="AM148" i="1" s="1"/>
  <c r="AC149" i="1"/>
  <c r="AC148" i="1" s="1"/>
  <c r="S149" i="1"/>
  <c r="S148" i="1" s="1"/>
  <c r="DA147" i="1"/>
  <c r="DA144" i="1" s="1"/>
  <c r="DA75" i="1" l="1"/>
  <c r="CQ76" i="1"/>
  <c r="CI76" i="1"/>
  <c r="CA76" i="1"/>
  <c r="BS76" i="1"/>
  <c r="BK76" i="1"/>
  <c r="BC76" i="1"/>
  <c r="AU76" i="1"/>
  <c r="AM76" i="1"/>
  <c r="W76" i="1"/>
  <c r="CO76" i="1"/>
  <c r="CG76" i="1"/>
  <c r="BY76" i="1"/>
  <c r="BQ76" i="1"/>
  <c r="BI76" i="1"/>
  <c r="BA76" i="1"/>
  <c r="AS76" i="1"/>
  <c r="AK76" i="1"/>
  <c r="AC76" i="1"/>
  <c r="M76" i="1"/>
  <c r="CU76" i="1"/>
  <c r="CM76" i="1"/>
  <c r="CE76" i="1"/>
  <c r="BW76" i="1"/>
  <c r="BO76" i="1"/>
  <c r="BG76" i="1"/>
  <c r="AY76" i="1"/>
  <c r="AQ76" i="1"/>
  <c r="AI76" i="1"/>
  <c r="AA76" i="1"/>
  <c r="S76" i="1"/>
  <c r="D77" i="1"/>
  <c r="CS76" i="1"/>
  <c r="CK76" i="1"/>
  <c r="CC76" i="1"/>
  <c r="BU76" i="1"/>
  <c r="BM76" i="1"/>
  <c r="BE76" i="1"/>
  <c r="AW76" i="1"/>
  <c r="AO76" i="1"/>
  <c r="AG76" i="1"/>
  <c r="Y76" i="1"/>
  <c r="Q76" i="1"/>
  <c r="AG148" i="1"/>
  <c r="DA149" i="1"/>
  <c r="DA148" i="1" s="1"/>
  <c r="DA76" i="1" l="1"/>
  <c r="CS77" i="1"/>
  <c r="CS72" i="1" s="1"/>
  <c r="CS168" i="1" s="1"/>
  <c r="CK77" i="1"/>
  <c r="CK72" i="1" s="1"/>
  <c r="CK168" i="1" s="1"/>
  <c r="CC77" i="1"/>
  <c r="CC72" i="1" s="1"/>
  <c r="CC168" i="1" s="1"/>
  <c r="BU77" i="1"/>
  <c r="BU72" i="1" s="1"/>
  <c r="BU168" i="1" s="1"/>
  <c r="BM77" i="1"/>
  <c r="BM72" i="1" s="1"/>
  <c r="BM168" i="1" s="1"/>
  <c r="BE77" i="1"/>
  <c r="BE72" i="1" s="1"/>
  <c r="BE168" i="1" s="1"/>
  <c r="AW77" i="1"/>
  <c r="AW72" i="1" s="1"/>
  <c r="AW168" i="1" s="1"/>
  <c r="AO77" i="1"/>
  <c r="AO72" i="1" s="1"/>
  <c r="AO168" i="1" s="1"/>
  <c r="AG77" i="1"/>
  <c r="Y77" i="1"/>
  <c r="Y72" i="1" s="1"/>
  <c r="Y168" i="1" s="1"/>
  <c r="Q77" i="1"/>
  <c r="Q72" i="1" s="1"/>
  <c r="Q168" i="1" s="1"/>
  <c r="CQ77" i="1"/>
  <c r="CQ72" i="1" s="1"/>
  <c r="CQ168" i="1" s="1"/>
  <c r="CI77" i="1"/>
  <c r="CI72" i="1" s="1"/>
  <c r="CI168" i="1" s="1"/>
  <c r="CA77" i="1"/>
  <c r="CA72" i="1" s="1"/>
  <c r="CA168" i="1" s="1"/>
  <c r="BS77" i="1"/>
  <c r="BS72" i="1" s="1"/>
  <c r="BS168" i="1" s="1"/>
  <c r="BK77" i="1"/>
  <c r="BK72" i="1" s="1"/>
  <c r="BK168" i="1" s="1"/>
  <c r="BC77" i="1"/>
  <c r="BC72" i="1" s="1"/>
  <c r="BC168" i="1" s="1"/>
  <c r="AU77" i="1"/>
  <c r="AU72" i="1" s="1"/>
  <c r="AU168" i="1" s="1"/>
  <c r="AM77" i="1"/>
  <c r="AM72" i="1" s="1"/>
  <c r="AM168" i="1" s="1"/>
  <c r="W77" i="1"/>
  <c r="W72" i="1" s="1"/>
  <c r="W168" i="1" s="1"/>
  <c r="CO77" i="1"/>
  <c r="CO72" i="1" s="1"/>
  <c r="CO168" i="1" s="1"/>
  <c r="CG77" i="1"/>
  <c r="CG72" i="1" s="1"/>
  <c r="CG168" i="1" s="1"/>
  <c r="BY77" i="1"/>
  <c r="BY72" i="1" s="1"/>
  <c r="BY168" i="1" s="1"/>
  <c r="BQ77" i="1"/>
  <c r="BQ72" i="1" s="1"/>
  <c r="BQ168" i="1" s="1"/>
  <c r="BI77" i="1"/>
  <c r="BI72" i="1" s="1"/>
  <c r="BI168" i="1" s="1"/>
  <c r="BA77" i="1"/>
  <c r="BA72" i="1" s="1"/>
  <c r="BA168" i="1" s="1"/>
  <c r="AS77" i="1"/>
  <c r="AS72" i="1" s="1"/>
  <c r="AS168" i="1" s="1"/>
  <c r="AK77" i="1"/>
  <c r="AK72" i="1" s="1"/>
  <c r="AK168" i="1" s="1"/>
  <c r="AC77" i="1"/>
  <c r="AC72" i="1" s="1"/>
  <c r="AC168" i="1" s="1"/>
  <c r="M77" i="1"/>
  <c r="M72" i="1" s="1"/>
  <c r="M168" i="1" s="1"/>
  <c r="CU77" i="1"/>
  <c r="CU72" i="1" s="1"/>
  <c r="CU168" i="1" s="1"/>
  <c r="CM77" i="1"/>
  <c r="CM72" i="1" s="1"/>
  <c r="CM168" i="1" s="1"/>
  <c r="CE77" i="1"/>
  <c r="CE72" i="1" s="1"/>
  <c r="CE168" i="1" s="1"/>
  <c r="BW77" i="1"/>
  <c r="BW72" i="1" s="1"/>
  <c r="BW168" i="1" s="1"/>
  <c r="BO77" i="1"/>
  <c r="BO72" i="1" s="1"/>
  <c r="BO168" i="1" s="1"/>
  <c r="BG77" i="1"/>
  <c r="BG72" i="1" s="1"/>
  <c r="BG168" i="1" s="1"/>
  <c r="AY77" i="1"/>
  <c r="AY72" i="1" s="1"/>
  <c r="AY168" i="1" s="1"/>
  <c r="AQ77" i="1"/>
  <c r="AQ72" i="1" s="1"/>
  <c r="AQ168" i="1" s="1"/>
  <c r="AI77" i="1"/>
  <c r="AI72" i="1" s="1"/>
  <c r="AI168" i="1" s="1"/>
  <c r="AA77" i="1"/>
  <c r="AA72" i="1" s="1"/>
  <c r="AA168" i="1" s="1"/>
  <c r="S77" i="1"/>
  <c r="S72" i="1" s="1"/>
  <c r="S168" i="1" s="1"/>
  <c r="DA77" i="1" l="1"/>
  <c r="DA72" i="1" s="1"/>
  <c r="AG72" i="1"/>
  <c r="AG168" i="1" s="1"/>
  <c r="DA168" i="1" l="1"/>
</calcChain>
</file>

<file path=xl/sharedStrings.xml><?xml version="1.0" encoding="utf-8"?>
<sst xmlns="http://schemas.openxmlformats.org/spreadsheetml/2006/main" count="401" uniqueCount="282">
  <si>
    <t>Код профиля 2016</t>
  </si>
  <si>
    <t>Код КСГ 2016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</si>
  <si>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</si>
  <si>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</si>
  <si>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</si>
  <si>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</si>
  <si>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</si>
  <si>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</si>
  <si>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</si>
  <si>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</si>
  <si>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</si>
  <si>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</si>
  <si>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</si>
  <si>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</si>
  <si>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</si>
  <si>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</si>
  <si>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</si>
  <si>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</si>
  <si>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</si>
  <si>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</si>
  <si>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</si>
  <si>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</si>
  <si>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</si>
  <si>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</si>
  <si>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</si>
  <si>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</si>
  <si>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</si>
  <si>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</si>
  <si>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</si>
  <si>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</si>
  <si>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</si>
  <si>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</si>
  <si>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</si>
  <si>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</si>
  <si>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</si>
  <si>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</si>
  <si>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</si>
  <si>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</si>
  <si>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</si>
  <si>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</si>
  <si>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</si>
  <si>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</si>
  <si>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</si>
  <si>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</si>
  <si>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</si>
  <si>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</si>
  <si>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ООО "ЭКО-центр"</t>
  </si>
  <si>
    <t>ООО "ЭКО-содействие"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</si>
  <si>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</si>
  <si>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</si>
  <si>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</si>
  <si>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</si>
  <si>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</si>
  <si>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</si>
  <si>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</si>
  <si>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</si>
  <si>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</si>
  <si>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</si>
  <si>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</si>
  <si>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</si>
  <si>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</si>
  <si>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</si>
  <si>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</si>
  <si>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</si>
  <si>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</si>
  <si>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</si>
  <si>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</si>
  <si>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</si>
  <si>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</si>
  <si>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</si>
  <si>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</si>
  <si>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</si>
  <si>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</si>
  <si>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</si>
  <si>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</si>
  <si>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</si>
  <si>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</si>
  <si>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</si>
  <si>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</si>
  <si>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</si>
  <si>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</si>
  <si>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</si>
  <si>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</si>
  <si>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</si>
  <si>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</si>
  <si>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</si>
  <si>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1343171</t>
  </si>
  <si>
    <t>1340003</t>
  </si>
  <si>
    <t>1340012</t>
  </si>
  <si>
    <t>1340001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</si>
  <si>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</si>
  <si>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</si>
  <si>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</si>
  <si>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</si>
  <si>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</si>
  <si>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</si>
  <si>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</si>
  <si>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</si>
  <si>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</si>
  <si>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</si>
  <si>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</si>
  <si>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</si>
  <si>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</si>
  <si>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</si>
  <si>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стоимость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</si>
  <si>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</si>
  <si>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</si>
  <si>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</si>
  <si>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</si>
  <si>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</si>
  <si>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</si>
  <si>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</si>
  <si>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</si>
  <si>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</si>
  <si>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</si>
  <si>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</si>
  <si>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</si>
  <si>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</si>
  <si>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</si>
  <si>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</si>
  <si>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</si>
  <si>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</si>
  <si>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</si>
  <si>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</si>
  <si>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</si>
  <si>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</si>
  <si>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</si>
  <si>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</si>
  <si>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</si>
  <si>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</si>
  <si>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</si>
  <si>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</si>
  <si>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</si>
  <si>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</si>
  <si>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</si>
  <si>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</si>
  <si>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</si>
  <si>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</si>
  <si>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</si>
  <si>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</si>
  <si>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</si>
  <si>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</si>
  <si>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</si>
  <si>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</si>
  <si>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</si>
  <si>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</si>
  <si>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</si>
  <si>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</si>
  <si>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</si>
  <si>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</si>
  <si>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</si>
  <si>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</si>
  <si>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</si>
  <si>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</si>
  <si>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</si>
  <si>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</si>
  <si>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</si>
  <si>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</si>
  <si>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</si>
  <si>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</si>
  <si>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</si>
  <si>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</si>
  <si>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</si>
  <si>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</si>
  <si>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</si>
  <si>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</si>
  <si>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</si>
  <si>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</si>
  <si>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</si>
  <si>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</si>
  <si>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</si>
  <si>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</si>
  <si>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</si>
  <si>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</si>
  <si>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</si>
  <si>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</si>
  <si>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</si>
  <si>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</si>
  <si>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</si>
  <si>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</si>
  <si>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</si>
  <si>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</si>
  <si>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</si>
  <si>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</si>
  <si>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</si>
  <si>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</si>
  <si>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</si>
  <si>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</si>
  <si>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</si>
  <si>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</si>
  <si>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</si>
  <si>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</si>
  <si>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</si>
  <si>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</si>
  <si>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</si>
  <si>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</si>
  <si>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</si>
  <si>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</si>
  <si>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</si>
  <si>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</si>
  <si>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</si>
  <si>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</si>
  <si>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</si>
  <si>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</si>
  <si>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</si>
  <si>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</si>
  <si>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</si>
  <si>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</si>
  <si>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</si>
  <si>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</si>
  <si>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</si>
  <si>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</si>
  <si>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</si>
  <si>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</si>
  <si>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</si>
  <si>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</si>
  <si>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</si>
  <si>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</si>
  <si>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</si>
  <si>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</si>
  <si>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</si>
  <si>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</si>
  <si>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</si>
  <si>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</si>
  <si>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</si>
  <si>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</si>
  <si>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</si>
  <si>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</si>
  <si>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</si>
  <si>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</si>
  <si>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</si>
  <si>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</si>
  <si>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</si>
  <si>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</si>
  <si>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</si>
  <si>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</si>
  <si>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</si>
  <si>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</si>
  <si>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</si>
  <si>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</si>
  <si>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</si>
  <si>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</si>
  <si>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</si>
  <si>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</si>
  <si>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</si>
  <si>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</si>
  <si>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</si>
  <si>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</si>
  <si>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</si>
  <si>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</si>
  <si>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</si>
  <si>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</si>
  <si>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</si>
  <si>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</si>
  <si>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</si>
  <si>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</si>
  <si>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</si>
  <si>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</si>
  <si>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</si>
  <si>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</si>
  <si>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</si>
  <si>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</si>
  <si>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</si>
  <si>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</si>
  <si>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</si>
  <si>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</si>
  <si>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</si>
  <si>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</si>
  <si>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Итого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</si>
  <si>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в  условиях  стационара дневного прибывания в разрезе  клинико-статистических групп заболеваний  на 2017 год              
</t>
  </si>
  <si>
    <t>к Решению Комиссии по разработке ТП ОМС от 28.12.2016 № 14</t>
  </si>
  <si>
    <t>Приложение № 4</t>
  </si>
  <si>
    <t>количество законченных случаев</t>
  </si>
  <si>
    <t>подуровень 3.4</t>
  </si>
  <si>
    <t>подуровень 2.3</t>
  </si>
  <si>
    <t>подуровень 1.1</t>
  </si>
  <si>
    <t>подуровень 2.5</t>
  </si>
  <si>
    <t>подуровень 2.4</t>
  </si>
  <si>
    <t>Хабаровский филиал ФГАУ "МНТК Микрохирургия глаза" им. акад. С.Н. Федорова" Минздрава России</t>
  </si>
  <si>
    <t>КГБУЗ "Хабаровская районная больница"министерства здравоохранения Хабаровского края</t>
  </si>
  <si>
    <t>КГБУЗ "Детская городская клиническая больница N 9"министерства здравоохранения Хабаровского края</t>
  </si>
  <si>
    <t>КГБУЗ "Ванинская центральная районная больница" МЗ Хабаровского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</si>
</sst>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0;[Red]0"/>
    <numFmt numFmtId="167" formatCode="#,##0.0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95">
    <xf numFmtId="0" fontId="0" fillId="0" borderId="0" xfId="0"/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168" fontId="4" fillId="0" borderId="4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/>
    <xf numFmtId="166" fontId="3" fillId="0" borderId="0" xfId="0" applyNumberFormat="1" applyFont="1" applyFill="1"/>
    <xf numFmtId="49" fontId="4" fillId="0" borderId="5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168" fontId="4" fillId="0" borderId="3" xfId="1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3" xfId="0" applyFont="1" applyFill="1" applyBorder="1"/>
    <xf numFmtId="0" fontId="5" fillId="0" borderId="0" xfId="0" applyFont="1" applyFill="1"/>
    <xf numFmtId="0" fontId="5" fillId="0" borderId="1" xfId="0" applyFont="1" applyFill="1" applyBorder="1" applyAlignment="1">
      <alignment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right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right" vertical="center" wrapText="1"/>
    </xf>
    <xf numFmtId="164" fontId="3" fillId="0" borderId="6" xfId="1" applyNumberFormat="1" applyFont="1" applyFill="1" applyBorder="1" applyAlignment="1">
      <alignment horizontal="right" vertical="center" wrapText="1"/>
    </xf>
    <xf numFmtId="0" fontId="5" fillId="0" borderId="6" xfId="1" applyFont="1" applyFill="1" applyBorder="1" applyAlignment="1">
      <alignment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" fontId="4" fillId="0" borderId="3" xfId="0" applyNumberFormat="1" applyFont="1" applyFill="1" applyBorder="1" applyAlignment="1">
      <alignment horizontal="center"/>
    </xf>
    <xf numFmtId="1" fontId="11" fillId="0" borderId="4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164" fontId="4" fillId="0" borderId="12" xfId="1" applyNumberFormat="1" applyFont="1" applyFill="1" applyBorder="1" applyAlignment="1">
      <alignment horizontal="center" vertical="center" wrapText="1"/>
    </xf>
    <xf numFmtId="164" fontId="4" fillId="0" borderId="1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167" fontId="3" fillId="0" borderId="3" xfId="1" applyNumberFormat="1" applyFont="1" applyFill="1" applyBorder="1" applyAlignment="1">
      <alignment horizontal="center" vertical="center" wrapText="1"/>
    </xf>
    <xf numFmtId="167" fontId="3" fillId="0" borderId="2" xfId="1" applyNumberFormat="1" applyFont="1" applyFill="1" applyBorder="1" applyAlignment="1">
      <alignment horizontal="center" vertical="center" wrapText="1"/>
    </xf>
    <xf numFmtId="167" fontId="3" fillId="0" borderId="7" xfId="1" applyNumberFormat="1" applyFont="1" applyFill="1" applyBorder="1" applyAlignment="1">
      <alignment horizontal="center" vertical="center" wrapText="1"/>
    </xf>
    <xf numFmtId="167" fontId="3" fillId="0" borderId="8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3" fillId="0" borderId="4" xfId="1" applyNumberFormat="1" applyFont="1" applyFill="1" applyBorder="1" applyAlignment="1">
      <alignment horizontal="center" vertical="center" wrapText="1"/>
    </xf>
    <xf numFmtId="167" fontId="3" fillId="0" borderId="5" xfId="1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A168"/>
  <sheetViews>
    <sheetView tabSelected="1" view="pageBreakPreview" zoomScale="80" zoomScaleNormal="85" zoomScaleSheetLayoutView="80" workbookViewId="0">
      <pane xSplit="11" ySplit="10" topLeftCell="L82" activePane="bottomRight" state="frozen"/>
      <selection pane="topRight" activeCell="M1" sqref="M1"/>
      <selection pane="bottomLeft" activeCell="A11" sqref="A11"/>
      <selection pane="bottomRight" activeCell="CF7" sqref="CF7"/>
    </sheetView>
  </sheetViews>
  <sheetFormatPr defaultRowHeight="15" x14ac:dyDescent="0.25"/>
  <cols>
    <col min="1" max="1" width="6.140625" style="33" customWidth="1"/>
    <col min="2" max="2" width="6.5703125" style="33" customWidth="1"/>
    <col min="3" max="3" width="45.5703125" style="33" customWidth="1"/>
    <col min="4" max="4" width="11.85546875" style="33" customWidth="1"/>
    <col min="5" max="5" width="11.85546875" style="33" hidden="1" customWidth="1"/>
    <col min="6" max="6" width="9" style="33" customWidth="1"/>
    <col min="7" max="7" width="8.42578125" style="33" customWidth="1"/>
    <col min="8" max="11" width="5.85546875" style="33" customWidth="1"/>
    <col min="12" max="12" width="12.28515625" style="33" customWidth="1"/>
    <col min="13" max="13" width="14.7109375" style="33" customWidth="1"/>
    <col min="14" max="14" width="10.28515625" style="33" hidden="1" customWidth="1"/>
    <col min="15" max="15" width="9.85546875" style="33" hidden="1" customWidth="1"/>
    <col min="16" max="16" width="12.28515625" style="33" customWidth="1"/>
    <col min="17" max="17" width="13.28515625" style="33" customWidth="1"/>
    <col min="18" max="18" width="10.140625" style="34" customWidth="1"/>
    <col min="19" max="19" width="13.42578125" style="34" customWidth="1"/>
    <col min="20" max="21" width="6.5703125" style="34" hidden="1" customWidth="1"/>
    <col min="22" max="22" width="10.85546875" style="33" customWidth="1"/>
    <col min="23" max="23" width="14.5703125" style="33" customWidth="1"/>
    <col min="24" max="24" width="11.42578125" style="33" customWidth="1"/>
    <col min="25" max="25" width="13" style="33" customWidth="1"/>
    <col min="26" max="27" width="12.7109375" style="33" customWidth="1"/>
    <col min="28" max="29" width="14" style="33" customWidth="1"/>
    <col min="30" max="30" width="13.42578125" style="33" customWidth="1"/>
    <col min="31" max="31" width="16.140625" style="33" customWidth="1"/>
    <col min="32" max="32" width="13.5703125" style="34" customWidth="1"/>
    <col min="33" max="33" width="13.7109375" style="34" customWidth="1"/>
    <col min="34" max="35" width="12.85546875" style="33" customWidth="1"/>
    <col min="36" max="37" width="13" style="33" customWidth="1"/>
    <col min="38" max="43" width="12.5703125" style="33" customWidth="1"/>
    <col min="44" max="44" width="9.5703125" style="33" customWidth="1"/>
    <col min="45" max="45" width="12.5703125" style="33" customWidth="1"/>
    <col min="46" max="47" width="13.5703125" style="33" customWidth="1"/>
    <col min="48" max="49" width="13.42578125" style="33" customWidth="1"/>
    <col min="50" max="50" width="10.5703125" style="33" customWidth="1"/>
    <col min="51" max="51" width="13.7109375" style="33" customWidth="1"/>
    <col min="52" max="52" width="12.85546875" style="35" customWidth="1"/>
    <col min="53" max="53" width="12.85546875" style="33" customWidth="1"/>
    <col min="54" max="56" width="12.28515625" style="33" customWidth="1"/>
    <col min="57" max="57" width="14.28515625" style="33" customWidth="1"/>
    <col min="58" max="59" width="13" style="33" customWidth="1"/>
    <col min="60" max="60" width="10.85546875" style="33" customWidth="1"/>
    <col min="61" max="61" width="13.42578125" style="33" customWidth="1"/>
    <col min="62" max="63" width="13" style="33" customWidth="1"/>
    <col min="64" max="65" width="12.28515625" style="33" customWidth="1"/>
    <col min="66" max="67" width="14" style="33" customWidth="1"/>
    <col min="68" max="69" width="13.7109375" style="33" customWidth="1"/>
    <col min="70" max="71" width="10.5703125" style="33" customWidth="1"/>
    <col min="72" max="73" width="12.5703125" style="33" customWidth="1"/>
    <col min="74" max="74" width="10" style="33" customWidth="1"/>
    <col min="75" max="75" width="15.7109375" style="33" customWidth="1"/>
    <col min="76" max="77" width="12.140625" style="33" customWidth="1"/>
    <col min="78" max="79" width="14" style="33" customWidth="1"/>
    <col min="80" max="81" width="12" style="33" customWidth="1"/>
    <col min="82" max="85" width="12.85546875" style="33" customWidth="1"/>
    <col min="86" max="87" width="13.28515625" style="33" customWidth="1"/>
    <col min="88" max="89" width="13.42578125" style="33" customWidth="1"/>
    <col min="90" max="91" width="12.85546875" style="33" customWidth="1"/>
    <col min="92" max="92" width="12" style="33" customWidth="1"/>
    <col min="93" max="93" width="17" style="33" customWidth="1"/>
    <col min="94" max="95" width="12.28515625" style="33" customWidth="1"/>
    <col min="96" max="96" width="12.7109375" style="33" customWidth="1"/>
    <col min="97" max="97" width="14" style="33" customWidth="1"/>
    <col min="98" max="98" width="11.140625" style="33" customWidth="1"/>
    <col min="99" max="103" width="12.5703125" style="33" customWidth="1"/>
    <col min="104" max="104" width="14.5703125" style="33" customWidth="1"/>
    <col min="105" max="105" width="16.7109375" style="33" customWidth="1"/>
    <col min="106" max="16384" width="9.140625" style="33"/>
  </cols>
  <sheetData>
    <row r="1" spans="1:105" ht="15.75" x14ac:dyDescent="0.25">
      <c r="S1" s="70" t="s">
        <v>271</v>
      </c>
      <c r="T1" s="70"/>
      <c r="U1" s="70"/>
      <c r="V1" s="70"/>
    </row>
    <row r="2" spans="1:105" ht="53.25" customHeight="1" x14ac:dyDescent="0.25">
      <c r="S2" s="69" t="s">
        <v>270</v>
      </c>
      <c r="T2" s="69"/>
      <c r="U2" s="69"/>
      <c r="V2" s="69"/>
    </row>
    <row r="3" spans="1:105" ht="53.25" customHeight="1" x14ac:dyDescent="0.25">
      <c r="A3" s="68" t="s">
        <v>269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45"/>
      <c r="AB3" s="45"/>
      <c r="AC3" s="45"/>
    </row>
    <row r="4" spans="1:105" ht="89.25" customHeight="1" x14ac:dyDescent="0.25">
      <c r="A4" s="84" t="s">
        <v>0</v>
      </c>
      <c r="B4" s="84" t="s">
        <v>1</v>
      </c>
      <c r="C4" s="87" t="s">
        <v>2</v>
      </c>
      <c r="D4" s="84" t="s">
        <v>3</v>
      </c>
      <c r="E4" s="84" t="s">
        <v>4</v>
      </c>
      <c r="F4" s="89" t="s">
        <v>5</v>
      </c>
      <c r="G4" s="89" t="s">
        <v>6</v>
      </c>
      <c r="H4" s="90" t="s">
        <v>7</v>
      </c>
      <c r="I4" s="91"/>
      <c r="J4" s="91"/>
      <c r="K4" s="92"/>
      <c r="L4" s="81" t="s">
        <v>8</v>
      </c>
      <c r="M4" s="82"/>
      <c r="N4" s="1"/>
      <c r="O4" s="1"/>
      <c r="P4" s="81" t="s">
        <v>9</v>
      </c>
      <c r="Q4" s="82"/>
      <c r="R4" s="93" t="s">
        <v>278</v>
      </c>
      <c r="S4" s="94"/>
      <c r="T4" s="3"/>
      <c r="U4" s="3"/>
      <c r="V4" s="81" t="s">
        <v>10</v>
      </c>
      <c r="W4" s="82"/>
      <c r="X4" s="81" t="s">
        <v>11</v>
      </c>
      <c r="Y4" s="82"/>
      <c r="Z4" s="81" t="s">
        <v>12</v>
      </c>
      <c r="AA4" s="82"/>
      <c r="AB4" s="79" t="s">
        <v>13</v>
      </c>
      <c r="AC4" s="80"/>
      <c r="AD4" s="81" t="s">
        <v>14</v>
      </c>
      <c r="AE4" s="82"/>
      <c r="AF4" s="71" t="s">
        <v>15</v>
      </c>
      <c r="AG4" s="72"/>
      <c r="AH4" s="81" t="s">
        <v>16</v>
      </c>
      <c r="AI4" s="82"/>
      <c r="AJ4" s="81" t="s">
        <v>17</v>
      </c>
      <c r="AK4" s="82"/>
      <c r="AL4" s="81" t="s">
        <v>18</v>
      </c>
      <c r="AM4" s="82"/>
      <c r="AN4" s="81" t="s">
        <v>19</v>
      </c>
      <c r="AO4" s="82"/>
      <c r="AP4" s="81" t="s">
        <v>20</v>
      </c>
      <c r="AQ4" s="82"/>
      <c r="AR4" s="81" t="s">
        <v>21</v>
      </c>
      <c r="AS4" s="82"/>
      <c r="AT4" s="81" t="s">
        <v>22</v>
      </c>
      <c r="AU4" s="82"/>
      <c r="AV4" s="81" t="s">
        <v>23</v>
      </c>
      <c r="AW4" s="82"/>
      <c r="AX4" s="81" t="s">
        <v>24</v>
      </c>
      <c r="AY4" s="82"/>
      <c r="AZ4" s="81" t="s">
        <v>25</v>
      </c>
      <c r="BA4" s="82"/>
      <c r="BB4" s="81" t="s">
        <v>26</v>
      </c>
      <c r="BC4" s="82"/>
      <c r="BD4" s="81" t="s">
        <v>27</v>
      </c>
      <c r="BE4" s="82"/>
      <c r="BF4" s="81" t="s">
        <v>280</v>
      </c>
      <c r="BG4" s="82"/>
      <c r="BH4" s="81" t="s">
        <v>279</v>
      </c>
      <c r="BI4" s="82"/>
      <c r="BJ4" s="81" t="s">
        <v>28</v>
      </c>
      <c r="BK4" s="82"/>
      <c r="BL4" s="81" t="s">
        <v>29</v>
      </c>
      <c r="BM4" s="82"/>
      <c r="BN4" s="81" t="s">
        <v>30</v>
      </c>
      <c r="BO4" s="82"/>
      <c r="BP4" s="71" t="s">
        <v>31</v>
      </c>
      <c r="BQ4" s="72"/>
      <c r="BR4" s="81" t="s">
        <v>32</v>
      </c>
      <c r="BS4" s="82"/>
      <c r="BT4" s="81" t="s">
        <v>33</v>
      </c>
      <c r="BU4" s="82"/>
      <c r="BV4" s="81" t="s">
        <v>34</v>
      </c>
      <c r="BW4" s="82"/>
      <c r="BX4" s="81" t="s">
        <v>35</v>
      </c>
      <c r="BY4" s="82"/>
      <c r="BZ4" s="81" t="s">
        <v>36</v>
      </c>
      <c r="CA4" s="82"/>
      <c r="CB4" s="81" t="s">
        <v>37</v>
      </c>
      <c r="CC4" s="82"/>
      <c r="CD4" s="81" t="s">
        <v>38</v>
      </c>
      <c r="CE4" s="82"/>
      <c r="CF4" s="81" t="s">
        <v>281</v>
      </c>
      <c r="CG4" s="82"/>
      <c r="CH4" s="81" t="s">
        <v>39</v>
      </c>
      <c r="CI4" s="82"/>
      <c r="CJ4" s="81" t="s">
        <v>40</v>
      </c>
      <c r="CK4" s="82"/>
      <c r="CL4" s="81" t="s">
        <v>41</v>
      </c>
      <c r="CM4" s="82"/>
      <c r="CN4" s="81" t="s">
        <v>42</v>
      </c>
      <c r="CO4" s="82"/>
      <c r="CP4" s="81" t="s">
        <v>43</v>
      </c>
      <c r="CQ4" s="82"/>
      <c r="CR4" s="81" t="s">
        <v>44</v>
      </c>
      <c r="CS4" s="82"/>
      <c r="CT4" s="81" t="s">
        <v>45</v>
      </c>
      <c r="CU4" s="82"/>
      <c r="CV4" s="79" t="s">
        <v>46</v>
      </c>
      <c r="CW4" s="83"/>
      <c r="CX4" s="79" t="s">
        <v>47</v>
      </c>
      <c r="CY4" s="83"/>
      <c r="CZ4" s="62" t="s">
        <v>268</v>
      </c>
      <c r="DA4" s="63"/>
    </row>
    <row r="5" spans="1:105" ht="21" hidden="1" customHeight="1" x14ac:dyDescent="0.25">
      <c r="A5" s="85"/>
      <c r="B5" s="85"/>
      <c r="C5" s="87"/>
      <c r="D5" s="85"/>
      <c r="E5" s="85"/>
      <c r="F5" s="89"/>
      <c r="G5" s="89"/>
      <c r="H5" s="73" t="s">
        <v>91</v>
      </c>
      <c r="I5" s="73" t="s">
        <v>92</v>
      </c>
      <c r="J5" s="73" t="s">
        <v>93</v>
      </c>
      <c r="K5" s="74" t="s">
        <v>94</v>
      </c>
      <c r="L5" s="77" t="s">
        <v>48</v>
      </c>
      <c r="M5" s="78"/>
      <c r="N5" s="36"/>
      <c r="O5" s="36"/>
      <c r="P5" s="77" t="s">
        <v>49</v>
      </c>
      <c r="Q5" s="78"/>
      <c r="R5" s="77" t="s">
        <v>50</v>
      </c>
      <c r="S5" s="78"/>
      <c r="T5" s="36"/>
      <c r="U5" s="36"/>
      <c r="V5" s="77" t="s">
        <v>51</v>
      </c>
      <c r="W5" s="78"/>
      <c r="X5" s="77" t="s">
        <v>52</v>
      </c>
      <c r="Y5" s="78"/>
      <c r="Z5" s="77" t="s">
        <v>53</v>
      </c>
      <c r="AA5" s="78"/>
      <c r="AB5" s="77" t="s">
        <v>54</v>
      </c>
      <c r="AC5" s="78"/>
      <c r="AD5" s="77" t="s">
        <v>55</v>
      </c>
      <c r="AE5" s="78"/>
      <c r="AF5" s="77" t="s">
        <v>56</v>
      </c>
      <c r="AG5" s="78"/>
      <c r="AH5" s="77" t="s">
        <v>57</v>
      </c>
      <c r="AI5" s="78"/>
      <c r="AJ5" s="77" t="s">
        <v>58</v>
      </c>
      <c r="AK5" s="78"/>
      <c r="AL5" s="77" t="s">
        <v>59</v>
      </c>
      <c r="AM5" s="78"/>
      <c r="AN5" s="77" t="s">
        <v>60</v>
      </c>
      <c r="AO5" s="78"/>
      <c r="AP5" s="77" t="s">
        <v>61</v>
      </c>
      <c r="AQ5" s="78"/>
      <c r="AR5" s="77" t="s">
        <v>62</v>
      </c>
      <c r="AS5" s="78"/>
      <c r="AT5" s="77" t="s">
        <v>63</v>
      </c>
      <c r="AU5" s="78"/>
      <c r="AV5" s="77" t="s">
        <v>64</v>
      </c>
      <c r="AW5" s="78"/>
      <c r="AX5" s="77" t="s">
        <v>65</v>
      </c>
      <c r="AY5" s="78"/>
      <c r="AZ5" s="77" t="s">
        <v>66</v>
      </c>
      <c r="BA5" s="78"/>
      <c r="BB5" s="77" t="s">
        <v>67</v>
      </c>
      <c r="BC5" s="78"/>
      <c r="BD5" s="77" t="s">
        <v>68</v>
      </c>
      <c r="BE5" s="78"/>
      <c r="BF5" s="77" t="s">
        <v>69</v>
      </c>
      <c r="BG5" s="78"/>
      <c r="BH5" s="77" t="s">
        <v>70</v>
      </c>
      <c r="BI5" s="78"/>
      <c r="BJ5" s="77" t="s">
        <v>71</v>
      </c>
      <c r="BK5" s="78"/>
      <c r="BL5" s="77" t="s">
        <v>72</v>
      </c>
      <c r="BM5" s="78"/>
      <c r="BN5" s="77" t="s">
        <v>73</v>
      </c>
      <c r="BO5" s="78"/>
      <c r="BP5" s="77" t="s">
        <v>74</v>
      </c>
      <c r="BQ5" s="78"/>
      <c r="BR5" s="77" t="s">
        <v>75</v>
      </c>
      <c r="BS5" s="78"/>
      <c r="BT5" s="77" t="s">
        <v>76</v>
      </c>
      <c r="BU5" s="78"/>
      <c r="BV5" s="77" t="s">
        <v>77</v>
      </c>
      <c r="BW5" s="78"/>
      <c r="BX5" s="77" t="s">
        <v>78</v>
      </c>
      <c r="BY5" s="78"/>
      <c r="BZ5" s="77" t="s">
        <v>79</v>
      </c>
      <c r="CA5" s="78"/>
      <c r="CB5" s="77" t="s">
        <v>80</v>
      </c>
      <c r="CC5" s="78"/>
      <c r="CD5" s="77" t="s">
        <v>81</v>
      </c>
      <c r="CE5" s="78"/>
      <c r="CF5" s="77" t="s">
        <v>82</v>
      </c>
      <c r="CG5" s="78"/>
      <c r="CH5" s="77" t="s">
        <v>83</v>
      </c>
      <c r="CI5" s="78"/>
      <c r="CJ5" s="77" t="s">
        <v>84</v>
      </c>
      <c r="CK5" s="78"/>
      <c r="CL5" s="77" t="s">
        <v>85</v>
      </c>
      <c r="CM5" s="78"/>
      <c r="CN5" s="77" t="s">
        <v>86</v>
      </c>
      <c r="CO5" s="78"/>
      <c r="CP5" s="77" t="s">
        <v>87</v>
      </c>
      <c r="CQ5" s="78"/>
      <c r="CR5" s="77" t="s">
        <v>88</v>
      </c>
      <c r="CS5" s="78"/>
      <c r="CT5" s="77" t="s">
        <v>89</v>
      </c>
      <c r="CU5" s="78"/>
      <c r="CV5" s="77" t="s">
        <v>90</v>
      </c>
      <c r="CW5" s="78"/>
      <c r="CX5" s="77" t="s">
        <v>90</v>
      </c>
      <c r="CY5" s="78"/>
      <c r="CZ5" s="64"/>
      <c r="DA5" s="65"/>
    </row>
    <row r="6" spans="1:105" ht="23.25" hidden="1" customHeight="1" x14ac:dyDescent="0.25">
      <c r="A6" s="85"/>
      <c r="B6" s="85"/>
      <c r="C6" s="87"/>
      <c r="D6" s="85"/>
      <c r="E6" s="85"/>
      <c r="F6" s="89"/>
      <c r="G6" s="89"/>
      <c r="H6" s="73"/>
      <c r="I6" s="73"/>
      <c r="J6" s="73"/>
      <c r="K6" s="75"/>
      <c r="L6" s="71" t="s">
        <v>96</v>
      </c>
      <c r="M6" s="72"/>
      <c r="N6" s="37"/>
      <c r="O6" s="37"/>
      <c r="P6" s="71" t="s">
        <v>96</v>
      </c>
      <c r="Q6" s="72"/>
      <c r="R6" s="71" t="s">
        <v>96</v>
      </c>
      <c r="S6" s="72"/>
      <c r="T6" s="37"/>
      <c r="U6" s="37"/>
      <c r="V6" s="71" t="s">
        <v>96</v>
      </c>
      <c r="W6" s="72"/>
      <c r="X6" s="71" t="s">
        <v>97</v>
      </c>
      <c r="Y6" s="72"/>
      <c r="Z6" s="71" t="s">
        <v>96</v>
      </c>
      <c r="AA6" s="72"/>
      <c r="AB6" s="71" t="s">
        <v>95</v>
      </c>
      <c r="AC6" s="72"/>
      <c r="AD6" s="71" t="s">
        <v>273</v>
      </c>
      <c r="AE6" s="72"/>
      <c r="AF6" s="71" t="s">
        <v>98</v>
      </c>
      <c r="AG6" s="72"/>
      <c r="AH6" s="71" t="s">
        <v>95</v>
      </c>
      <c r="AI6" s="72"/>
      <c r="AJ6" s="71" t="s">
        <v>274</v>
      </c>
      <c r="AK6" s="72"/>
      <c r="AL6" s="71" t="s">
        <v>100</v>
      </c>
      <c r="AM6" s="72"/>
      <c r="AN6" s="71" t="s">
        <v>274</v>
      </c>
      <c r="AO6" s="72"/>
      <c r="AP6" s="71" t="s">
        <v>100</v>
      </c>
      <c r="AQ6" s="72"/>
      <c r="AR6" s="71" t="s">
        <v>100</v>
      </c>
      <c r="AS6" s="72"/>
      <c r="AT6" s="71" t="s">
        <v>274</v>
      </c>
      <c r="AU6" s="72"/>
      <c r="AV6" s="71" t="s">
        <v>95</v>
      </c>
      <c r="AW6" s="72"/>
      <c r="AX6" s="71" t="s">
        <v>99</v>
      </c>
      <c r="AY6" s="72"/>
      <c r="AZ6" s="71" t="s">
        <v>101</v>
      </c>
      <c r="BA6" s="72"/>
      <c r="BB6" s="71" t="s">
        <v>97</v>
      </c>
      <c r="BC6" s="72"/>
      <c r="BD6" s="71" t="s">
        <v>274</v>
      </c>
      <c r="BE6" s="72"/>
      <c r="BF6" s="71" t="s">
        <v>100</v>
      </c>
      <c r="BG6" s="72"/>
      <c r="BH6" s="71" t="s">
        <v>275</v>
      </c>
      <c r="BI6" s="72"/>
      <c r="BJ6" s="71" t="s">
        <v>275</v>
      </c>
      <c r="BK6" s="72"/>
      <c r="BL6" s="71" t="s">
        <v>276</v>
      </c>
      <c r="BM6" s="72"/>
      <c r="BN6" s="71" t="s">
        <v>276</v>
      </c>
      <c r="BO6" s="72"/>
      <c r="BP6" s="71" t="s">
        <v>275</v>
      </c>
      <c r="BQ6" s="72"/>
      <c r="BR6" s="71" t="s">
        <v>100</v>
      </c>
      <c r="BS6" s="72"/>
      <c r="BT6" s="71" t="s">
        <v>101</v>
      </c>
      <c r="BU6" s="72"/>
      <c r="BV6" s="71" t="s">
        <v>101</v>
      </c>
      <c r="BW6" s="72"/>
      <c r="BX6" s="71" t="s">
        <v>277</v>
      </c>
      <c r="BY6" s="72"/>
      <c r="BZ6" s="71" t="s">
        <v>277</v>
      </c>
      <c r="CA6" s="72"/>
      <c r="CB6" s="71" t="s">
        <v>276</v>
      </c>
      <c r="CC6" s="72"/>
      <c r="CD6" s="71" t="s">
        <v>99</v>
      </c>
      <c r="CE6" s="72"/>
      <c r="CF6" s="71" t="s">
        <v>277</v>
      </c>
      <c r="CG6" s="72"/>
      <c r="CH6" s="71" t="s">
        <v>99</v>
      </c>
      <c r="CI6" s="72"/>
      <c r="CJ6" s="71" t="s">
        <v>101</v>
      </c>
      <c r="CK6" s="72"/>
      <c r="CL6" s="71" t="s">
        <v>277</v>
      </c>
      <c r="CM6" s="72"/>
      <c r="CN6" s="71" t="s">
        <v>102</v>
      </c>
      <c r="CO6" s="72"/>
      <c r="CP6" s="71" t="s">
        <v>103</v>
      </c>
      <c r="CQ6" s="72"/>
      <c r="CR6" s="71" t="s">
        <v>102</v>
      </c>
      <c r="CS6" s="72"/>
      <c r="CT6" s="71" t="s">
        <v>103</v>
      </c>
      <c r="CU6" s="72"/>
      <c r="CV6" s="71" t="s">
        <v>101</v>
      </c>
      <c r="CW6" s="72"/>
      <c r="CX6" s="71" t="s">
        <v>101</v>
      </c>
      <c r="CY6" s="72"/>
      <c r="CZ6" s="66"/>
      <c r="DA6" s="67"/>
    </row>
    <row r="7" spans="1:105" ht="87" customHeight="1" x14ac:dyDescent="0.25">
      <c r="A7" s="86"/>
      <c r="B7" s="86"/>
      <c r="C7" s="87"/>
      <c r="D7" s="88"/>
      <c r="E7" s="88"/>
      <c r="F7" s="89"/>
      <c r="G7" s="89"/>
      <c r="H7" s="73"/>
      <c r="I7" s="73"/>
      <c r="J7" s="73"/>
      <c r="K7" s="76"/>
      <c r="L7" s="59" t="s">
        <v>272</v>
      </c>
      <c r="M7" s="3" t="s">
        <v>104</v>
      </c>
      <c r="N7" s="3"/>
      <c r="O7" s="3"/>
      <c r="P7" s="59" t="s">
        <v>272</v>
      </c>
      <c r="Q7" s="3" t="s">
        <v>104</v>
      </c>
      <c r="R7" s="59" t="s">
        <v>272</v>
      </c>
      <c r="S7" s="3" t="s">
        <v>104</v>
      </c>
      <c r="T7" s="3"/>
      <c r="U7" s="3"/>
      <c r="V7" s="59" t="s">
        <v>272</v>
      </c>
      <c r="W7" s="3" t="s">
        <v>104</v>
      </c>
      <c r="X7" s="59" t="s">
        <v>272</v>
      </c>
      <c r="Y7" s="3" t="s">
        <v>104</v>
      </c>
      <c r="Z7" s="59" t="s">
        <v>272</v>
      </c>
      <c r="AA7" s="3" t="s">
        <v>104</v>
      </c>
      <c r="AB7" s="59" t="s">
        <v>272</v>
      </c>
      <c r="AC7" s="4" t="s">
        <v>104</v>
      </c>
      <c r="AD7" s="59" t="s">
        <v>272</v>
      </c>
      <c r="AE7" s="3" t="s">
        <v>104</v>
      </c>
      <c r="AF7" s="59" t="s">
        <v>272</v>
      </c>
      <c r="AG7" s="3" t="s">
        <v>104</v>
      </c>
      <c r="AH7" s="59" t="s">
        <v>272</v>
      </c>
      <c r="AI7" s="3" t="s">
        <v>104</v>
      </c>
      <c r="AJ7" s="59" t="s">
        <v>272</v>
      </c>
      <c r="AK7" s="3" t="s">
        <v>104</v>
      </c>
      <c r="AL7" s="59" t="s">
        <v>272</v>
      </c>
      <c r="AM7" s="3" t="s">
        <v>104</v>
      </c>
      <c r="AN7" s="59" t="s">
        <v>272</v>
      </c>
      <c r="AO7" s="3" t="s">
        <v>104</v>
      </c>
      <c r="AP7" s="59" t="s">
        <v>272</v>
      </c>
      <c r="AQ7" s="3" t="s">
        <v>104</v>
      </c>
      <c r="AR7" s="59" t="s">
        <v>272</v>
      </c>
      <c r="AS7" s="3" t="s">
        <v>104</v>
      </c>
      <c r="AT7" s="59" t="s">
        <v>272</v>
      </c>
      <c r="AU7" s="3" t="s">
        <v>104</v>
      </c>
      <c r="AV7" s="59" t="s">
        <v>272</v>
      </c>
      <c r="AW7" s="3" t="s">
        <v>104</v>
      </c>
      <c r="AX7" s="59" t="s">
        <v>272</v>
      </c>
      <c r="AY7" s="3" t="s">
        <v>104</v>
      </c>
      <c r="AZ7" s="59" t="s">
        <v>272</v>
      </c>
      <c r="BA7" s="3" t="s">
        <v>104</v>
      </c>
      <c r="BB7" s="59" t="s">
        <v>272</v>
      </c>
      <c r="BC7" s="3" t="s">
        <v>104</v>
      </c>
      <c r="BD7" s="59" t="s">
        <v>272</v>
      </c>
      <c r="BE7" s="3" t="s">
        <v>104</v>
      </c>
      <c r="BF7" s="59" t="s">
        <v>272</v>
      </c>
      <c r="BG7" s="3" t="s">
        <v>104</v>
      </c>
      <c r="BH7" s="59" t="s">
        <v>272</v>
      </c>
      <c r="BI7" s="3" t="s">
        <v>104</v>
      </c>
      <c r="BJ7" s="59" t="s">
        <v>272</v>
      </c>
      <c r="BK7" s="3" t="s">
        <v>104</v>
      </c>
      <c r="BL7" s="59" t="s">
        <v>272</v>
      </c>
      <c r="BM7" s="3" t="s">
        <v>104</v>
      </c>
      <c r="BN7" s="59" t="s">
        <v>272</v>
      </c>
      <c r="BO7" s="3" t="s">
        <v>104</v>
      </c>
      <c r="BP7" s="59" t="s">
        <v>272</v>
      </c>
      <c r="BQ7" s="4" t="s">
        <v>104</v>
      </c>
      <c r="BR7" s="59" t="s">
        <v>272</v>
      </c>
      <c r="BS7" s="3" t="s">
        <v>104</v>
      </c>
      <c r="BT7" s="59" t="s">
        <v>272</v>
      </c>
      <c r="BU7" s="3" t="s">
        <v>104</v>
      </c>
      <c r="BV7" s="59" t="s">
        <v>272</v>
      </c>
      <c r="BW7" s="3" t="s">
        <v>104</v>
      </c>
      <c r="BX7" s="59" t="s">
        <v>272</v>
      </c>
      <c r="BY7" s="3" t="s">
        <v>104</v>
      </c>
      <c r="BZ7" s="59" t="s">
        <v>272</v>
      </c>
      <c r="CA7" s="3" t="s">
        <v>104</v>
      </c>
      <c r="CB7" s="59" t="s">
        <v>272</v>
      </c>
      <c r="CC7" s="3" t="s">
        <v>104</v>
      </c>
      <c r="CD7" s="59" t="s">
        <v>272</v>
      </c>
      <c r="CE7" s="3" t="s">
        <v>104</v>
      </c>
      <c r="CF7" s="59" t="s">
        <v>272</v>
      </c>
      <c r="CG7" s="3" t="s">
        <v>104</v>
      </c>
      <c r="CH7" s="59" t="s">
        <v>272</v>
      </c>
      <c r="CI7" s="3" t="s">
        <v>104</v>
      </c>
      <c r="CJ7" s="59" t="s">
        <v>272</v>
      </c>
      <c r="CK7" s="3" t="s">
        <v>104</v>
      </c>
      <c r="CL7" s="59" t="s">
        <v>272</v>
      </c>
      <c r="CM7" s="3" t="s">
        <v>104</v>
      </c>
      <c r="CN7" s="59" t="s">
        <v>272</v>
      </c>
      <c r="CO7" s="3" t="s">
        <v>104</v>
      </c>
      <c r="CP7" s="59" t="s">
        <v>272</v>
      </c>
      <c r="CQ7" s="3" t="s">
        <v>104</v>
      </c>
      <c r="CR7" s="59" t="s">
        <v>272</v>
      </c>
      <c r="CS7" s="3" t="s">
        <v>104</v>
      </c>
      <c r="CT7" s="59" t="s">
        <v>272</v>
      </c>
      <c r="CU7" s="3" t="s">
        <v>104</v>
      </c>
      <c r="CV7" s="59" t="s">
        <v>272</v>
      </c>
      <c r="CW7" s="3" t="s">
        <v>104</v>
      </c>
      <c r="CX7" s="59" t="s">
        <v>272</v>
      </c>
      <c r="CY7" s="3" t="s">
        <v>104</v>
      </c>
      <c r="CZ7" s="59" t="s">
        <v>272</v>
      </c>
      <c r="DA7" s="4" t="s">
        <v>104</v>
      </c>
    </row>
    <row r="8" spans="1:105" x14ac:dyDescent="0.25">
      <c r="B8" s="38"/>
      <c r="C8" s="47" t="s">
        <v>105</v>
      </c>
      <c r="D8" s="18"/>
      <c r="E8" s="18"/>
      <c r="F8" s="19"/>
      <c r="G8" s="19"/>
      <c r="H8" s="46"/>
      <c r="I8" s="8"/>
      <c r="J8" s="8"/>
      <c r="K8" s="8"/>
      <c r="L8" s="5"/>
      <c r="M8" s="5">
        <v>1</v>
      </c>
      <c r="N8" s="5"/>
      <c r="O8" s="5"/>
      <c r="P8" s="5"/>
      <c r="Q8" s="5">
        <v>1</v>
      </c>
      <c r="R8" s="5"/>
      <c r="S8" s="5">
        <v>1</v>
      </c>
      <c r="T8" s="5"/>
      <c r="U8" s="5"/>
      <c r="V8" s="5"/>
      <c r="W8" s="5">
        <v>1</v>
      </c>
      <c r="X8" s="5"/>
      <c r="Y8" s="5">
        <v>1</v>
      </c>
      <c r="Z8" s="5"/>
      <c r="AA8" s="5">
        <v>1</v>
      </c>
      <c r="AB8" s="5"/>
      <c r="AC8" s="5">
        <v>1</v>
      </c>
      <c r="AD8" s="5"/>
      <c r="AE8" s="5">
        <v>1</v>
      </c>
      <c r="AF8" s="3"/>
      <c r="AG8" s="5">
        <v>1</v>
      </c>
      <c r="AH8" s="5"/>
      <c r="AI8" s="5">
        <v>1</v>
      </c>
      <c r="AJ8" s="5"/>
      <c r="AK8" s="5">
        <v>1</v>
      </c>
      <c r="AL8" s="5"/>
      <c r="AM8" s="5">
        <v>1</v>
      </c>
      <c r="AN8" s="5"/>
      <c r="AO8" s="5">
        <v>1</v>
      </c>
      <c r="AP8" s="5"/>
      <c r="AQ8" s="5">
        <v>1</v>
      </c>
      <c r="AR8" s="5"/>
      <c r="AS8" s="5">
        <v>1</v>
      </c>
      <c r="AT8" s="5"/>
      <c r="AU8" s="5">
        <v>1</v>
      </c>
      <c r="AV8" s="5"/>
      <c r="AW8" s="5">
        <v>1</v>
      </c>
      <c r="AX8" s="5"/>
      <c r="AY8" s="5">
        <v>1</v>
      </c>
      <c r="AZ8" s="5"/>
      <c r="BA8" s="5">
        <v>1</v>
      </c>
      <c r="BB8" s="5"/>
      <c r="BC8" s="5">
        <v>1</v>
      </c>
      <c r="BD8" s="5"/>
      <c r="BE8" s="5">
        <v>1</v>
      </c>
      <c r="BF8" s="5"/>
      <c r="BG8" s="5">
        <v>1</v>
      </c>
      <c r="BH8" s="5"/>
      <c r="BI8" s="5">
        <v>1</v>
      </c>
      <c r="BJ8" s="5"/>
      <c r="BK8" s="5">
        <v>1</v>
      </c>
      <c r="BL8" s="5"/>
      <c r="BM8" s="5">
        <v>1</v>
      </c>
      <c r="BN8" s="5"/>
      <c r="BO8" s="5">
        <v>1</v>
      </c>
      <c r="BP8" s="39"/>
      <c r="BQ8" s="39">
        <v>1</v>
      </c>
      <c r="BR8" s="5"/>
      <c r="BS8" s="39">
        <v>1</v>
      </c>
      <c r="BT8" s="5"/>
      <c r="BU8" s="5">
        <v>1</v>
      </c>
      <c r="BV8" s="5"/>
      <c r="BW8" s="39">
        <v>1</v>
      </c>
      <c r="BX8" s="5"/>
      <c r="BY8" s="39">
        <v>1</v>
      </c>
      <c r="BZ8" s="5"/>
      <c r="CA8" s="39">
        <v>1</v>
      </c>
      <c r="CB8" s="5"/>
      <c r="CC8" s="39">
        <v>1</v>
      </c>
      <c r="CD8" s="5"/>
      <c r="CE8" s="5">
        <v>1</v>
      </c>
      <c r="CF8" s="5"/>
      <c r="CG8" s="5">
        <v>1</v>
      </c>
      <c r="CH8" s="5"/>
      <c r="CI8" s="5">
        <v>1</v>
      </c>
      <c r="CJ8" s="5"/>
      <c r="CK8" s="5">
        <v>1</v>
      </c>
      <c r="CL8" s="5"/>
      <c r="CM8" s="5">
        <v>1</v>
      </c>
      <c r="CN8" s="5"/>
      <c r="CO8" s="5">
        <v>1</v>
      </c>
      <c r="CP8" s="5"/>
      <c r="CQ8" s="5">
        <v>1</v>
      </c>
      <c r="CR8" s="5"/>
      <c r="CS8" s="5">
        <v>1</v>
      </c>
      <c r="CT8" s="5"/>
      <c r="CU8" s="5">
        <v>1</v>
      </c>
      <c r="CV8" s="5"/>
      <c r="CW8" s="5">
        <v>1</v>
      </c>
      <c r="CX8" s="5"/>
      <c r="CY8" s="5">
        <v>1</v>
      </c>
      <c r="CZ8" s="38"/>
      <c r="DA8" s="38"/>
    </row>
    <row r="9" spans="1:105" s="44" customFormat="1" ht="14.25" x14ac:dyDescent="0.2">
      <c r="A9" s="43">
        <v>1</v>
      </c>
      <c r="B9" s="43">
        <v>1</v>
      </c>
      <c r="C9" s="17" t="s">
        <v>106</v>
      </c>
      <c r="D9" s="18"/>
      <c r="E9" s="18"/>
      <c r="F9" s="61">
        <v>0.5</v>
      </c>
      <c r="G9" s="19"/>
      <c r="H9" s="46"/>
      <c r="I9" s="46"/>
      <c r="J9" s="46"/>
      <c r="K9" s="46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9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</row>
    <row r="10" spans="1:105" s="44" customFormat="1" ht="14.25" x14ac:dyDescent="0.2">
      <c r="A10" s="55">
        <v>2</v>
      </c>
      <c r="B10" s="55"/>
      <c r="C10" s="17" t="s">
        <v>107</v>
      </c>
      <c r="D10" s="18"/>
      <c r="E10" s="18"/>
      <c r="F10" s="61">
        <v>0.8</v>
      </c>
      <c r="G10" s="19"/>
      <c r="H10" s="46"/>
      <c r="I10" s="46"/>
      <c r="J10" s="46"/>
      <c r="K10" s="46"/>
      <c r="L10" s="50">
        <f t="shared" ref="L10:BW10" si="0">L11+L12+L13+L14+L15+L18+L19</f>
        <v>0</v>
      </c>
      <c r="M10" s="50">
        <f t="shared" si="0"/>
        <v>0</v>
      </c>
      <c r="N10" s="48">
        <f t="shared" si="0"/>
        <v>72</v>
      </c>
      <c r="O10" s="48">
        <f t="shared" si="0"/>
        <v>108</v>
      </c>
      <c r="P10" s="50">
        <f t="shared" si="0"/>
        <v>100</v>
      </c>
      <c r="Q10" s="50">
        <f t="shared" si="0"/>
        <v>1290674</v>
      </c>
      <c r="R10" s="50">
        <f t="shared" si="0"/>
        <v>0</v>
      </c>
      <c r="S10" s="50">
        <f t="shared" si="0"/>
        <v>0</v>
      </c>
      <c r="T10" s="48">
        <f t="shared" si="0"/>
        <v>0</v>
      </c>
      <c r="U10" s="48">
        <f t="shared" si="0"/>
        <v>0</v>
      </c>
      <c r="V10" s="50">
        <f t="shared" si="0"/>
        <v>0</v>
      </c>
      <c r="W10" s="50">
        <f t="shared" si="0"/>
        <v>0</v>
      </c>
      <c r="X10" s="50">
        <f t="shared" si="0"/>
        <v>0</v>
      </c>
      <c r="Y10" s="50">
        <f t="shared" si="0"/>
        <v>0</v>
      </c>
      <c r="Z10" s="50">
        <f t="shared" si="0"/>
        <v>0</v>
      </c>
      <c r="AA10" s="50">
        <f t="shared" si="0"/>
        <v>0</v>
      </c>
      <c r="AB10" s="50">
        <f t="shared" si="0"/>
        <v>0</v>
      </c>
      <c r="AC10" s="50">
        <f t="shared" si="0"/>
        <v>0</v>
      </c>
      <c r="AD10" s="50">
        <v>800</v>
      </c>
      <c r="AE10" s="50">
        <v>133467894.33599998</v>
      </c>
      <c r="AF10" s="50">
        <f t="shared" si="0"/>
        <v>0</v>
      </c>
      <c r="AG10" s="50">
        <f t="shared" si="0"/>
        <v>0</v>
      </c>
      <c r="AH10" s="50">
        <f t="shared" si="0"/>
        <v>0</v>
      </c>
      <c r="AI10" s="50">
        <f t="shared" si="0"/>
        <v>0</v>
      </c>
      <c r="AJ10" s="50">
        <f t="shared" si="0"/>
        <v>1150</v>
      </c>
      <c r="AK10" s="50">
        <f t="shared" si="0"/>
        <v>13175918</v>
      </c>
      <c r="AL10" s="50">
        <f t="shared" si="0"/>
        <v>0</v>
      </c>
      <c r="AM10" s="50">
        <f t="shared" si="0"/>
        <v>0</v>
      </c>
      <c r="AN10" s="50">
        <f t="shared" si="0"/>
        <v>0</v>
      </c>
      <c r="AO10" s="50">
        <f t="shared" si="0"/>
        <v>0</v>
      </c>
      <c r="AP10" s="50">
        <f t="shared" si="0"/>
        <v>0</v>
      </c>
      <c r="AQ10" s="50">
        <f t="shared" si="0"/>
        <v>0</v>
      </c>
      <c r="AR10" s="50">
        <f t="shared" si="0"/>
        <v>0</v>
      </c>
      <c r="AS10" s="50">
        <f t="shared" si="0"/>
        <v>0</v>
      </c>
      <c r="AT10" s="50">
        <f t="shared" si="0"/>
        <v>0</v>
      </c>
      <c r="AU10" s="50">
        <f t="shared" si="0"/>
        <v>0</v>
      </c>
      <c r="AV10" s="50">
        <f t="shared" si="0"/>
        <v>0</v>
      </c>
      <c r="AW10" s="50">
        <f t="shared" si="0"/>
        <v>0</v>
      </c>
      <c r="AX10" s="50">
        <f t="shared" si="0"/>
        <v>197</v>
      </c>
      <c r="AY10" s="50">
        <f t="shared" si="0"/>
        <v>2435356.8959999997</v>
      </c>
      <c r="AZ10" s="50">
        <f t="shared" si="0"/>
        <v>0</v>
      </c>
      <c r="BA10" s="50">
        <f t="shared" si="0"/>
        <v>0</v>
      </c>
      <c r="BB10" s="50">
        <f t="shared" si="0"/>
        <v>0</v>
      </c>
      <c r="BC10" s="50">
        <f t="shared" si="0"/>
        <v>0</v>
      </c>
      <c r="BD10" s="50">
        <f t="shared" si="0"/>
        <v>1380</v>
      </c>
      <c r="BE10" s="50">
        <f t="shared" si="0"/>
        <v>13882682.799999999</v>
      </c>
      <c r="BF10" s="50">
        <f t="shared" si="0"/>
        <v>0</v>
      </c>
      <c r="BG10" s="50">
        <f t="shared" si="0"/>
        <v>0</v>
      </c>
      <c r="BH10" s="50">
        <f t="shared" si="0"/>
        <v>0</v>
      </c>
      <c r="BI10" s="50">
        <f t="shared" si="0"/>
        <v>0</v>
      </c>
      <c r="BJ10" s="50">
        <f t="shared" si="0"/>
        <v>0</v>
      </c>
      <c r="BK10" s="50">
        <f t="shared" si="0"/>
        <v>0</v>
      </c>
      <c r="BL10" s="50">
        <f t="shared" si="0"/>
        <v>0</v>
      </c>
      <c r="BM10" s="50">
        <f t="shared" si="0"/>
        <v>0</v>
      </c>
      <c r="BN10" s="50">
        <f t="shared" si="0"/>
        <v>70</v>
      </c>
      <c r="BO10" s="50">
        <f t="shared" si="0"/>
        <v>821614.08000000007</v>
      </c>
      <c r="BP10" s="50">
        <f t="shared" si="0"/>
        <v>0</v>
      </c>
      <c r="BQ10" s="50">
        <f t="shared" si="0"/>
        <v>0</v>
      </c>
      <c r="BR10" s="50">
        <f t="shared" si="0"/>
        <v>0</v>
      </c>
      <c r="BS10" s="50">
        <f t="shared" si="0"/>
        <v>0</v>
      </c>
      <c r="BT10" s="50">
        <f t="shared" si="0"/>
        <v>0</v>
      </c>
      <c r="BU10" s="50">
        <f t="shared" si="0"/>
        <v>0</v>
      </c>
      <c r="BV10" s="50">
        <f t="shared" si="0"/>
        <v>0</v>
      </c>
      <c r="BW10" s="50">
        <f t="shared" si="0"/>
        <v>0</v>
      </c>
      <c r="BX10" s="50">
        <f t="shared" ref="BX10:DA10" si="1">BX11+BX12+BX13+BX14+BX15+BX18+BX19</f>
        <v>135</v>
      </c>
      <c r="BY10" s="50">
        <f t="shared" si="1"/>
        <v>1602644.4</v>
      </c>
      <c r="BZ10" s="50">
        <f t="shared" si="1"/>
        <v>10</v>
      </c>
      <c r="CA10" s="50">
        <f t="shared" si="1"/>
        <v>123407.76</v>
      </c>
      <c r="CB10" s="50">
        <f t="shared" si="1"/>
        <v>0</v>
      </c>
      <c r="CC10" s="50">
        <f t="shared" si="1"/>
        <v>0</v>
      </c>
      <c r="CD10" s="50">
        <f t="shared" si="1"/>
        <v>450</v>
      </c>
      <c r="CE10" s="50">
        <f t="shared" si="1"/>
        <v>5557490.4000000004</v>
      </c>
      <c r="CF10" s="50">
        <f t="shared" si="1"/>
        <v>410</v>
      </c>
      <c r="CG10" s="50">
        <f t="shared" si="1"/>
        <v>5061871.5839999998</v>
      </c>
      <c r="CH10" s="50">
        <f t="shared" si="1"/>
        <v>30</v>
      </c>
      <c r="CI10" s="50">
        <f t="shared" si="1"/>
        <v>290436.16000000003</v>
      </c>
      <c r="CJ10" s="50">
        <f t="shared" si="1"/>
        <v>120</v>
      </c>
      <c r="CK10" s="50">
        <f t="shared" si="1"/>
        <v>1374878.4</v>
      </c>
      <c r="CL10" s="50">
        <f t="shared" si="1"/>
        <v>440</v>
      </c>
      <c r="CM10" s="50">
        <f t="shared" si="1"/>
        <v>4200557.2</v>
      </c>
      <c r="CN10" s="50">
        <f t="shared" si="1"/>
        <v>0</v>
      </c>
      <c r="CO10" s="50">
        <f t="shared" si="1"/>
        <v>0</v>
      </c>
      <c r="CP10" s="50">
        <f t="shared" si="1"/>
        <v>3</v>
      </c>
      <c r="CQ10" s="50">
        <f t="shared" si="1"/>
        <v>41246.351999999992</v>
      </c>
      <c r="CR10" s="50">
        <f t="shared" si="1"/>
        <v>0</v>
      </c>
      <c r="CS10" s="50">
        <f t="shared" si="1"/>
        <v>0</v>
      </c>
      <c r="CT10" s="50">
        <f t="shared" si="1"/>
        <v>0</v>
      </c>
      <c r="CU10" s="50">
        <f t="shared" si="1"/>
        <v>0</v>
      </c>
      <c r="CV10" s="50">
        <f t="shared" si="1"/>
        <v>5</v>
      </c>
      <c r="CW10" s="50">
        <f t="shared" si="1"/>
        <v>605177.22</v>
      </c>
      <c r="CX10" s="50">
        <f t="shared" si="1"/>
        <v>5</v>
      </c>
      <c r="CY10" s="50">
        <f t="shared" si="1"/>
        <v>605177.22</v>
      </c>
      <c r="CZ10" s="50">
        <f t="shared" si="1"/>
        <v>5305</v>
      </c>
      <c r="DA10" s="50">
        <f t="shared" si="1"/>
        <v>184537026.808</v>
      </c>
    </row>
    <row r="11" spans="1:105" ht="30" x14ac:dyDescent="0.25">
      <c r="A11" s="56"/>
      <c r="B11" s="56">
        <v>1</v>
      </c>
      <c r="C11" s="6" t="s">
        <v>108</v>
      </c>
      <c r="D11" s="7">
        <v>9860</v>
      </c>
      <c r="E11" s="7">
        <v>10127</v>
      </c>
      <c r="F11" s="8">
        <v>0.83</v>
      </c>
      <c r="G11" s="15">
        <v>1</v>
      </c>
      <c r="H11" s="60">
        <v>1.4</v>
      </c>
      <c r="I11" s="60">
        <v>1.68</v>
      </c>
      <c r="J11" s="60">
        <v>2.23</v>
      </c>
      <c r="K11" s="60">
        <v>2.57</v>
      </c>
      <c r="L11" s="10"/>
      <c r="M11" s="10">
        <f>SUM(L11*$D11*$F11*$G11*$H11*M$8)</f>
        <v>0</v>
      </c>
      <c r="N11" s="10"/>
      <c r="O11" s="10">
        <f>N11/8*12</f>
        <v>0</v>
      </c>
      <c r="P11" s="10"/>
      <c r="Q11" s="10">
        <f>SUM(P11*$D11*$F11*$G11*$H11*Q$8)</f>
        <v>0</v>
      </c>
      <c r="R11" s="11"/>
      <c r="S11" s="10">
        <f>SUM(R11*$D11*$F11*$G11*$H11*S$8)</f>
        <v>0</v>
      </c>
      <c r="T11" s="10"/>
      <c r="U11" s="10">
        <f>T11/8*12</f>
        <v>0</v>
      </c>
      <c r="V11" s="10"/>
      <c r="W11" s="10">
        <f>SUM(V11*$D11*$F11*$G11*$H11*W$8)</f>
        <v>0</v>
      </c>
      <c r="X11" s="10"/>
      <c r="Y11" s="10">
        <f>SUM(X11*$D11*$F11*$G11*$H11*Y$8)</f>
        <v>0</v>
      </c>
      <c r="Z11" s="10"/>
      <c r="AA11" s="10">
        <f>SUM(Z11*$D11*$F11*$G11*$H11*AA$8)</f>
        <v>0</v>
      </c>
      <c r="AB11" s="10"/>
      <c r="AC11" s="10">
        <f>SUM(AB11*$D11*$F11*$G11*$H11*AC$8)</f>
        <v>0</v>
      </c>
      <c r="AD11" s="10"/>
      <c r="AE11" s="10">
        <v>0</v>
      </c>
      <c r="AF11" s="11"/>
      <c r="AG11" s="10">
        <f>SUM(AF11*$D11*$F11*$G11*$H11*AG$8)</f>
        <v>0</v>
      </c>
      <c r="AH11" s="10"/>
      <c r="AI11" s="10">
        <f>SUM(AH11*$D11*$F11*$G11*$H11*AI$8)</f>
        <v>0</v>
      </c>
      <c r="AJ11" s="10">
        <v>1150</v>
      </c>
      <c r="AK11" s="10">
        <f>SUM(AJ11*$D11*$F11*$G11*$H11*AK$8)</f>
        <v>13175918</v>
      </c>
      <c r="AL11" s="10"/>
      <c r="AM11" s="10">
        <f>SUM(AL11*$D11*$F11*$G11*$H11*AM$8)</f>
        <v>0</v>
      </c>
      <c r="AN11" s="10"/>
      <c r="AO11" s="10">
        <f>SUM(AN11*$D11*$F11*$G11*$I11*AO$8)</f>
        <v>0</v>
      </c>
      <c r="AP11" s="10"/>
      <c r="AQ11" s="10">
        <f>SUM(AP11*$D11*$F11*$G11*$I11*AQ$8)</f>
        <v>0</v>
      </c>
      <c r="AR11" s="10"/>
      <c r="AS11" s="10">
        <f>SUM(AR11*$D11*$F11*$G11*$I11*AS$8)</f>
        <v>0</v>
      </c>
      <c r="AT11" s="10"/>
      <c r="AU11" s="10">
        <f>SUM(AT11*$D11*$F11*$G11*$I11*AU$8)</f>
        <v>0</v>
      </c>
      <c r="AV11" s="10"/>
      <c r="AW11" s="10">
        <f>SUM(AV11*$D11*$F11*$G11*$I11*AW$8)</f>
        <v>0</v>
      </c>
      <c r="AX11" s="51">
        <v>100</v>
      </c>
      <c r="AY11" s="10">
        <f>SUM(AX11*$D11*$F11*$G11*$I11*AY$8)</f>
        <v>1374878.4</v>
      </c>
      <c r="AZ11" s="10"/>
      <c r="BA11" s="10">
        <f>SUM(AZ11*$D11*$F11*$G11*$I11*BA$8)</f>
        <v>0</v>
      </c>
      <c r="BB11" s="10"/>
      <c r="BC11" s="10">
        <f>SUM(BB11*$D11*$F11*$G11*$H11*BC$8)</f>
        <v>0</v>
      </c>
      <c r="BD11" s="10">
        <v>120</v>
      </c>
      <c r="BE11" s="10">
        <f>SUM(BD11*$D11*$F11*$G11*$H11*BE$8)</f>
        <v>1374878.4</v>
      </c>
      <c r="BF11" s="10"/>
      <c r="BG11" s="10">
        <f>SUM(BF11*$D11*$F11*$G11*$H11*BG$8)</f>
        <v>0</v>
      </c>
      <c r="BH11" s="10"/>
      <c r="BI11" s="10">
        <f>SUM(BH11*$D11*$F11*$G11*$H11*BI$8)</f>
        <v>0</v>
      </c>
      <c r="BJ11" s="10"/>
      <c r="BK11" s="10">
        <f>SUM(BJ11*$D11*$F11*$G11*$H11*BK$8)</f>
        <v>0</v>
      </c>
      <c r="BL11" s="10"/>
      <c r="BM11" s="10">
        <f>SUM(BL11*$D11*$F11*$G11*$I11*BM$8)</f>
        <v>0</v>
      </c>
      <c r="BN11" s="10">
        <v>20</v>
      </c>
      <c r="BO11" s="10">
        <f>SUM(BN11*$D11*$F11*$G11*$I11*BO$8)</f>
        <v>274975.68</v>
      </c>
      <c r="BP11" s="10"/>
      <c r="BQ11" s="10">
        <f>SUM(BP11*$D11*$F11*$G11*$H11*BQ$8)</f>
        <v>0</v>
      </c>
      <c r="BR11" s="10"/>
      <c r="BS11" s="10">
        <f>SUM(BR11*$D11*$F11*$G11*$I11*BS$8)</f>
        <v>0</v>
      </c>
      <c r="BT11" s="10"/>
      <c r="BU11" s="10">
        <f>SUM(BT11*$D11*$F11*$G11*$H11*BU$8)</f>
        <v>0</v>
      </c>
      <c r="BV11" s="10"/>
      <c r="BW11" s="10">
        <f>SUM(BV11*$D11*$F11*$G11*$H11*BW$8)</f>
        <v>0</v>
      </c>
      <c r="BX11" s="51">
        <v>45</v>
      </c>
      <c r="BY11" s="10">
        <f>SUM(BX11*$D11*$F11*$G11*$I11*BY$8)</f>
        <v>618695.28</v>
      </c>
      <c r="BZ11" s="10">
        <v>5</v>
      </c>
      <c r="CA11" s="10">
        <f>SUM(BZ11*$D11*$F11*$G11*$I11*CA$8)</f>
        <v>68743.92</v>
      </c>
      <c r="CB11" s="10"/>
      <c r="CC11" s="10">
        <f>SUM(CB11*$D11*$F11*$G11*$I11*CC$8)</f>
        <v>0</v>
      </c>
      <c r="CD11" s="51">
        <v>145</v>
      </c>
      <c r="CE11" s="10">
        <f>SUM(CD11*$D11*$F11*$G11*$I11*CE$8)</f>
        <v>1993573.68</v>
      </c>
      <c r="CF11" s="10">
        <v>270</v>
      </c>
      <c r="CG11" s="10">
        <f>SUM(CF11*$D11*$F11*$G11*$I11*CG$8)</f>
        <v>3712171.6799999997</v>
      </c>
      <c r="CH11" s="10">
        <v>7</v>
      </c>
      <c r="CI11" s="10">
        <f>SUM(CH11*$D11*$F11*$G11*$H11*CI$8)</f>
        <v>80201.239999999991</v>
      </c>
      <c r="CJ11" s="10">
        <v>120</v>
      </c>
      <c r="CK11" s="10">
        <f>SUM(CJ11*$D11*$F11*$G11*$H11*CK$8)</f>
        <v>1374878.4</v>
      </c>
      <c r="CL11" s="10">
        <v>200</v>
      </c>
      <c r="CM11" s="10">
        <f>SUM(CL11*$D11*$F11*$G11*$H11*CM$8)</f>
        <v>2291464</v>
      </c>
      <c r="CN11" s="10"/>
      <c r="CO11" s="10">
        <f>SUM(CN11*$D11*$F11*$G11*$I11*CO$8)</f>
        <v>0</v>
      </c>
      <c r="CP11" s="10">
        <v>3</v>
      </c>
      <c r="CQ11" s="10">
        <f>SUM(CP11*$D11*$F11*$G11*$I11*CQ$8)</f>
        <v>41246.351999999992</v>
      </c>
      <c r="CR11" s="51"/>
      <c r="CS11" s="10">
        <f>SUM(CR11*$D11*$F11*$G11*$K11*CS$8)</f>
        <v>0</v>
      </c>
      <c r="CT11" s="10"/>
      <c r="CU11" s="10">
        <f t="shared" ref="CU11:CU19" si="2">SUM(CT11*$D11*$F11*$G11*$J11*CU$8)</f>
        <v>0</v>
      </c>
      <c r="CV11" s="10"/>
      <c r="CW11" s="10"/>
      <c r="CX11" s="10"/>
      <c r="CY11" s="10"/>
      <c r="CZ11" s="40">
        <f t="shared" ref="CZ11:DA14" si="3">SUM(AF11,R11,V11,AD11,L11,X11,P11,BH11,BV11,CH11,CL11,BJ11,CJ11,AH11,BB11,BD11,AJ11,BF11,BT11,AL11,Z11,CP11,BL11,CN11,BN11,BZ11,CD11,BX11,CB11,AN11,AP11,AR11,AT11,AV11,AZ11,AX11,BR11,CT11,CR11,CF11,AB11,BP11)</f>
        <v>2185</v>
      </c>
      <c r="DA11" s="40">
        <f t="shared" si="3"/>
        <v>26381625.032000002</v>
      </c>
    </row>
    <row r="12" spans="1:105" x14ac:dyDescent="0.25">
      <c r="A12" s="56"/>
      <c r="B12" s="56">
        <v>2</v>
      </c>
      <c r="C12" s="6" t="s">
        <v>109</v>
      </c>
      <c r="D12" s="7">
        <f>D11</f>
        <v>9860</v>
      </c>
      <c r="E12" s="7">
        <v>10127</v>
      </c>
      <c r="F12" s="8">
        <v>0.66</v>
      </c>
      <c r="G12" s="15">
        <v>1</v>
      </c>
      <c r="H12" s="7">
        <v>1.4</v>
      </c>
      <c r="I12" s="7">
        <v>1.68</v>
      </c>
      <c r="J12" s="7">
        <v>2.23</v>
      </c>
      <c r="K12" s="9">
        <v>2.57</v>
      </c>
      <c r="L12" s="10"/>
      <c r="M12" s="10">
        <f t="shared" ref="M12:M74" si="4">SUM(L12*$D12*$F12*$G12*$H12*M$8)</f>
        <v>0</v>
      </c>
      <c r="N12" s="10">
        <v>5</v>
      </c>
      <c r="O12" s="10">
        <f t="shared" ref="O12:O75" si="5">N12/8*12</f>
        <v>7.5</v>
      </c>
      <c r="P12" s="10">
        <v>5</v>
      </c>
      <c r="Q12" s="10">
        <f t="shared" ref="Q12:Q75" si="6">SUM(P12*$D12*$F12*$G12*$H12*Q$8)</f>
        <v>45553.2</v>
      </c>
      <c r="R12" s="11"/>
      <c r="S12" s="10">
        <f t="shared" ref="S12:S75" si="7">SUM(R12*$D12*$F12*$G12*$H12*S$8)</f>
        <v>0</v>
      </c>
      <c r="T12" s="10"/>
      <c r="U12" s="10">
        <f t="shared" ref="U12:U75" si="8">T12/8*12</f>
        <v>0</v>
      </c>
      <c r="V12" s="10"/>
      <c r="W12" s="10">
        <f t="shared" ref="W12:W75" si="9">SUM(V12*$D12*$F12*$G12*$H12*W$8)</f>
        <v>0</v>
      </c>
      <c r="X12" s="10"/>
      <c r="Y12" s="10">
        <f t="shared" ref="Y12:Y75" si="10">SUM(X12*$D12*$F12*$G12*$H12*Y$8)</f>
        <v>0</v>
      </c>
      <c r="Z12" s="10"/>
      <c r="AA12" s="10">
        <f t="shared" ref="AA12:AA75" si="11">SUM(Z12*$D12*$F12*$G12*$H12*AA$8)</f>
        <v>0</v>
      </c>
      <c r="AB12" s="10"/>
      <c r="AC12" s="10">
        <f t="shared" ref="AC12:AC75" si="12">SUM(AB12*$D12*$F12*$G12*$H12*AC$8)</f>
        <v>0</v>
      </c>
      <c r="AD12" s="10"/>
      <c r="AE12" s="10">
        <v>0</v>
      </c>
      <c r="AF12" s="11"/>
      <c r="AG12" s="10">
        <f t="shared" ref="AG12:AG75" si="13">SUM(AF12*$D12*$F12*$G12*$H12*AG$8)</f>
        <v>0</v>
      </c>
      <c r="AH12" s="10"/>
      <c r="AI12" s="10">
        <f t="shared" ref="AI12:AI75" si="14">SUM(AH12*$D12*$F12*$G12*$H12*AI$8)</f>
        <v>0</v>
      </c>
      <c r="AJ12" s="10"/>
      <c r="AK12" s="10">
        <f t="shared" ref="AK12:AK75" si="15">SUM(AJ12*$D12*$F12*$G12*$H12*AK$8)</f>
        <v>0</v>
      </c>
      <c r="AL12" s="10"/>
      <c r="AM12" s="10">
        <f t="shared" ref="AM12:AM75" si="16">SUM(AL12*$D12*$F12*$G12*$H12*AM$8)</f>
        <v>0</v>
      </c>
      <c r="AN12" s="10"/>
      <c r="AO12" s="10">
        <f t="shared" ref="AO12:AO75" si="17">SUM(AN12*$D12*$F12*$G12*$I12*AO$8)</f>
        <v>0</v>
      </c>
      <c r="AP12" s="10"/>
      <c r="AQ12" s="10">
        <f t="shared" ref="AQ12:AQ75" si="18">SUM(AP12*$D12*$F12*$G12*$I12*AQ$8)</f>
        <v>0</v>
      </c>
      <c r="AR12" s="10"/>
      <c r="AS12" s="10">
        <f t="shared" ref="AS12:AS75" si="19">SUM(AR12*$D12*$F12*$G12*$I12*AS$8)</f>
        <v>0</v>
      </c>
      <c r="AT12" s="10"/>
      <c r="AU12" s="10">
        <f t="shared" ref="AU12:AU75" si="20">SUM(AT12*$D12*$F12*$G12*$I12*AU$8)</f>
        <v>0</v>
      </c>
      <c r="AV12" s="10"/>
      <c r="AW12" s="10">
        <f t="shared" ref="AW12:AW75" si="21">SUM(AV12*$D12*$F12*$G12*$I12*AW$8)</f>
        <v>0</v>
      </c>
      <c r="AX12" s="51">
        <v>97</v>
      </c>
      <c r="AY12" s="10">
        <f t="shared" ref="AY12:AY75" si="22">SUM(AX12*$D12*$F12*$G12*$I12*AY$8)</f>
        <v>1060478.496</v>
      </c>
      <c r="AZ12" s="10"/>
      <c r="BA12" s="10">
        <f t="shared" ref="BA12:BA75" si="23">SUM(AZ12*$D12*$F12*$G12*$I12*BA$8)</f>
        <v>0</v>
      </c>
      <c r="BB12" s="10"/>
      <c r="BC12" s="10">
        <f t="shared" ref="BC12:BC75" si="24">SUM(BB12*$D12*$F12*$G12*$H12*BC$8)</f>
        <v>0</v>
      </c>
      <c r="BD12" s="10">
        <v>30</v>
      </c>
      <c r="BE12" s="10">
        <f t="shared" ref="BE12" si="25">SUM(BD12*$D12*$F12*$G12*$H12*BE$8)</f>
        <v>273319.2</v>
      </c>
      <c r="BF12" s="10"/>
      <c r="BG12" s="10">
        <f t="shared" ref="BG12:BG19" si="26">SUM(BF12*$D12*$F12*$G12*$H12*BG$8)</f>
        <v>0</v>
      </c>
      <c r="BH12" s="10"/>
      <c r="BI12" s="10">
        <f t="shared" ref="BI12:BI75" si="27">SUM(BH12*$D12*$F12*$G12*$H12*BI$8)</f>
        <v>0</v>
      </c>
      <c r="BJ12" s="10"/>
      <c r="BK12" s="10">
        <f t="shared" ref="BK12:BK19" si="28">SUM(BJ12*$D12*$F12*$G12*$H12*BK$8)</f>
        <v>0</v>
      </c>
      <c r="BL12" s="10"/>
      <c r="BM12" s="10">
        <f t="shared" ref="BM12:BM75" si="29">SUM(BL12*$D12*$F12*$G12*$I12*BM$8)</f>
        <v>0</v>
      </c>
      <c r="BN12" s="10">
        <v>50</v>
      </c>
      <c r="BO12" s="10">
        <f t="shared" ref="BO12:BO75" si="30">SUM(BN12*$D12*$F12*$G12*$I12*BO$8)</f>
        <v>546638.4</v>
      </c>
      <c r="BP12" s="10"/>
      <c r="BQ12" s="10">
        <f t="shared" ref="BQ12:BQ19" si="31">SUM(BP12*$D12*$F12*$G12*$H12*BQ$8)</f>
        <v>0</v>
      </c>
      <c r="BR12" s="10"/>
      <c r="BS12" s="10">
        <f t="shared" ref="BS12:BS75" si="32">SUM(BR12*$D12*$F12*$G12*$I12*BS$8)</f>
        <v>0</v>
      </c>
      <c r="BT12" s="10"/>
      <c r="BU12" s="10">
        <f t="shared" ref="BU12:BU19" si="33">SUM(BT12*$D12*$F12*$G12*$H12*BU$8)</f>
        <v>0</v>
      </c>
      <c r="BV12" s="10"/>
      <c r="BW12" s="10">
        <f t="shared" ref="BW12:BW19" si="34">SUM(BV12*$D12*$F12*$G12*$H12*BW$8)</f>
        <v>0</v>
      </c>
      <c r="BX12" s="51">
        <v>90</v>
      </c>
      <c r="BY12" s="10">
        <f t="shared" ref="BY12:BY75" si="35">SUM(BX12*$D12*$F12*$G12*$I12*BY$8)</f>
        <v>983949.12</v>
      </c>
      <c r="BZ12" s="10">
        <v>5</v>
      </c>
      <c r="CA12" s="10">
        <f t="shared" ref="CA12:CA75" si="36">SUM(BZ12*$D12*$F12*$G12*$I12*CA$8)</f>
        <v>54663.839999999997</v>
      </c>
      <c r="CB12" s="10"/>
      <c r="CC12" s="10">
        <f t="shared" ref="CC12:CC75" si="37">SUM(CB12*$D12*$F12*$G12*$I12*CC$8)</f>
        <v>0</v>
      </c>
      <c r="CD12" s="51">
        <v>56</v>
      </c>
      <c r="CE12" s="10">
        <f t="shared" ref="CE12:CE75" si="38">SUM(CD12*$D12*$F12*$G12*$I12*CE$8)</f>
        <v>612235.00800000003</v>
      </c>
      <c r="CF12" s="10">
        <v>100</v>
      </c>
      <c r="CG12" s="10">
        <f t="shared" ref="CG12:CG75" si="39">SUM(CF12*$D12*$F12*$G12*$I12*CG$8)</f>
        <v>1093276.8</v>
      </c>
      <c r="CH12" s="10">
        <v>22</v>
      </c>
      <c r="CI12" s="10">
        <f t="shared" ref="CI12:CI19" si="40">SUM(CH12*$D12*$F12*$G12*$H12*CI$8)</f>
        <v>200434.08000000002</v>
      </c>
      <c r="CJ12" s="10"/>
      <c r="CK12" s="10">
        <f t="shared" ref="CK12:CK19" si="41">SUM(CJ12*$D12*$F12*$G12*$H12*CK$8)</f>
        <v>0</v>
      </c>
      <c r="CL12" s="10">
        <v>60</v>
      </c>
      <c r="CM12" s="10">
        <f t="shared" ref="CM12:CM17" si="42">SUM(CL12*$D12*$F12*$G12*$H12*CM$8)</f>
        <v>546638.4</v>
      </c>
      <c r="CN12" s="10"/>
      <c r="CO12" s="10">
        <f t="shared" ref="CO12:CO75" si="43">SUM(CN12*$D12*$F12*$G12*$I12*CO$8)</f>
        <v>0</v>
      </c>
      <c r="CP12" s="10"/>
      <c r="CQ12" s="10">
        <f t="shared" ref="CQ12:CQ75" si="44">SUM(CP12*$D12*$F12*$G12*$I12*CQ$8)</f>
        <v>0</v>
      </c>
      <c r="CR12" s="51"/>
      <c r="CS12" s="10">
        <f t="shared" ref="CS12:CS75" si="45">SUM(CR12*$D12*$F12*$G12*$K12*CS$8)</f>
        <v>0</v>
      </c>
      <c r="CT12" s="10"/>
      <c r="CU12" s="10">
        <f t="shared" si="2"/>
        <v>0</v>
      </c>
      <c r="CV12" s="10"/>
      <c r="CW12" s="10"/>
      <c r="CX12" s="10"/>
      <c r="CY12" s="10"/>
      <c r="CZ12" s="40">
        <f t="shared" si="3"/>
        <v>515</v>
      </c>
      <c r="DA12" s="40">
        <f t="shared" si="3"/>
        <v>5417186.5440000007</v>
      </c>
    </row>
    <row r="13" spans="1:105" ht="30" x14ac:dyDescent="0.25">
      <c r="A13" s="56"/>
      <c r="B13" s="56">
        <v>3</v>
      </c>
      <c r="C13" s="6" t="s">
        <v>110</v>
      </c>
      <c r="D13" s="7">
        <f>D12</f>
        <v>9860</v>
      </c>
      <c r="E13" s="7">
        <v>10127</v>
      </c>
      <c r="F13" s="7">
        <v>0.71</v>
      </c>
      <c r="G13" s="15">
        <v>1</v>
      </c>
      <c r="H13" s="7">
        <v>1.4</v>
      </c>
      <c r="I13" s="7">
        <v>1.68</v>
      </c>
      <c r="J13" s="7">
        <v>2.23</v>
      </c>
      <c r="K13" s="9">
        <v>2.57</v>
      </c>
      <c r="L13" s="10">
        <v>0</v>
      </c>
      <c r="M13" s="10">
        <f t="shared" si="4"/>
        <v>0</v>
      </c>
      <c r="N13" s="10">
        <v>24</v>
      </c>
      <c r="O13" s="10">
        <f t="shared" si="5"/>
        <v>36</v>
      </c>
      <c r="P13" s="10">
        <v>30</v>
      </c>
      <c r="Q13" s="10">
        <f t="shared" si="6"/>
        <v>294025.19999999995</v>
      </c>
      <c r="R13" s="11"/>
      <c r="S13" s="10">
        <f t="shared" si="7"/>
        <v>0</v>
      </c>
      <c r="T13" s="10"/>
      <c r="U13" s="10">
        <f t="shared" si="8"/>
        <v>0</v>
      </c>
      <c r="V13" s="10">
        <v>0</v>
      </c>
      <c r="W13" s="10">
        <f t="shared" si="9"/>
        <v>0</v>
      </c>
      <c r="X13" s="10">
        <v>0</v>
      </c>
      <c r="Y13" s="10">
        <f t="shared" si="10"/>
        <v>0</v>
      </c>
      <c r="Z13" s="10">
        <v>0</v>
      </c>
      <c r="AA13" s="10">
        <f t="shared" si="11"/>
        <v>0</v>
      </c>
      <c r="AB13" s="10"/>
      <c r="AC13" s="10">
        <f t="shared" si="12"/>
        <v>0</v>
      </c>
      <c r="AD13" s="10">
        <v>0</v>
      </c>
      <c r="AE13" s="10">
        <v>0</v>
      </c>
      <c r="AF13" s="11"/>
      <c r="AG13" s="10">
        <f t="shared" si="13"/>
        <v>0</v>
      </c>
      <c r="AH13" s="10">
        <v>0</v>
      </c>
      <c r="AI13" s="10">
        <f t="shared" si="14"/>
        <v>0</v>
      </c>
      <c r="AJ13" s="10">
        <v>0</v>
      </c>
      <c r="AK13" s="10">
        <f t="shared" si="15"/>
        <v>0</v>
      </c>
      <c r="AL13" s="10"/>
      <c r="AM13" s="10">
        <f t="shared" si="16"/>
        <v>0</v>
      </c>
      <c r="AN13" s="10">
        <v>0</v>
      </c>
      <c r="AO13" s="10">
        <f t="shared" si="17"/>
        <v>0</v>
      </c>
      <c r="AP13" s="10">
        <v>0</v>
      </c>
      <c r="AQ13" s="10">
        <f t="shared" si="18"/>
        <v>0</v>
      </c>
      <c r="AR13" s="10">
        <v>0</v>
      </c>
      <c r="AS13" s="10">
        <f t="shared" si="19"/>
        <v>0</v>
      </c>
      <c r="AT13" s="10">
        <v>0</v>
      </c>
      <c r="AU13" s="10">
        <f t="shared" si="20"/>
        <v>0</v>
      </c>
      <c r="AV13" s="10">
        <v>0</v>
      </c>
      <c r="AW13" s="10">
        <f t="shared" si="21"/>
        <v>0</v>
      </c>
      <c r="AX13" s="10"/>
      <c r="AY13" s="10">
        <f t="shared" si="22"/>
        <v>0</v>
      </c>
      <c r="AZ13" s="10">
        <v>0</v>
      </c>
      <c r="BA13" s="10">
        <f t="shared" si="23"/>
        <v>0</v>
      </c>
      <c r="BB13" s="10"/>
      <c r="BC13" s="10">
        <f t="shared" si="24"/>
        <v>0</v>
      </c>
      <c r="BD13" s="10">
        <v>150</v>
      </c>
      <c r="BE13" s="10">
        <f t="shared" ref="BE13" si="46">SUM(BD13*$D13*$F13*$G13*$H13*BE$8)</f>
        <v>1470126</v>
      </c>
      <c r="BF13" s="10"/>
      <c r="BG13" s="10">
        <f t="shared" si="26"/>
        <v>0</v>
      </c>
      <c r="BH13" s="10">
        <v>0</v>
      </c>
      <c r="BI13" s="10">
        <f t="shared" si="27"/>
        <v>0</v>
      </c>
      <c r="BJ13" s="10">
        <v>0</v>
      </c>
      <c r="BK13" s="10">
        <f t="shared" si="28"/>
        <v>0</v>
      </c>
      <c r="BL13" s="10">
        <v>0</v>
      </c>
      <c r="BM13" s="10">
        <f t="shared" si="29"/>
        <v>0</v>
      </c>
      <c r="BN13" s="10"/>
      <c r="BO13" s="10">
        <f t="shared" si="30"/>
        <v>0</v>
      </c>
      <c r="BP13" s="10"/>
      <c r="BQ13" s="10">
        <f t="shared" si="31"/>
        <v>0</v>
      </c>
      <c r="BR13" s="10"/>
      <c r="BS13" s="10">
        <f t="shared" si="32"/>
        <v>0</v>
      </c>
      <c r="BT13" s="10">
        <v>0</v>
      </c>
      <c r="BU13" s="10">
        <f t="shared" si="33"/>
        <v>0</v>
      </c>
      <c r="BV13" s="10"/>
      <c r="BW13" s="10">
        <f t="shared" si="34"/>
        <v>0</v>
      </c>
      <c r="BX13" s="51"/>
      <c r="BY13" s="10">
        <f t="shared" si="35"/>
        <v>0</v>
      </c>
      <c r="BZ13" s="10"/>
      <c r="CA13" s="10">
        <f t="shared" si="36"/>
        <v>0</v>
      </c>
      <c r="CB13" s="10"/>
      <c r="CC13" s="10">
        <f t="shared" si="37"/>
        <v>0</v>
      </c>
      <c r="CD13" s="51">
        <v>245</v>
      </c>
      <c r="CE13" s="10">
        <f t="shared" si="38"/>
        <v>2881446.96</v>
      </c>
      <c r="CF13" s="10">
        <v>6</v>
      </c>
      <c r="CG13" s="10">
        <f t="shared" si="39"/>
        <v>70566.047999999995</v>
      </c>
      <c r="CH13" s="10">
        <v>1</v>
      </c>
      <c r="CI13" s="10">
        <f t="shared" si="40"/>
        <v>9800.8399999999983</v>
      </c>
      <c r="CJ13" s="10"/>
      <c r="CK13" s="10">
        <f t="shared" si="41"/>
        <v>0</v>
      </c>
      <c r="CL13" s="10">
        <v>65</v>
      </c>
      <c r="CM13" s="10">
        <f t="shared" si="42"/>
        <v>637054.6</v>
      </c>
      <c r="CN13" s="10"/>
      <c r="CO13" s="10">
        <f t="shared" si="43"/>
        <v>0</v>
      </c>
      <c r="CP13" s="10">
        <v>0</v>
      </c>
      <c r="CQ13" s="10">
        <f t="shared" si="44"/>
        <v>0</v>
      </c>
      <c r="CR13" s="51"/>
      <c r="CS13" s="10">
        <f t="shared" si="45"/>
        <v>0</v>
      </c>
      <c r="CT13" s="10">
        <v>0</v>
      </c>
      <c r="CU13" s="10">
        <f t="shared" si="2"/>
        <v>0</v>
      </c>
      <c r="CV13" s="10"/>
      <c r="CW13" s="10"/>
      <c r="CX13" s="10"/>
      <c r="CY13" s="10"/>
      <c r="CZ13" s="40">
        <f t="shared" si="3"/>
        <v>497</v>
      </c>
      <c r="DA13" s="40">
        <f t="shared" si="3"/>
        <v>5363019.648</v>
      </c>
    </row>
    <row r="14" spans="1:105" ht="30" x14ac:dyDescent="0.25">
      <c r="A14" s="56"/>
      <c r="B14" s="56">
        <v>4</v>
      </c>
      <c r="C14" s="6" t="s">
        <v>111</v>
      </c>
      <c r="D14" s="7">
        <f>D13</f>
        <v>9860</v>
      </c>
      <c r="E14" s="7">
        <v>10127</v>
      </c>
      <c r="F14" s="7">
        <v>1.06</v>
      </c>
      <c r="G14" s="15">
        <v>1</v>
      </c>
      <c r="H14" s="7">
        <v>1.4</v>
      </c>
      <c r="I14" s="7">
        <v>1.68</v>
      </c>
      <c r="J14" s="7">
        <v>2.23</v>
      </c>
      <c r="K14" s="9">
        <v>2.57</v>
      </c>
      <c r="L14" s="10">
        <v>0</v>
      </c>
      <c r="M14" s="10">
        <f t="shared" si="4"/>
        <v>0</v>
      </c>
      <c r="N14" s="10">
        <v>43</v>
      </c>
      <c r="O14" s="10">
        <f t="shared" si="5"/>
        <v>64.5</v>
      </c>
      <c r="P14" s="10">
        <v>65</v>
      </c>
      <c r="Q14" s="10">
        <f t="shared" si="6"/>
        <v>951095.6</v>
      </c>
      <c r="R14" s="11"/>
      <c r="S14" s="10">
        <f t="shared" si="7"/>
        <v>0</v>
      </c>
      <c r="T14" s="10"/>
      <c r="U14" s="10">
        <f t="shared" si="8"/>
        <v>0</v>
      </c>
      <c r="V14" s="10">
        <v>0</v>
      </c>
      <c r="W14" s="10">
        <f t="shared" si="9"/>
        <v>0</v>
      </c>
      <c r="X14" s="10">
        <v>0</v>
      </c>
      <c r="Y14" s="10">
        <f t="shared" si="10"/>
        <v>0</v>
      </c>
      <c r="Z14" s="10">
        <v>0</v>
      </c>
      <c r="AA14" s="10">
        <f t="shared" si="11"/>
        <v>0</v>
      </c>
      <c r="AB14" s="10"/>
      <c r="AC14" s="10">
        <f t="shared" si="12"/>
        <v>0</v>
      </c>
      <c r="AD14" s="10">
        <v>0</v>
      </c>
      <c r="AE14" s="10">
        <v>0</v>
      </c>
      <c r="AF14" s="11"/>
      <c r="AG14" s="10">
        <f t="shared" si="13"/>
        <v>0</v>
      </c>
      <c r="AH14" s="10">
        <v>0</v>
      </c>
      <c r="AI14" s="10">
        <f t="shared" si="14"/>
        <v>0</v>
      </c>
      <c r="AJ14" s="10">
        <v>0</v>
      </c>
      <c r="AK14" s="10">
        <f t="shared" si="15"/>
        <v>0</v>
      </c>
      <c r="AL14" s="10"/>
      <c r="AM14" s="10">
        <f t="shared" si="16"/>
        <v>0</v>
      </c>
      <c r="AN14" s="10">
        <v>0</v>
      </c>
      <c r="AO14" s="10">
        <f t="shared" si="17"/>
        <v>0</v>
      </c>
      <c r="AP14" s="10">
        <v>0</v>
      </c>
      <c r="AQ14" s="10">
        <f t="shared" si="18"/>
        <v>0</v>
      </c>
      <c r="AR14" s="10">
        <v>0</v>
      </c>
      <c r="AS14" s="10">
        <f t="shared" si="19"/>
        <v>0</v>
      </c>
      <c r="AT14" s="10">
        <v>0</v>
      </c>
      <c r="AU14" s="10">
        <f t="shared" si="20"/>
        <v>0</v>
      </c>
      <c r="AV14" s="10">
        <v>0</v>
      </c>
      <c r="AW14" s="10">
        <f t="shared" si="21"/>
        <v>0</v>
      </c>
      <c r="AX14" s="10">
        <v>0</v>
      </c>
      <c r="AY14" s="10">
        <f t="shared" si="22"/>
        <v>0</v>
      </c>
      <c r="AZ14" s="10">
        <v>0</v>
      </c>
      <c r="BA14" s="10">
        <f t="shared" si="23"/>
        <v>0</v>
      </c>
      <c r="BB14" s="10"/>
      <c r="BC14" s="10">
        <f t="shared" si="24"/>
        <v>0</v>
      </c>
      <c r="BD14" s="10">
        <v>580</v>
      </c>
      <c r="BE14" s="10">
        <f t="shared" ref="BE14" si="47">SUM(BD14*$D14*$F14*$G14*$H14*BE$8)</f>
        <v>8486699.1999999993</v>
      </c>
      <c r="BF14" s="10"/>
      <c r="BG14" s="10">
        <f t="shared" si="26"/>
        <v>0</v>
      </c>
      <c r="BH14" s="10">
        <v>0</v>
      </c>
      <c r="BI14" s="10">
        <f t="shared" si="27"/>
        <v>0</v>
      </c>
      <c r="BJ14" s="10">
        <v>0</v>
      </c>
      <c r="BK14" s="10">
        <f t="shared" si="28"/>
        <v>0</v>
      </c>
      <c r="BL14" s="10">
        <v>0</v>
      </c>
      <c r="BM14" s="10">
        <f t="shared" si="29"/>
        <v>0</v>
      </c>
      <c r="BN14" s="10"/>
      <c r="BO14" s="10">
        <f t="shared" si="30"/>
        <v>0</v>
      </c>
      <c r="BP14" s="10"/>
      <c r="BQ14" s="10">
        <f t="shared" si="31"/>
        <v>0</v>
      </c>
      <c r="BR14" s="10"/>
      <c r="BS14" s="10">
        <f t="shared" si="32"/>
        <v>0</v>
      </c>
      <c r="BT14" s="10">
        <v>0</v>
      </c>
      <c r="BU14" s="10">
        <f t="shared" si="33"/>
        <v>0</v>
      </c>
      <c r="BV14" s="10"/>
      <c r="BW14" s="10">
        <f t="shared" si="34"/>
        <v>0</v>
      </c>
      <c r="BX14" s="10">
        <v>0</v>
      </c>
      <c r="BY14" s="10">
        <f t="shared" si="35"/>
        <v>0</v>
      </c>
      <c r="BZ14" s="10"/>
      <c r="CA14" s="10">
        <f t="shared" si="36"/>
        <v>0</v>
      </c>
      <c r="CB14" s="10"/>
      <c r="CC14" s="10">
        <f t="shared" si="37"/>
        <v>0</v>
      </c>
      <c r="CD14" s="10">
        <v>4</v>
      </c>
      <c r="CE14" s="10">
        <f t="shared" si="38"/>
        <v>70234.751999999993</v>
      </c>
      <c r="CF14" s="10">
        <v>0</v>
      </c>
      <c r="CG14" s="10">
        <f t="shared" si="39"/>
        <v>0</v>
      </c>
      <c r="CH14" s="10"/>
      <c r="CI14" s="10">
        <f t="shared" si="40"/>
        <v>0</v>
      </c>
      <c r="CJ14" s="10"/>
      <c r="CK14" s="10">
        <f t="shared" si="41"/>
        <v>0</v>
      </c>
      <c r="CL14" s="10">
        <v>20</v>
      </c>
      <c r="CM14" s="10">
        <f t="shared" si="42"/>
        <v>292644.8</v>
      </c>
      <c r="CN14" s="10"/>
      <c r="CO14" s="10">
        <f t="shared" si="43"/>
        <v>0</v>
      </c>
      <c r="CP14" s="10">
        <v>0</v>
      </c>
      <c r="CQ14" s="10">
        <f t="shared" si="44"/>
        <v>0</v>
      </c>
      <c r="CR14" s="10"/>
      <c r="CS14" s="10">
        <f t="shared" si="45"/>
        <v>0</v>
      </c>
      <c r="CT14" s="10">
        <v>0</v>
      </c>
      <c r="CU14" s="10">
        <f t="shared" si="2"/>
        <v>0</v>
      </c>
      <c r="CV14" s="10"/>
      <c r="CW14" s="10"/>
      <c r="CX14" s="10"/>
      <c r="CY14" s="10"/>
      <c r="CZ14" s="40">
        <f t="shared" si="3"/>
        <v>669</v>
      </c>
      <c r="DA14" s="40">
        <f t="shared" si="3"/>
        <v>9800674.352</v>
      </c>
    </row>
    <row r="15" spans="1:105" x14ac:dyDescent="0.25">
      <c r="A15" s="56"/>
      <c r="B15" s="56">
        <v>5</v>
      </c>
      <c r="C15" s="12" t="s">
        <v>112</v>
      </c>
      <c r="D15" s="7">
        <f t="shared" ref="D15:D17" si="48">D14</f>
        <v>9860</v>
      </c>
      <c r="E15" s="7"/>
      <c r="F15" s="8">
        <v>9.83</v>
      </c>
      <c r="G15" s="15">
        <v>1.23</v>
      </c>
      <c r="H15" s="7">
        <v>1.4</v>
      </c>
      <c r="I15" s="7">
        <v>1.68</v>
      </c>
      <c r="J15" s="7">
        <v>2.23</v>
      </c>
      <c r="K15" s="9">
        <v>2.57</v>
      </c>
      <c r="L15" s="11">
        <v>0</v>
      </c>
      <c r="M15" s="10">
        <f t="shared" si="4"/>
        <v>0</v>
      </c>
      <c r="N15" s="11"/>
      <c r="O15" s="10">
        <f t="shared" si="5"/>
        <v>0</v>
      </c>
      <c r="P15" s="11">
        <v>0</v>
      </c>
      <c r="Q15" s="10">
        <f t="shared" si="6"/>
        <v>0</v>
      </c>
      <c r="R15" s="11">
        <v>0</v>
      </c>
      <c r="S15" s="10">
        <f t="shared" si="7"/>
        <v>0</v>
      </c>
      <c r="T15" s="11"/>
      <c r="U15" s="10">
        <f t="shared" si="8"/>
        <v>0</v>
      </c>
      <c r="V15" s="11">
        <v>0</v>
      </c>
      <c r="W15" s="10">
        <f t="shared" si="9"/>
        <v>0</v>
      </c>
      <c r="X15" s="11">
        <v>0</v>
      </c>
      <c r="Y15" s="10">
        <f t="shared" si="10"/>
        <v>0</v>
      </c>
      <c r="Z15" s="11">
        <v>0</v>
      </c>
      <c r="AA15" s="10">
        <f t="shared" si="11"/>
        <v>0</v>
      </c>
      <c r="AB15" s="11">
        <v>0</v>
      </c>
      <c r="AC15" s="10">
        <f t="shared" si="12"/>
        <v>0</v>
      </c>
      <c r="AD15" s="11">
        <v>800</v>
      </c>
      <c r="AE15" s="11">
        <v>133467894.33599998</v>
      </c>
      <c r="AF15" s="11"/>
      <c r="AG15" s="10">
        <f t="shared" si="13"/>
        <v>0</v>
      </c>
      <c r="AH15" s="11">
        <v>0</v>
      </c>
      <c r="AI15" s="10">
        <f t="shared" si="14"/>
        <v>0</v>
      </c>
      <c r="AJ15" s="11">
        <v>0</v>
      </c>
      <c r="AK15" s="10">
        <f t="shared" si="15"/>
        <v>0</v>
      </c>
      <c r="AL15" s="11">
        <v>0</v>
      </c>
      <c r="AM15" s="10">
        <f t="shared" si="16"/>
        <v>0</v>
      </c>
      <c r="AN15" s="11">
        <v>0</v>
      </c>
      <c r="AO15" s="10">
        <f t="shared" si="17"/>
        <v>0</v>
      </c>
      <c r="AP15" s="11">
        <v>0</v>
      </c>
      <c r="AQ15" s="10">
        <f t="shared" si="18"/>
        <v>0</v>
      </c>
      <c r="AR15" s="11">
        <v>0</v>
      </c>
      <c r="AS15" s="10">
        <f t="shared" si="19"/>
        <v>0</v>
      </c>
      <c r="AT15" s="11">
        <v>0</v>
      </c>
      <c r="AU15" s="10">
        <f t="shared" si="20"/>
        <v>0</v>
      </c>
      <c r="AV15" s="11">
        <v>0</v>
      </c>
      <c r="AW15" s="10">
        <f t="shared" si="21"/>
        <v>0</v>
      </c>
      <c r="AX15" s="11">
        <v>0</v>
      </c>
      <c r="AY15" s="10">
        <f t="shared" si="22"/>
        <v>0</v>
      </c>
      <c r="AZ15" s="11">
        <v>0</v>
      </c>
      <c r="BA15" s="10">
        <f t="shared" si="23"/>
        <v>0</v>
      </c>
      <c r="BB15" s="11">
        <v>0</v>
      </c>
      <c r="BC15" s="10">
        <f t="shared" si="24"/>
        <v>0</v>
      </c>
      <c r="BD15" s="11">
        <v>0</v>
      </c>
      <c r="BE15" s="10">
        <f t="shared" ref="BE15" si="49">SUM(BD15*$D15*$F15*$G15*$H15*BE$8)</f>
        <v>0</v>
      </c>
      <c r="BF15" s="11">
        <v>0</v>
      </c>
      <c r="BG15" s="10">
        <f t="shared" si="26"/>
        <v>0</v>
      </c>
      <c r="BH15" s="11">
        <v>0</v>
      </c>
      <c r="BI15" s="10">
        <f t="shared" si="27"/>
        <v>0</v>
      </c>
      <c r="BJ15" s="11">
        <v>0</v>
      </c>
      <c r="BK15" s="10">
        <f t="shared" si="28"/>
        <v>0</v>
      </c>
      <c r="BL15" s="11">
        <v>0</v>
      </c>
      <c r="BM15" s="10">
        <f t="shared" si="29"/>
        <v>0</v>
      </c>
      <c r="BN15" s="11">
        <v>0</v>
      </c>
      <c r="BO15" s="10">
        <f t="shared" si="30"/>
        <v>0</v>
      </c>
      <c r="BP15" s="11">
        <v>0</v>
      </c>
      <c r="BQ15" s="10">
        <f t="shared" si="31"/>
        <v>0</v>
      </c>
      <c r="BR15" s="11">
        <v>0</v>
      </c>
      <c r="BS15" s="10">
        <f t="shared" si="32"/>
        <v>0</v>
      </c>
      <c r="BT15" s="11">
        <v>0</v>
      </c>
      <c r="BU15" s="10">
        <f t="shared" si="33"/>
        <v>0</v>
      </c>
      <c r="BV15" s="11"/>
      <c r="BW15" s="10">
        <f t="shared" si="34"/>
        <v>0</v>
      </c>
      <c r="BX15" s="11">
        <v>0</v>
      </c>
      <c r="BY15" s="10">
        <f t="shared" si="35"/>
        <v>0</v>
      </c>
      <c r="BZ15" s="11"/>
      <c r="CA15" s="10">
        <f t="shared" si="36"/>
        <v>0</v>
      </c>
      <c r="CB15" s="11">
        <v>0</v>
      </c>
      <c r="CC15" s="10">
        <f t="shared" si="37"/>
        <v>0</v>
      </c>
      <c r="CD15" s="11">
        <v>0</v>
      </c>
      <c r="CE15" s="10">
        <f t="shared" si="38"/>
        <v>0</v>
      </c>
      <c r="CF15" s="11">
        <v>0</v>
      </c>
      <c r="CG15" s="10">
        <f t="shared" si="39"/>
        <v>0</v>
      </c>
      <c r="CH15" s="11"/>
      <c r="CI15" s="10">
        <f t="shared" si="40"/>
        <v>0</v>
      </c>
      <c r="CJ15" s="11">
        <v>0</v>
      </c>
      <c r="CK15" s="10">
        <f t="shared" si="41"/>
        <v>0</v>
      </c>
      <c r="CL15" s="11">
        <v>0</v>
      </c>
      <c r="CM15" s="10">
        <f t="shared" si="42"/>
        <v>0</v>
      </c>
      <c r="CN15" s="11">
        <v>0</v>
      </c>
      <c r="CO15" s="10">
        <f t="shared" si="43"/>
        <v>0</v>
      </c>
      <c r="CP15" s="11">
        <v>0</v>
      </c>
      <c r="CQ15" s="10">
        <f t="shared" si="44"/>
        <v>0</v>
      </c>
      <c r="CR15" s="11"/>
      <c r="CS15" s="10">
        <f t="shared" si="45"/>
        <v>0</v>
      </c>
      <c r="CT15" s="11">
        <v>0</v>
      </c>
      <c r="CU15" s="10">
        <f t="shared" si="2"/>
        <v>0</v>
      </c>
      <c r="CV15" s="10">
        <f>SUM(CV16:CV17)</f>
        <v>5</v>
      </c>
      <c r="CW15" s="10">
        <f>SUM(CW16:CW17)</f>
        <v>605177.22</v>
      </c>
      <c r="CX15" s="10">
        <f>SUM(CX16:CX17)</f>
        <v>5</v>
      </c>
      <c r="CY15" s="10">
        <f>SUM(CY16:CY17)</f>
        <v>605177.22</v>
      </c>
      <c r="CZ15" s="40">
        <f>SUM(AF15,R15,V15,AD15,L15,X15,P15,BH15,BV15,CH15,CL15,BJ15,CJ15,AH15,BB15,BD15,AJ15,BF15,BT15,AL15,Z15,CP15,BL15,CN15,BN15,BZ15,CD15,BX15,CB15,AN15,AP15,AR15,AT15,AV15,AZ15,AX15,BR15,CT15,CR15,CF15,AB15,BP15,CV15,CX15)</f>
        <v>810</v>
      </c>
      <c r="DA15" s="40">
        <f>SUM(AG15,S15,W15,AE15,M15,Y15,Q15,BI15,BW15,CI15,CM15,BK15,CK15,AI15,BC15,BE15,AK15,BG15,BU15,AM15,AA15,CQ15,BM15,CO15,BO15,CA15,CE15,BY15,CC15,AO15,AQ15,AS15,AU15,AW15,BA15,AY15,BS15,CU15,CS15,CG15,AC15,BQ15,CW15,CY15)</f>
        <v>134678248.77599999</v>
      </c>
    </row>
    <row r="16" spans="1:105" s="42" customFormat="1" x14ac:dyDescent="0.25">
      <c r="A16" s="57"/>
      <c r="B16" s="58" t="s">
        <v>113</v>
      </c>
      <c r="C16" s="28" t="s">
        <v>114</v>
      </c>
      <c r="D16" s="20">
        <f t="shared" si="48"/>
        <v>9860</v>
      </c>
      <c r="E16" s="20">
        <v>10127</v>
      </c>
      <c r="F16" s="29">
        <v>8.44</v>
      </c>
      <c r="G16" s="30">
        <v>1.23</v>
      </c>
      <c r="H16" s="20">
        <v>1.4</v>
      </c>
      <c r="I16" s="20">
        <v>1.68</v>
      </c>
      <c r="J16" s="20">
        <v>2.23</v>
      </c>
      <c r="K16" s="21">
        <v>2.57</v>
      </c>
      <c r="L16" s="2"/>
      <c r="M16" s="2">
        <f t="shared" si="4"/>
        <v>0</v>
      </c>
      <c r="N16" s="2"/>
      <c r="O16" s="2">
        <f t="shared" si="5"/>
        <v>0</v>
      </c>
      <c r="P16" s="2"/>
      <c r="Q16" s="2">
        <f t="shared" si="6"/>
        <v>0</v>
      </c>
      <c r="R16" s="31"/>
      <c r="S16" s="2">
        <f t="shared" si="7"/>
        <v>0</v>
      </c>
      <c r="T16" s="2"/>
      <c r="U16" s="2">
        <f t="shared" si="8"/>
        <v>0</v>
      </c>
      <c r="V16" s="2"/>
      <c r="W16" s="2">
        <f t="shared" si="9"/>
        <v>0</v>
      </c>
      <c r="X16" s="2"/>
      <c r="Y16" s="2">
        <f t="shared" si="10"/>
        <v>0</v>
      </c>
      <c r="Z16" s="2"/>
      <c r="AA16" s="2">
        <f t="shared" si="11"/>
        <v>0</v>
      </c>
      <c r="AB16" s="2"/>
      <c r="AC16" s="2">
        <f t="shared" si="12"/>
        <v>0</v>
      </c>
      <c r="AD16" s="2">
        <v>80</v>
      </c>
      <c r="AE16" s="2">
        <v>11464166.783999998</v>
      </c>
      <c r="AF16" s="31"/>
      <c r="AG16" s="2">
        <f t="shared" si="13"/>
        <v>0</v>
      </c>
      <c r="AH16" s="2"/>
      <c r="AI16" s="2">
        <f t="shared" si="14"/>
        <v>0</v>
      </c>
      <c r="AJ16" s="2"/>
      <c r="AK16" s="2">
        <f t="shared" si="15"/>
        <v>0</v>
      </c>
      <c r="AL16" s="2"/>
      <c r="AM16" s="2">
        <f t="shared" si="16"/>
        <v>0</v>
      </c>
      <c r="AN16" s="2"/>
      <c r="AO16" s="2">
        <f t="shared" si="17"/>
        <v>0</v>
      </c>
      <c r="AP16" s="2"/>
      <c r="AQ16" s="2">
        <f t="shared" si="18"/>
        <v>0</v>
      </c>
      <c r="AR16" s="2"/>
      <c r="AS16" s="2">
        <f t="shared" si="19"/>
        <v>0</v>
      </c>
      <c r="AT16" s="2"/>
      <c r="AU16" s="2">
        <f t="shared" si="20"/>
        <v>0</v>
      </c>
      <c r="AV16" s="2"/>
      <c r="AW16" s="2">
        <f t="shared" si="21"/>
        <v>0</v>
      </c>
      <c r="AX16" s="2"/>
      <c r="AY16" s="2">
        <f t="shared" si="22"/>
        <v>0</v>
      </c>
      <c r="AZ16" s="2"/>
      <c r="BA16" s="2">
        <f t="shared" si="23"/>
        <v>0</v>
      </c>
      <c r="BB16" s="2"/>
      <c r="BC16" s="2">
        <f t="shared" si="24"/>
        <v>0</v>
      </c>
      <c r="BD16" s="2"/>
      <c r="BE16" s="2">
        <f t="shared" ref="BE16" si="50">SUM(BD16*$D16*$F16*$G16*$H16*BE$8)</f>
        <v>0</v>
      </c>
      <c r="BF16" s="2"/>
      <c r="BG16" s="2">
        <f t="shared" si="26"/>
        <v>0</v>
      </c>
      <c r="BH16" s="2"/>
      <c r="BI16" s="2">
        <f t="shared" si="27"/>
        <v>0</v>
      </c>
      <c r="BJ16" s="2"/>
      <c r="BK16" s="2">
        <f t="shared" si="28"/>
        <v>0</v>
      </c>
      <c r="BL16" s="2"/>
      <c r="BM16" s="2">
        <f t="shared" si="29"/>
        <v>0</v>
      </c>
      <c r="BN16" s="2"/>
      <c r="BO16" s="2">
        <f t="shared" si="30"/>
        <v>0</v>
      </c>
      <c r="BP16" s="2"/>
      <c r="BQ16" s="2">
        <f t="shared" si="31"/>
        <v>0</v>
      </c>
      <c r="BR16" s="2"/>
      <c r="BS16" s="2">
        <f t="shared" si="32"/>
        <v>0</v>
      </c>
      <c r="BT16" s="2"/>
      <c r="BU16" s="2">
        <f t="shared" si="33"/>
        <v>0</v>
      </c>
      <c r="BV16" s="2"/>
      <c r="BW16" s="2">
        <f t="shared" si="34"/>
        <v>0</v>
      </c>
      <c r="BX16" s="2"/>
      <c r="BY16" s="2">
        <f t="shared" si="35"/>
        <v>0</v>
      </c>
      <c r="BZ16" s="2"/>
      <c r="CA16" s="2">
        <f t="shared" si="36"/>
        <v>0</v>
      </c>
      <c r="CB16" s="2"/>
      <c r="CC16" s="2">
        <f t="shared" si="37"/>
        <v>0</v>
      </c>
      <c r="CD16" s="2"/>
      <c r="CE16" s="2">
        <f t="shared" si="38"/>
        <v>0</v>
      </c>
      <c r="CF16" s="2"/>
      <c r="CG16" s="2">
        <f t="shared" si="39"/>
        <v>0</v>
      </c>
      <c r="CH16" s="2"/>
      <c r="CI16" s="2">
        <f t="shared" si="40"/>
        <v>0</v>
      </c>
      <c r="CJ16" s="2"/>
      <c r="CK16" s="2">
        <f t="shared" si="41"/>
        <v>0</v>
      </c>
      <c r="CL16" s="2"/>
      <c r="CM16" s="2">
        <f t="shared" si="42"/>
        <v>0</v>
      </c>
      <c r="CN16" s="2"/>
      <c r="CO16" s="2">
        <f t="shared" si="43"/>
        <v>0</v>
      </c>
      <c r="CP16" s="2"/>
      <c r="CQ16" s="2">
        <f t="shared" si="44"/>
        <v>0</v>
      </c>
      <c r="CR16" s="2"/>
      <c r="CS16" s="2">
        <f t="shared" si="45"/>
        <v>0</v>
      </c>
      <c r="CT16" s="2"/>
      <c r="CU16" s="2">
        <f t="shared" si="2"/>
        <v>0</v>
      </c>
      <c r="CV16" s="2"/>
      <c r="CW16" s="2"/>
      <c r="CX16" s="2"/>
      <c r="CY16" s="2"/>
      <c r="CZ16" s="41">
        <f>SUM(AF16,R16,V16,AD16,L16,X16,P16,BH16,BV16,CH16,CL16,BJ16,CJ16,AH16,BB16,BD16,AJ16,BF16,BT16,AL16,Z16,CP16,BL16,CN16,BN16,BZ16,CD16,BX16,CB16,AN16,AP16,AR16,AT16,AV16,AZ16,AX16,BR16,CT16,CR16,CF16,AB16,BP16,CV16)</f>
        <v>80</v>
      </c>
      <c r="DA16" s="41">
        <f>SUM(AG16,S16,W16,AE16,M16,Y16,Q16,BI16,BW16,CI16,CM16,BK16,CK16,AI16,BC16,BE16,AK16,BG16,BU16,AM16,AA16,CQ16,BM16,CO16,BO16,CA16,CE16,BY16,CC16,AO16,AQ16,AS16,AU16,AW16,BA16,AY16,BS16,CU16,CS16,CG16,AC16,BQ16,CW16)</f>
        <v>11464166.783999998</v>
      </c>
    </row>
    <row r="17" spans="1:105" s="42" customFormat="1" x14ac:dyDescent="0.25">
      <c r="A17" s="57"/>
      <c r="B17" s="58" t="s">
        <v>115</v>
      </c>
      <c r="C17" s="28" t="s">
        <v>116</v>
      </c>
      <c r="D17" s="20">
        <f t="shared" si="48"/>
        <v>9860</v>
      </c>
      <c r="E17" s="20">
        <v>10127</v>
      </c>
      <c r="F17" s="29">
        <v>9.98</v>
      </c>
      <c r="G17" s="30">
        <v>1.23</v>
      </c>
      <c r="H17" s="20">
        <v>1.4</v>
      </c>
      <c r="I17" s="20">
        <v>1.68</v>
      </c>
      <c r="J17" s="20">
        <v>2.23</v>
      </c>
      <c r="K17" s="21">
        <v>2.57</v>
      </c>
      <c r="L17" s="2"/>
      <c r="M17" s="2">
        <f t="shared" si="4"/>
        <v>0</v>
      </c>
      <c r="N17" s="2"/>
      <c r="O17" s="2">
        <f t="shared" si="5"/>
        <v>0</v>
      </c>
      <c r="P17" s="2"/>
      <c r="Q17" s="2">
        <f t="shared" si="6"/>
        <v>0</v>
      </c>
      <c r="R17" s="31"/>
      <c r="S17" s="2">
        <f t="shared" si="7"/>
        <v>0</v>
      </c>
      <c r="T17" s="2"/>
      <c r="U17" s="2">
        <f t="shared" si="8"/>
        <v>0</v>
      </c>
      <c r="V17" s="2"/>
      <c r="W17" s="2">
        <f t="shared" si="9"/>
        <v>0</v>
      </c>
      <c r="X17" s="2"/>
      <c r="Y17" s="2">
        <f t="shared" si="10"/>
        <v>0</v>
      </c>
      <c r="Z17" s="2"/>
      <c r="AA17" s="2">
        <f t="shared" si="11"/>
        <v>0</v>
      </c>
      <c r="AB17" s="2"/>
      <c r="AC17" s="2">
        <f t="shared" si="12"/>
        <v>0</v>
      </c>
      <c r="AD17" s="2">
        <v>720</v>
      </c>
      <c r="AE17" s="2">
        <v>122003727.55199999</v>
      </c>
      <c r="AF17" s="31"/>
      <c r="AG17" s="2">
        <f t="shared" si="13"/>
        <v>0</v>
      </c>
      <c r="AH17" s="2"/>
      <c r="AI17" s="2">
        <f t="shared" si="14"/>
        <v>0</v>
      </c>
      <c r="AJ17" s="2"/>
      <c r="AK17" s="2">
        <f t="shared" si="15"/>
        <v>0</v>
      </c>
      <c r="AL17" s="2"/>
      <c r="AM17" s="2">
        <f t="shared" si="16"/>
        <v>0</v>
      </c>
      <c r="AN17" s="2"/>
      <c r="AO17" s="2">
        <f t="shared" si="17"/>
        <v>0</v>
      </c>
      <c r="AP17" s="2"/>
      <c r="AQ17" s="2">
        <f t="shared" si="18"/>
        <v>0</v>
      </c>
      <c r="AR17" s="2"/>
      <c r="AS17" s="2">
        <f t="shared" si="19"/>
        <v>0</v>
      </c>
      <c r="AT17" s="2"/>
      <c r="AU17" s="2">
        <f t="shared" si="20"/>
        <v>0</v>
      </c>
      <c r="AV17" s="2"/>
      <c r="AW17" s="2">
        <f t="shared" si="21"/>
        <v>0</v>
      </c>
      <c r="AX17" s="2"/>
      <c r="AY17" s="2">
        <f t="shared" si="22"/>
        <v>0</v>
      </c>
      <c r="AZ17" s="2"/>
      <c r="BA17" s="2">
        <f t="shared" si="23"/>
        <v>0</v>
      </c>
      <c r="BB17" s="2"/>
      <c r="BC17" s="2">
        <f t="shared" si="24"/>
        <v>0</v>
      </c>
      <c r="BD17" s="2"/>
      <c r="BE17" s="2">
        <f t="shared" ref="BE17" si="51">SUM(BD17*$D17*$F17*$G17*$H17*BE$8)</f>
        <v>0</v>
      </c>
      <c r="BF17" s="2"/>
      <c r="BG17" s="2">
        <f t="shared" si="26"/>
        <v>0</v>
      </c>
      <c r="BH17" s="2"/>
      <c r="BI17" s="2">
        <f t="shared" si="27"/>
        <v>0</v>
      </c>
      <c r="BJ17" s="2"/>
      <c r="BK17" s="2">
        <f t="shared" si="28"/>
        <v>0</v>
      </c>
      <c r="BL17" s="2"/>
      <c r="BM17" s="2">
        <f t="shared" si="29"/>
        <v>0</v>
      </c>
      <c r="BN17" s="2"/>
      <c r="BO17" s="2">
        <f t="shared" si="30"/>
        <v>0</v>
      </c>
      <c r="BP17" s="2"/>
      <c r="BQ17" s="2">
        <f t="shared" si="31"/>
        <v>0</v>
      </c>
      <c r="BR17" s="2"/>
      <c r="BS17" s="2">
        <f t="shared" si="32"/>
        <v>0</v>
      </c>
      <c r="BT17" s="2"/>
      <c r="BU17" s="2">
        <f t="shared" si="33"/>
        <v>0</v>
      </c>
      <c r="BV17" s="2"/>
      <c r="BW17" s="2">
        <f t="shared" si="34"/>
        <v>0</v>
      </c>
      <c r="BX17" s="2"/>
      <c r="BY17" s="2">
        <f t="shared" si="35"/>
        <v>0</v>
      </c>
      <c r="BZ17" s="2"/>
      <c r="CA17" s="2">
        <f t="shared" si="36"/>
        <v>0</v>
      </c>
      <c r="CB17" s="2"/>
      <c r="CC17" s="2">
        <f t="shared" si="37"/>
        <v>0</v>
      </c>
      <c r="CD17" s="2"/>
      <c r="CE17" s="2">
        <f t="shared" si="38"/>
        <v>0</v>
      </c>
      <c r="CF17" s="2"/>
      <c r="CG17" s="2">
        <f t="shared" si="39"/>
        <v>0</v>
      </c>
      <c r="CH17" s="2"/>
      <c r="CI17" s="2">
        <f t="shared" si="40"/>
        <v>0</v>
      </c>
      <c r="CJ17" s="2"/>
      <c r="CK17" s="2">
        <f t="shared" si="41"/>
        <v>0</v>
      </c>
      <c r="CL17" s="2"/>
      <c r="CM17" s="2">
        <f t="shared" si="42"/>
        <v>0</v>
      </c>
      <c r="CN17" s="2"/>
      <c r="CO17" s="2">
        <f t="shared" si="43"/>
        <v>0</v>
      </c>
      <c r="CP17" s="2"/>
      <c r="CQ17" s="2">
        <f t="shared" si="44"/>
        <v>0</v>
      </c>
      <c r="CR17" s="2"/>
      <c r="CS17" s="2">
        <f t="shared" si="45"/>
        <v>0</v>
      </c>
      <c r="CT17" s="2"/>
      <c r="CU17" s="2">
        <f t="shared" si="2"/>
        <v>0</v>
      </c>
      <c r="CV17" s="2">
        <v>5</v>
      </c>
      <c r="CW17" s="2">
        <f>SUM(CV17*CW8*D17*F17*G17)</f>
        <v>605177.22</v>
      </c>
      <c r="CX17" s="2">
        <v>5</v>
      </c>
      <c r="CY17" s="2">
        <f>SUM(CX17*D17*F17*G17*CY8)</f>
        <v>605177.22</v>
      </c>
      <c r="CZ17" s="41">
        <f>SUM(AF17,R17,V17,AD17,L17,X17,P17,BH17,BV17,CH17,CL17,BJ17,CJ17,AH17,BB17,BD17,AJ17,BF17,BT17,AL17,Z17,CP17,BL17,CN17,BN17,BZ17,CD17,BX17,CB17,AN17,AP17,AR17,AT17,AV17,AZ17,AX17,BR17,CT17,CR17,CF17,AB17,BP17,CV17,CX17)</f>
        <v>730</v>
      </c>
      <c r="DA17" s="41">
        <f>SUM(AG17,S17,W17,AE17,M17,Y17,Q17,BI17,BW17,CI17,CM17,BK17,CK17,AI17,BC17,BE17,AK17,BG17,BU17,AM17,AA17,CQ17,BM17,CO17,BO17,CA17,CE17,BY17,CC17,AO17,AQ17,AS17,AU17,AW17,BA17,AY17,BS17,CU17,CS17,CG17,AC17,BQ17,CW17,CY17)</f>
        <v>123214081.99199998</v>
      </c>
    </row>
    <row r="18" spans="1:105" ht="30" x14ac:dyDescent="0.25">
      <c r="A18" s="56"/>
      <c r="B18" s="56">
        <v>6</v>
      </c>
      <c r="C18" s="6" t="s">
        <v>117</v>
      </c>
      <c r="D18" s="7">
        <f>D17</f>
        <v>9860</v>
      </c>
      <c r="E18" s="7">
        <v>10127</v>
      </c>
      <c r="F18" s="7">
        <v>0.33</v>
      </c>
      <c r="G18" s="15">
        <v>1</v>
      </c>
      <c r="H18" s="7">
        <v>1.4</v>
      </c>
      <c r="I18" s="7">
        <v>1.68</v>
      </c>
      <c r="J18" s="7">
        <v>2.23</v>
      </c>
      <c r="K18" s="9">
        <v>2.57</v>
      </c>
      <c r="L18" s="10">
        <v>0</v>
      </c>
      <c r="M18" s="10">
        <f t="shared" si="4"/>
        <v>0</v>
      </c>
      <c r="N18" s="10"/>
      <c r="O18" s="10">
        <f t="shared" si="5"/>
        <v>0</v>
      </c>
      <c r="P18" s="10">
        <v>0</v>
      </c>
      <c r="Q18" s="10">
        <f t="shared" si="6"/>
        <v>0</v>
      </c>
      <c r="R18" s="11"/>
      <c r="S18" s="10">
        <f t="shared" si="7"/>
        <v>0</v>
      </c>
      <c r="T18" s="10"/>
      <c r="U18" s="10">
        <f t="shared" si="8"/>
        <v>0</v>
      </c>
      <c r="V18" s="10">
        <v>0</v>
      </c>
      <c r="W18" s="10">
        <f t="shared" si="9"/>
        <v>0</v>
      </c>
      <c r="X18" s="10">
        <v>0</v>
      </c>
      <c r="Y18" s="10">
        <f t="shared" si="10"/>
        <v>0</v>
      </c>
      <c r="Z18" s="10">
        <v>0</v>
      </c>
      <c r="AA18" s="10">
        <f t="shared" si="11"/>
        <v>0</v>
      </c>
      <c r="AB18" s="10"/>
      <c r="AC18" s="10">
        <f t="shared" si="12"/>
        <v>0</v>
      </c>
      <c r="AD18" s="10">
        <v>0</v>
      </c>
      <c r="AE18" s="10">
        <v>0</v>
      </c>
      <c r="AF18" s="11"/>
      <c r="AG18" s="10">
        <f t="shared" si="13"/>
        <v>0</v>
      </c>
      <c r="AH18" s="10">
        <v>0</v>
      </c>
      <c r="AI18" s="10">
        <f t="shared" si="14"/>
        <v>0</v>
      </c>
      <c r="AJ18" s="10">
        <v>0</v>
      </c>
      <c r="AK18" s="10">
        <f t="shared" si="15"/>
        <v>0</v>
      </c>
      <c r="AL18" s="10"/>
      <c r="AM18" s="10">
        <f t="shared" si="16"/>
        <v>0</v>
      </c>
      <c r="AN18" s="10">
        <v>0</v>
      </c>
      <c r="AO18" s="10">
        <f t="shared" si="17"/>
        <v>0</v>
      </c>
      <c r="AP18" s="10">
        <v>0</v>
      </c>
      <c r="AQ18" s="10">
        <f t="shared" si="18"/>
        <v>0</v>
      </c>
      <c r="AR18" s="10">
        <v>0</v>
      </c>
      <c r="AS18" s="10">
        <f t="shared" si="19"/>
        <v>0</v>
      </c>
      <c r="AT18" s="10">
        <v>0</v>
      </c>
      <c r="AU18" s="10">
        <f t="shared" si="20"/>
        <v>0</v>
      </c>
      <c r="AV18" s="10">
        <v>0</v>
      </c>
      <c r="AW18" s="10">
        <f t="shared" si="21"/>
        <v>0</v>
      </c>
      <c r="AX18" s="10"/>
      <c r="AY18" s="10">
        <f t="shared" si="22"/>
        <v>0</v>
      </c>
      <c r="AZ18" s="10">
        <v>0</v>
      </c>
      <c r="BA18" s="10">
        <f t="shared" si="23"/>
        <v>0</v>
      </c>
      <c r="BB18" s="10">
        <v>0</v>
      </c>
      <c r="BC18" s="10">
        <f t="shared" si="24"/>
        <v>0</v>
      </c>
      <c r="BD18" s="10">
        <v>500</v>
      </c>
      <c r="BE18" s="10">
        <f t="shared" ref="BE18" si="52">SUM(BD18*$D18*$F18*$G18*$H18*BE$8)</f>
        <v>2277660</v>
      </c>
      <c r="BF18" s="10"/>
      <c r="BG18" s="10">
        <f t="shared" si="26"/>
        <v>0</v>
      </c>
      <c r="BH18" s="10">
        <v>0</v>
      </c>
      <c r="BI18" s="10">
        <f t="shared" si="27"/>
        <v>0</v>
      </c>
      <c r="BJ18" s="10">
        <v>0</v>
      </c>
      <c r="BK18" s="10">
        <f t="shared" si="28"/>
        <v>0</v>
      </c>
      <c r="BL18" s="10">
        <v>0</v>
      </c>
      <c r="BM18" s="10">
        <f t="shared" si="29"/>
        <v>0</v>
      </c>
      <c r="BN18" s="10"/>
      <c r="BO18" s="10">
        <f t="shared" si="30"/>
        <v>0</v>
      </c>
      <c r="BP18" s="10"/>
      <c r="BQ18" s="10">
        <f t="shared" si="31"/>
        <v>0</v>
      </c>
      <c r="BR18" s="10"/>
      <c r="BS18" s="10">
        <f t="shared" si="32"/>
        <v>0</v>
      </c>
      <c r="BT18" s="10">
        <v>0</v>
      </c>
      <c r="BU18" s="10">
        <f t="shared" si="33"/>
        <v>0</v>
      </c>
      <c r="BV18" s="10"/>
      <c r="BW18" s="10">
        <f t="shared" si="34"/>
        <v>0</v>
      </c>
      <c r="BX18" s="10"/>
      <c r="BY18" s="10">
        <f t="shared" si="35"/>
        <v>0</v>
      </c>
      <c r="BZ18" s="10"/>
      <c r="CA18" s="10">
        <f t="shared" si="36"/>
        <v>0</v>
      </c>
      <c r="CB18" s="10"/>
      <c r="CC18" s="10">
        <f t="shared" si="37"/>
        <v>0</v>
      </c>
      <c r="CD18" s="10"/>
      <c r="CE18" s="10">
        <f t="shared" si="38"/>
        <v>0</v>
      </c>
      <c r="CF18" s="10">
        <v>34</v>
      </c>
      <c r="CG18" s="10">
        <f t="shared" si="39"/>
        <v>185857.05600000001</v>
      </c>
      <c r="CH18" s="10"/>
      <c r="CI18" s="10">
        <f t="shared" si="40"/>
        <v>0</v>
      </c>
      <c r="CJ18" s="10"/>
      <c r="CK18" s="10">
        <f t="shared" si="41"/>
        <v>0</v>
      </c>
      <c r="CL18" s="10">
        <v>95</v>
      </c>
      <c r="CM18" s="10">
        <f>SUM(CL18*$D18*$F18*$G18*$H18*CM$8)</f>
        <v>432755.39999999997</v>
      </c>
      <c r="CN18" s="10"/>
      <c r="CO18" s="10">
        <f t="shared" si="43"/>
        <v>0</v>
      </c>
      <c r="CP18" s="10">
        <v>0</v>
      </c>
      <c r="CQ18" s="10">
        <f t="shared" si="44"/>
        <v>0</v>
      </c>
      <c r="CR18" s="10"/>
      <c r="CS18" s="10">
        <f t="shared" si="45"/>
        <v>0</v>
      </c>
      <c r="CT18" s="10">
        <v>0</v>
      </c>
      <c r="CU18" s="10">
        <f t="shared" si="2"/>
        <v>0</v>
      </c>
      <c r="CV18" s="10"/>
      <c r="CW18" s="10"/>
      <c r="CX18" s="10"/>
      <c r="CY18" s="10"/>
      <c r="CZ18" s="40">
        <f>SUM(AF18,R18,V18,AD18,L18,X18,P18,BH18,BV18,CH18,CL18,BJ18,CJ18,AH18,BB18,BD18,AJ18,BF18,BT18,AL18,Z18,CP18,BL18,CN18,BN18,BZ18,CD18,BX18,CB18,AN18,AP18,AR18,AT18,AV18,AZ18,AX18,BR18,CT18,CR18,CF18,AB18,BP18)</f>
        <v>629</v>
      </c>
      <c r="DA18" s="40">
        <f>SUM(AG18,S18,W18,AE18,M18,Y18,Q18,BI18,BW18,CI18,CM18,BK18,CK18,AI18,BC18,BE18,AK18,BG18,BU18,AM18,AA18,CQ18,BM18,CO18,BO18,CA18,CE18,BY18,CC18,AO18,AQ18,AS18,AU18,AW18,BA18,AY18,BS18,CU18,CS18,CG18,AC18,BQ18)</f>
        <v>2896272.4559999998</v>
      </c>
    </row>
    <row r="19" spans="1:105" x14ac:dyDescent="0.25">
      <c r="A19" s="56"/>
      <c r="B19" s="56">
        <v>7</v>
      </c>
      <c r="C19" s="6" t="s">
        <v>118</v>
      </c>
      <c r="D19" s="7">
        <f>D18</f>
        <v>9860</v>
      </c>
      <c r="E19" s="7">
        <v>10127</v>
      </c>
      <c r="F19" s="7">
        <v>1.04</v>
      </c>
      <c r="G19" s="15">
        <v>1</v>
      </c>
      <c r="H19" s="7">
        <v>1.4</v>
      </c>
      <c r="I19" s="7">
        <v>1.68</v>
      </c>
      <c r="J19" s="7">
        <v>2.23</v>
      </c>
      <c r="K19" s="9">
        <v>2.57</v>
      </c>
      <c r="L19" s="10"/>
      <c r="M19" s="10">
        <f t="shared" si="4"/>
        <v>0</v>
      </c>
      <c r="N19" s="10"/>
      <c r="O19" s="10">
        <f t="shared" si="5"/>
        <v>0</v>
      </c>
      <c r="P19" s="10"/>
      <c r="Q19" s="10">
        <f t="shared" si="6"/>
        <v>0</v>
      </c>
      <c r="R19" s="11"/>
      <c r="S19" s="10">
        <f t="shared" si="7"/>
        <v>0</v>
      </c>
      <c r="T19" s="10"/>
      <c r="U19" s="10">
        <f t="shared" si="8"/>
        <v>0</v>
      </c>
      <c r="V19" s="10"/>
      <c r="W19" s="10">
        <f t="shared" si="9"/>
        <v>0</v>
      </c>
      <c r="X19" s="10"/>
      <c r="Y19" s="10">
        <f t="shared" si="10"/>
        <v>0</v>
      </c>
      <c r="Z19" s="10"/>
      <c r="AA19" s="10">
        <f t="shared" si="11"/>
        <v>0</v>
      </c>
      <c r="AB19" s="10"/>
      <c r="AC19" s="10">
        <f t="shared" si="12"/>
        <v>0</v>
      </c>
      <c r="AD19" s="10"/>
      <c r="AE19" s="10">
        <v>0</v>
      </c>
      <c r="AF19" s="11"/>
      <c r="AG19" s="10">
        <f t="shared" si="13"/>
        <v>0</v>
      </c>
      <c r="AH19" s="10"/>
      <c r="AI19" s="10">
        <f t="shared" si="14"/>
        <v>0</v>
      </c>
      <c r="AJ19" s="10"/>
      <c r="AK19" s="10">
        <f t="shared" si="15"/>
        <v>0</v>
      </c>
      <c r="AL19" s="10"/>
      <c r="AM19" s="10">
        <f t="shared" si="16"/>
        <v>0</v>
      </c>
      <c r="AN19" s="10"/>
      <c r="AO19" s="10">
        <f t="shared" si="17"/>
        <v>0</v>
      </c>
      <c r="AP19" s="10"/>
      <c r="AQ19" s="10">
        <f t="shared" si="18"/>
        <v>0</v>
      </c>
      <c r="AR19" s="10"/>
      <c r="AS19" s="10">
        <f t="shared" si="19"/>
        <v>0</v>
      </c>
      <c r="AT19" s="10"/>
      <c r="AU19" s="10">
        <f t="shared" si="20"/>
        <v>0</v>
      </c>
      <c r="AV19" s="10"/>
      <c r="AW19" s="10">
        <f t="shared" si="21"/>
        <v>0</v>
      </c>
      <c r="AX19" s="10"/>
      <c r="AY19" s="10">
        <f t="shared" si="22"/>
        <v>0</v>
      </c>
      <c r="AZ19" s="10"/>
      <c r="BA19" s="10">
        <f t="shared" si="23"/>
        <v>0</v>
      </c>
      <c r="BB19" s="10"/>
      <c r="BC19" s="10">
        <f t="shared" si="24"/>
        <v>0</v>
      </c>
      <c r="BD19" s="10"/>
      <c r="BE19" s="10">
        <f t="shared" ref="BE19" si="53">SUM(BD19*$D19*$F19*$G19*$H19*BE$8)</f>
        <v>0</v>
      </c>
      <c r="BF19" s="10"/>
      <c r="BG19" s="10">
        <f t="shared" si="26"/>
        <v>0</v>
      </c>
      <c r="BH19" s="10"/>
      <c r="BI19" s="10">
        <f t="shared" si="27"/>
        <v>0</v>
      </c>
      <c r="BJ19" s="10"/>
      <c r="BK19" s="10">
        <f t="shared" si="28"/>
        <v>0</v>
      </c>
      <c r="BL19" s="10"/>
      <c r="BM19" s="10">
        <f t="shared" si="29"/>
        <v>0</v>
      </c>
      <c r="BN19" s="10"/>
      <c r="BO19" s="10">
        <f t="shared" si="30"/>
        <v>0</v>
      </c>
      <c r="BP19" s="10"/>
      <c r="BQ19" s="10">
        <f t="shared" si="31"/>
        <v>0</v>
      </c>
      <c r="BR19" s="10"/>
      <c r="BS19" s="10">
        <f t="shared" si="32"/>
        <v>0</v>
      </c>
      <c r="BT19" s="10"/>
      <c r="BU19" s="10">
        <f t="shared" si="33"/>
        <v>0</v>
      </c>
      <c r="BV19" s="10"/>
      <c r="BW19" s="10">
        <f t="shared" si="34"/>
        <v>0</v>
      </c>
      <c r="BX19" s="10"/>
      <c r="BY19" s="10">
        <f t="shared" si="35"/>
        <v>0</v>
      </c>
      <c r="BZ19" s="10"/>
      <c r="CA19" s="10">
        <f t="shared" si="36"/>
        <v>0</v>
      </c>
      <c r="CB19" s="10"/>
      <c r="CC19" s="10">
        <f t="shared" si="37"/>
        <v>0</v>
      </c>
      <c r="CD19" s="10"/>
      <c r="CE19" s="10">
        <f t="shared" si="38"/>
        <v>0</v>
      </c>
      <c r="CF19" s="10"/>
      <c r="CG19" s="10">
        <f t="shared" si="39"/>
        <v>0</v>
      </c>
      <c r="CH19" s="10"/>
      <c r="CI19" s="10">
        <f t="shared" si="40"/>
        <v>0</v>
      </c>
      <c r="CJ19" s="10"/>
      <c r="CK19" s="10">
        <f t="shared" si="41"/>
        <v>0</v>
      </c>
      <c r="CL19" s="10"/>
      <c r="CM19" s="10">
        <f t="shared" ref="CM19" si="54">SUM(CL19*$D19*$F19*$G19*$H19*CM$8)</f>
        <v>0</v>
      </c>
      <c r="CN19" s="10"/>
      <c r="CO19" s="10">
        <f t="shared" si="43"/>
        <v>0</v>
      </c>
      <c r="CP19" s="10"/>
      <c r="CQ19" s="10">
        <f t="shared" si="44"/>
        <v>0</v>
      </c>
      <c r="CR19" s="10"/>
      <c r="CS19" s="10">
        <f t="shared" si="45"/>
        <v>0</v>
      </c>
      <c r="CT19" s="10"/>
      <c r="CU19" s="10">
        <f t="shared" si="2"/>
        <v>0</v>
      </c>
      <c r="CV19" s="10"/>
      <c r="CW19" s="10"/>
      <c r="CX19" s="10"/>
      <c r="CY19" s="10"/>
      <c r="CZ19" s="40">
        <f>SUM(AF19,R19,V19,AD19,L19,X19,P19,BH19,BV19,CH19,CL19,BJ19,CJ19,AH19,BB19,BD19,AJ19,BF19,BT19,AL19,Z19,CP19,BL19,CN19,BN19,BZ19,CD19,BX19,CB19,AN19,AP19,AR19,AT19,AV19,AZ19,AX19,BR19,CT19,CR19,CF19,AB19,BP19)</f>
        <v>0</v>
      </c>
      <c r="DA19" s="40">
        <f>SUM(AG19,S19,W19,AE19,M19,Y19,Q19,BI19,BW19,CI19,CM19,BK19,CK19,AI19,BC19,BE19,AK19,BG19,BU19,AM19,AA19,CQ19,BM19,CO19,BO19,CA19,CE19,BY19,CC19,AO19,AQ19,AS19,AU19,AW19,BA19,AY19,BS19,CU19,CS19,CG19,AC19,BQ19)</f>
        <v>0</v>
      </c>
    </row>
    <row r="20" spans="1:105" s="44" customFormat="1" ht="14.25" x14ac:dyDescent="0.2">
      <c r="A20" s="55">
        <v>3</v>
      </c>
      <c r="B20" s="55"/>
      <c r="C20" s="17" t="s">
        <v>119</v>
      </c>
      <c r="D20" s="25"/>
      <c r="E20" s="25"/>
      <c r="F20" s="22">
        <v>0.98</v>
      </c>
      <c r="G20" s="32"/>
      <c r="H20" s="25"/>
      <c r="I20" s="25"/>
      <c r="J20" s="25"/>
      <c r="K20" s="54">
        <v>2.57</v>
      </c>
      <c r="L20" s="50">
        <f t="shared" ref="L20:BW20" si="55">L21</f>
        <v>0</v>
      </c>
      <c r="M20" s="50">
        <f t="shared" si="55"/>
        <v>0</v>
      </c>
      <c r="N20" s="50">
        <f t="shared" si="55"/>
        <v>0</v>
      </c>
      <c r="O20" s="50">
        <f t="shared" si="55"/>
        <v>0</v>
      </c>
      <c r="P20" s="50">
        <f t="shared" si="55"/>
        <v>0</v>
      </c>
      <c r="Q20" s="50">
        <f t="shared" si="55"/>
        <v>0</v>
      </c>
      <c r="R20" s="50">
        <f t="shared" si="55"/>
        <v>0</v>
      </c>
      <c r="S20" s="50">
        <f t="shared" si="55"/>
        <v>0</v>
      </c>
      <c r="T20" s="50">
        <f t="shared" si="55"/>
        <v>0</v>
      </c>
      <c r="U20" s="50">
        <f t="shared" si="55"/>
        <v>0</v>
      </c>
      <c r="V20" s="50">
        <f t="shared" si="55"/>
        <v>0</v>
      </c>
      <c r="W20" s="50">
        <f t="shared" si="55"/>
        <v>0</v>
      </c>
      <c r="X20" s="50">
        <f t="shared" si="55"/>
        <v>0</v>
      </c>
      <c r="Y20" s="50">
        <f t="shared" si="55"/>
        <v>0</v>
      </c>
      <c r="Z20" s="50">
        <f t="shared" si="55"/>
        <v>6</v>
      </c>
      <c r="AA20" s="50">
        <f t="shared" si="55"/>
        <v>81167.51999999999</v>
      </c>
      <c r="AB20" s="50">
        <f t="shared" si="55"/>
        <v>0</v>
      </c>
      <c r="AC20" s="50">
        <f t="shared" si="55"/>
        <v>0</v>
      </c>
      <c r="AD20" s="50">
        <v>0</v>
      </c>
      <c r="AE20" s="50">
        <v>0</v>
      </c>
      <c r="AF20" s="50">
        <f t="shared" si="55"/>
        <v>0</v>
      </c>
      <c r="AG20" s="50">
        <f t="shared" si="55"/>
        <v>0</v>
      </c>
      <c r="AH20" s="50">
        <f t="shared" si="55"/>
        <v>0</v>
      </c>
      <c r="AI20" s="50">
        <f t="shared" si="55"/>
        <v>0</v>
      </c>
      <c r="AJ20" s="50">
        <f t="shared" si="55"/>
        <v>0</v>
      </c>
      <c r="AK20" s="50">
        <f t="shared" si="55"/>
        <v>0</v>
      </c>
      <c r="AL20" s="50">
        <f t="shared" si="55"/>
        <v>0</v>
      </c>
      <c r="AM20" s="50">
        <f t="shared" si="55"/>
        <v>0</v>
      </c>
      <c r="AN20" s="50">
        <f t="shared" si="55"/>
        <v>0</v>
      </c>
      <c r="AO20" s="50">
        <f t="shared" si="55"/>
        <v>0</v>
      </c>
      <c r="AP20" s="50">
        <f t="shared" si="55"/>
        <v>0</v>
      </c>
      <c r="AQ20" s="50">
        <f t="shared" si="55"/>
        <v>0</v>
      </c>
      <c r="AR20" s="50">
        <f t="shared" si="55"/>
        <v>0</v>
      </c>
      <c r="AS20" s="50">
        <f t="shared" si="55"/>
        <v>0</v>
      </c>
      <c r="AT20" s="50">
        <f t="shared" si="55"/>
        <v>0</v>
      </c>
      <c r="AU20" s="50">
        <f t="shared" si="55"/>
        <v>0</v>
      </c>
      <c r="AV20" s="50">
        <f t="shared" si="55"/>
        <v>0</v>
      </c>
      <c r="AW20" s="50">
        <f t="shared" si="55"/>
        <v>0</v>
      </c>
      <c r="AX20" s="50">
        <f t="shared" si="55"/>
        <v>0</v>
      </c>
      <c r="AY20" s="50">
        <f t="shared" si="55"/>
        <v>0</v>
      </c>
      <c r="AZ20" s="50">
        <f t="shared" si="55"/>
        <v>0</v>
      </c>
      <c r="BA20" s="50">
        <f t="shared" si="55"/>
        <v>0</v>
      </c>
      <c r="BB20" s="50">
        <f t="shared" si="55"/>
        <v>0</v>
      </c>
      <c r="BC20" s="50">
        <f t="shared" si="55"/>
        <v>0</v>
      </c>
      <c r="BD20" s="50">
        <f t="shared" si="55"/>
        <v>0</v>
      </c>
      <c r="BE20" s="50">
        <f t="shared" si="55"/>
        <v>0</v>
      </c>
      <c r="BF20" s="50">
        <f t="shared" si="55"/>
        <v>0</v>
      </c>
      <c r="BG20" s="50">
        <f t="shared" si="55"/>
        <v>0</v>
      </c>
      <c r="BH20" s="50">
        <f t="shared" si="55"/>
        <v>0</v>
      </c>
      <c r="BI20" s="50">
        <f t="shared" si="55"/>
        <v>0</v>
      </c>
      <c r="BJ20" s="50">
        <f t="shared" si="55"/>
        <v>0</v>
      </c>
      <c r="BK20" s="50">
        <f t="shared" si="55"/>
        <v>0</v>
      </c>
      <c r="BL20" s="50">
        <f t="shared" si="55"/>
        <v>0</v>
      </c>
      <c r="BM20" s="50">
        <f t="shared" si="55"/>
        <v>0</v>
      </c>
      <c r="BN20" s="50">
        <f t="shared" si="55"/>
        <v>0</v>
      </c>
      <c r="BO20" s="50">
        <f t="shared" si="55"/>
        <v>0</v>
      </c>
      <c r="BP20" s="50">
        <f t="shared" si="55"/>
        <v>0</v>
      </c>
      <c r="BQ20" s="50">
        <f t="shared" si="55"/>
        <v>0</v>
      </c>
      <c r="BR20" s="50">
        <f t="shared" si="55"/>
        <v>0</v>
      </c>
      <c r="BS20" s="50">
        <f t="shared" si="55"/>
        <v>0</v>
      </c>
      <c r="BT20" s="50">
        <f t="shared" si="55"/>
        <v>0</v>
      </c>
      <c r="BU20" s="50">
        <f t="shared" si="55"/>
        <v>0</v>
      </c>
      <c r="BV20" s="50">
        <f t="shared" si="55"/>
        <v>0</v>
      </c>
      <c r="BW20" s="50">
        <f t="shared" si="55"/>
        <v>0</v>
      </c>
      <c r="BX20" s="50">
        <f t="shared" ref="BX20:DA20" si="56">BX21</f>
        <v>4</v>
      </c>
      <c r="BY20" s="50">
        <f t="shared" si="56"/>
        <v>64934.015999999996</v>
      </c>
      <c r="BZ20" s="50">
        <f t="shared" si="56"/>
        <v>0</v>
      </c>
      <c r="CA20" s="50">
        <f t="shared" si="56"/>
        <v>0</v>
      </c>
      <c r="CB20" s="50">
        <f t="shared" si="56"/>
        <v>0</v>
      </c>
      <c r="CC20" s="50">
        <f t="shared" si="56"/>
        <v>0</v>
      </c>
      <c r="CD20" s="50">
        <f t="shared" si="56"/>
        <v>0</v>
      </c>
      <c r="CE20" s="50">
        <f t="shared" si="56"/>
        <v>0</v>
      </c>
      <c r="CF20" s="50">
        <f t="shared" si="56"/>
        <v>0</v>
      </c>
      <c r="CG20" s="50">
        <f t="shared" si="56"/>
        <v>0</v>
      </c>
      <c r="CH20" s="50">
        <f t="shared" si="56"/>
        <v>7</v>
      </c>
      <c r="CI20" s="50">
        <f t="shared" si="56"/>
        <v>94695.44</v>
      </c>
      <c r="CJ20" s="50">
        <f t="shared" si="56"/>
        <v>0</v>
      </c>
      <c r="CK20" s="50">
        <f t="shared" si="56"/>
        <v>0</v>
      </c>
      <c r="CL20" s="50">
        <f t="shared" si="56"/>
        <v>0</v>
      </c>
      <c r="CM20" s="50">
        <f t="shared" si="56"/>
        <v>0</v>
      </c>
      <c r="CN20" s="50">
        <f t="shared" si="56"/>
        <v>0</v>
      </c>
      <c r="CO20" s="50">
        <f t="shared" si="56"/>
        <v>0</v>
      </c>
      <c r="CP20" s="50">
        <f t="shared" si="56"/>
        <v>1</v>
      </c>
      <c r="CQ20" s="50">
        <f t="shared" si="56"/>
        <v>16233.503999999999</v>
      </c>
      <c r="CR20" s="50">
        <f t="shared" si="56"/>
        <v>0</v>
      </c>
      <c r="CS20" s="50">
        <f t="shared" si="56"/>
        <v>0</v>
      </c>
      <c r="CT20" s="50">
        <f t="shared" si="56"/>
        <v>1</v>
      </c>
      <c r="CU20" s="50">
        <f t="shared" si="56"/>
        <v>21548.043999999998</v>
      </c>
      <c r="CV20" s="50"/>
      <c r="CW20" s="50"/>
      <c r="CX20" s="50"/>
      <c r="CY20" s="50"/>
      <c r="CZ20" s="50">
        <f t="shared" si="56"/>
        <v>19</v>
      </c>
      <c r="DA20" s="50">
        <f t="shared" si="56"/>
        <v>278578.52399999998</v>
      </c>
    </row>
    <row r="21" spans="1:105" ht="30" x14ac:dyDescent="0.25">
      <c r="A21" s="56"/>
      <c r="B21" s="56">
        <v>8</v>
      </c>
      <c r="C21" s="12" t="s">
        <v>120</v>
      </c>
      <c r="D21" s="7">
        <f>D19</f>
        <v>9860</v>
      </c>
      <c r="E21" s="7">
        <v>10127</v>
      </c>
      <c r="F21" s="13">
        <v>0.98</v>
      </c>
      <c r="G21" s="15">
        <v>1</v>
      </c>
      <c r="H21" s="7">
        <v>1.4</v>
      </c>
      <c r="I21" s="7">
        <v>1.68</v>
      </c>
      <c r="J21" s="7">
        <v>2.23</v>
      </c>
      <c r="K21" s="9">
        <v>2.57</v>
      </c>
      <c r="L21" s="14"/>
      <c r="M21" s="10">
        <f t="shared" si="4"/>
        <v>0</v>
      </c>
      <c r="N21" s="14"/>
      <c r="O21" s="10">
        <f t="shared" si="5"/>
        <v>0</v>
      </c>
      <c r="P21" s="14"/>
      <c r="Q21" s="10">
        <f t="shared" si="6"/>
        <v>0</v>
      </c>
      <c r="R21" s="11"/>
      <c r="S21" s="10">
        <f t="shared" si="7"/>
        <v>0</v>
      </c>
      <c r="T21" s="14"/>
      <c r="U21" s="10">
        <f t="shared" si="8"/>
        <v>0</v>
      </c>
      <c r="V21" s="14"/>
      <c r="W21" s="10">
        <f t="shared" si="9"/>
        <v>0</v>
      </c>
      <c r="X21" s="14"/>
      <c r="Y21" s="10">
        <f t="shared" si="10"/>
        <v>0</v>
      </c>
      <c r="Z21" s="14">
        <v>6</v>
      </c>
      <c r="AA21" s="10">
        <f t="shared" si="11"/>
        <v>81167.51999999999</v>
      </c>
      <c r="AB21" s="10"/>
      <c r="AC21" s="10">
        <f t="shared" si="12"/>
        <v>0</v>
      </c>
      <c r="AD21" s="14"/>
      <c r="AE21" s="10">
        <v>0</v>
      </c>
      <c r="AF21" s="11"/>
      <c r="AG21" s="10">
        <f t="shared" si="13"/>
        <v>0</v>
      </c>
      <c r="AH21" s="14"/>
      <c r="AI21" s="10">
        <f t="shared" si="14"/>
        <v>0</v>
      </c>
      <c r="AJ21" s="14"/>
      <c r="AK21" s="10">
        <f t="shared" si="15"/>
        <v>0</v>
      </c>
      <c r="AL21" s="14"/>
      <c r="AM21" s="10">
        <f t="shared" si="16"/>
        <v>0</v>
      </c>
      <c r="AN21" s="14"/>
      <c r="AO21" s="10">
        <f t="shared" si="17"/>
        <v>0</v>
      </c>
      <c r="AP21" s="14"/>
      <c r="AQ21" s="10">
        <f t="shared" si="18"/>
        <v>0</v>
      </c>
      <c r="AR21" s="14"/>
      <c r="AS21" s="10">
        <f t="shared" si="19"/>
        <v>0</v>
      </c>
      <c r="AT21" s="14"/>
      <c r="AU21" s="10">
        <f t="shared" si="20"/>
        <v>0</v>
      </c>
      <c r="AV21" s="14"/>
      <c r="AW21" s="10">
        <f t="shared" si="21"/>
        <v>0</v>
      </c>
      <c r="AX21" s="14"/>
      <c r="AY21" s="10">
        <f t="shared" si="22"/>
        <v>0</v>
      </c>
      <c r="AZ21" s="14"/>
      <c r="BA21" s="10">
        <f t="shared" si="23"/>
        <v>0</v>
      </c>
      <c r="BB21" s="14"/>
      <c r="BC21" s="10">
        <f t="shared" si="24"/>
        <v>0</v>
      </c>
      <c r="BD21" s="14"/>
      <c r="BE21" s="10">
        <f t="shared" ref="BE21" si="57">SUM(BD21*$D21*$F21*$G21*$H21*BE$8)</f>
        <v>0</v>
      </c>
      <c r="BF21" s="14"/>
      <c r="BG21" s="10">
        <f t="shared" ref="BG21" si="58">SUM(BF21*$D21*$F21*$G21*$H21*BG$8)</f>
        <v>0</v>
      </c>
      <c r="BH21" s="14"/>
      <c r="BI21" s="10">
        <f t="shared" si="27"/>
        <v>0</v>
      </c>
      <c r="BJ21" s="14"/>
      <c r="BK21" s="10">
        <f t="shared" ref="BK21" si="59">SUM(BJ21*$D21*$F21*$G21*$H21*BK$8)</f>
        <v>0</v>
      </c>
      <c r="BL21" s="14"/>
      <c r="BM21" s="10">
        <f t="shared" si="29"/>
        <v>0</v>
      </c>
      <c r="BN21" s="14"/>
      <c r="BO21" s="10">
        <f t="shared" si="30"/>
        <v>0</v>
      </c>
      <c r="BP21" s="10"/>
      <c r="BQ21" s="10">
        <f t="shared" ref="BQ21" si="60">SUM(BP21*$D21*$F21*$G21*$H21*BQ$8)</f>
        <v>0</v>
      </c>
      <c r="BR21" s="14"/>
      <c r="BS21" s="10">
        <f t="shared" si="32"/>
        <v>0</v>
      </c>
      <c r="BT21" s="14"/>
      <c r="BU21" s="10">
        <f t="shared" ref="BU21" si="61">SUM(BT21*$D21*$F21*$G21*$H21*BU$8)</f>
        <v>0</v>
      </c>
      <c r="BV21" s="14"/>
      <c r="BW21" s="10">
        <f t="shared" ref="BW21" si="62">SUM(BV21*$D21*$F21*$G21*$H21*BW$8)</f>
        <v>0</v>
      </c>
      <c r="BX21" s="52">
        <v>4</v>
      </c>
      <c r="BY21" s="10">
        <f t="shared" si="35"/>
        <v>64934.015999999996</v>
      </c>
      <c r="BZ21" s="14"/>
      <c r="CA21" s="10">
        <f t="shared" si="36"/>
        <v>0</v>
      </c>
      <c r="CB21" s="10"/>
      <c r="CC21" s="10">
        <f t="shared" si="37"/>
        <v>0</v>
      </c>
      <c r="CD21" s="52"/>
      <c r="CE21" s="10">
        <f t="shared" si="38"/>
        <v>0</v>
      </c>
      <c r="CF21" s="14"/>
      <c r="CG21" s="10">
        <f t="shared" si="39"/>
        <v>0</v>
      </c>
      <c r="CH21" s="14">
        <v>7</v>
      </c>
      <c r="CI21" s="10">
        <f t="shared" ref="CI21" si="63">SUM(CH21*$D21*$F21*$G21*$H21*CI$8)</f>
        <v>94695.44</v>
      </c>
      <c r="CJ21" s="10"/>
      <c r="CK21" s="10">
        <f t="shared" ref="CK21" si="64">SUM(CJ21*$D21*$F21*$G21*$H21*CK$8)</f>
        <v>0</v>
      </c>
      <c r="CL21" s="14"/>
      <c r="CM21" s="10">
        <f t="shared" ref="CM21" si="65">SUM(CL21*$D21*$F21*$G21*$H21*CM$8)</f>
        <v>0</v>
      </c>
      <c r="CN21" s="10"/>
      <c r="CO21" s="10">
        <f t="shared" si="43"/>
        <v>0</v>
      </c>
      <c r="CP21" s="14">
        <v>1</v>
      </c>
      <c r="CQ21" s="10">
        <f t="shared" si="44"/>
        <v>16233.503999999999</v>
      </c>
      <c r="CR21" s="14"/>
      <c r="CS21" s="10">
        <f t="shared" si="45"/>
        <v>0</v>
      </c>
      <c r="CT21" s="14">
        <v>1</v>
      </c>
      <c r="CU21" s="10">
        <f>SUM(CT21*$D21*$F21*$G21*$J21*CU$8)</f>
        <v>21548.043999999998</v>
      </c>
      <c r="CV21" s="10"/>
      <c r="CW21" s="10"/>
      <c r="CX21" s="10"/>
      <c r="CY21" s="10"/>
      <c r="CZ21" s="40">
        <f>SUM(AF21,R21,V21,AD21,L21,X21,P21,BH21,BV21,CH21,CL21,BJ21,CJ21,AH21,BB21,BD21,AJ21,BF21,BT21,AL21,Z21,CP21,BL21,CN21,BN21,BZ21,CD21,BX21,CB21,AN21,AP21,AR21,AT21,AV21,AZ21,AX21,BR21,CT21,CR21,CF21,AB21,BP21)</f>
        <v>19</v>
      </c>
      <c r="DA21" s="40">
        <f>SUM(AG21,S21,W21,AE21,M21,Y21,Q21,BI21,BW21,CI21,CM21,BK21,CK21,AI21,BC21,BE21,AK21,BG21,BU21,AM21,AA21,CQ21,BM21,CO21,BO21,CA21,CE21,BY21,CC21,AO21,AQ21,AS21,AU21,AW21,BA21,AY21,BS21,CU21,CS21,CG21,AC21,BQ21)</f>
        <v>278578.52399999998</v>
      </c>
    </row>
    <row r="22" spans="1:105" s="44" customFormat="1" ht="14.25" x14ac:dyDescent="0.2">
      <c r="A22" s="55">
        <v>4</v>
      </c>
      <c r="B22" s="55"/>
      <c r="C22" s="17" t="s">
        <v>121</v>
      </c>
      <c r="D22" s="25"/>
      <c r="E22" s="25"/>
      <c r="F22" s="22">
        <v>0.89</v>
      </c>
      <c r="G22" s="32"/>
      <c r="H22" s="25"/>
      <c r="I22" s="25"/>
      <c r="J22" s="25"/>
      <c r="K22" s="54">
        <v>2.57</v>
      </c>
      <c r="L22" s="50">
        <f t="shared" ref="L22:BW22" si="66">L23</f>
        <v>0</v>
      </c>
      <c r="M22" s="50">
        <f t="shared" si="66"/>
        <v>0</v>
      </c>
      <c r="N22" s="50">
        <f t="shared" si="66"/>
        <v>63</v>
      </c>
      <c r="O22" s="50">
        <f t="shared" si="66"/>
        <v>94.5</v>
      </c>
      <c r="P22" s="50">
        <f t="shared" si="66"/>
        <v>76</v>
      </c>
      <c r="Q22" s="50">
        <f t="shared" si="66"/>
        <v>933702.55999999994</v>
      </c>
      <c r="R22" s="50">
        <f t="shared" si="66"/>
        <v>0</v>
      </c>
      <c r="S22" s="50">
        <f t="shared" si="66"/>
        <v>0</v>
      </c>
      <c r="T22" s="50">
        <f t="shared" si="66"/>
        <v>0</v>
      </c>
      <c r="U22" s="50">
        <f t="shared" si="66"/>
        <v>0</v>
      </c>
      <c r="V22" s="50">
        <f t="shared" si="66"/>
        <v>0</v>
      </c>
      <c r="W22" s="50">
        <f t="shared" si="66"/>
        <v>0</v>
      </c>
      <c r="X22" s="50">
        <f t="shared" si="66"/>
        <v>0</v>
      </c>
      <c r="Y22" s="50">
        <f t="shared" si="66"/>
        <v>0</v>
      </c>
      <c r="Z22" s="50">
        <f t="shared" si="66"/>
        <v>40</v>
      </c>
      <c r="AA22" s="50">
        <f t="shared" si="66"/>
        <v>491422.39999999997</v>
      </c>
      <c r="AB22" s="50">
        <f t="shared" si="66"/>
        <v>0</v>
      </c>
      <c r="AC22" s="50">
        <f t="shared" si="66"/>
        <v>0</v>
      </c>
      <c r="AD22" s="50">
        <v>0</v>
      </c>
      <c r="AE22" s="50">
        <v>0</v>
      </c>
      <c r="AF22" s="50">
        <f t="shared" si="66"/>
        <v>0</v>
      </c>
      <c r="AG22" s="50">
        <f t="shared" si="66"/>
        <v>0</v>
      </c>
      <c r="AH22" s="50">
        <f t="shared" si="66"/>
        <v>0</v>
      </c>
      <c r="AI22" s="50">
        <f t="shared" si="66"/>
        <v>0</v>
      </c>
      <c r="AJ22" s="50">
        <f t="shared" si="66"/>
        <v>0</v>
      </c>
      <c r="AK22" s="50">
        <f t="shared" si="66"/>
        <v>0</v>
      </c>
      <c r="AL22" s="50">
        <f t="shared" si="66"/>
        <v>0</v>
      </c>
      <c r="AM22" s="50">
        <f t="shared" si="66"/>
        <v>0</v>
      </c>
      <c r="AN22" s="50">
        <f t="shared" si="66"/>
        <v>0</v>
      </c>
      <c r="AO22" s="50">
        <f t="shared" si="66"/>
        <v>0</v>
      </c>
      <c r="AP22" s="50">
        <f t="shared" si="66"/>
        <v>0</v>
      </c>
      <c r="AQ22" s="50">
        <f t="shared" si="66"/>
        <v>0</v>
      </c>
      <c r="AR22" s="50">
        <f t="shared" si="66"/>
        <v>0</v>
      </c>
      <c r="AS22" s="50">
        <f t="shared" si="66"/>
        <v>0</v>
      </c>
      <c r="AT22" s="50">
        <f t="shared" si="66"/>
        <v>29</v>
      </c>
      <c r="AU22" s="50">
        <f t="shared" si="66"/>
        <v>427537.48800000001</v>
      </c>
      <c r="AV22" s="50">
        <f t="shared" si="66"/>
        <v>0</v>
      </c>
      <c r="AW22" s="50">
        <f t="shared" si="66"/>
        <v>0</v>
      </c>
      <c r="AX22" s="50">
        <f t="shared" si="66"/>
        <v>44</v>
      </c>
      <c r="AY22" s="50">
        <f t="shared" si="66"/>
        <v>648677.56799999997</v>
      </c>
      <c r="AZ22" s="50">
        <f t="shared" si="66"/>
        <v>0</v>
      </c>
      <c r="BA22" s="50">
        <f t="shared" si="66"/>
        <v>0</v>
      </c>
      <c r="BB22" s="50">
        <f t="shared" si="66"/>
        <v>42</v>
      </c>
      <c r="BC22" s="50">
        <f t="shared" si="66"/>
        <v>515993.51999999996</v>
      </c>
      <c r="BD22" s="50">
        <f t="shared" si="66"/>
        <v>0</v>
      </c>
      <c r="BE22" s="50">
        <f t="shared" si="66"/>
        <v>0</v>
      </c>
      <c r="BF22" s="50">
        <f t="shared" si="66"/>
        <v>0</v>
      </c>
      <c r="BG22" s="50">
        <f t="shared" si="66"/>
        <v>0</v>
      </c>
      <c r="BH22" s="50">
        <f t="shared" si="66"/>
        <v>4</v>
      </c>
      <c r="BI22" s="50">
        <f t="shared" si="66"/>
        <v>49142.239999999998</v>
      </c>
      <c r="BJ22" s="50">
        <f t="shared" si="66"/>
        <v>0</v>
      </c>
      <c r="BK22" s="50">
        <f t="shared" si="66"/>
        <v>0</v>
      </c>
      <c r="BL22" s="50">
        <f t="shared" si="66"/>
        <v>0</v>
      </c>
      <c r="BM22" s="50">
        <f t="shared" si="66"/>
        <v>0</v>
      </c>
      <c r="BN22" s="50">
        <f t="shared" si="66"/>
        <v>40</v>
      </c>
      <c r="BO22" s="50">
        <f t="shared" si="66"/>
        <v>589706.88</v>
      </c>
      <c r="BP22" s="50">
        <f t="shared" si="66"/>
        <v>0</v>
      </c>
      <c r="BQ22" s="50">
        <f t="shared" si="66"/>
        <v>0</v>
      </c>
      <c r="BR22" s="50">
        <f t="shared" si="66"/>
        <v>1</v>
      </c>
      <c r="BS22" s="50">
        <f t="shared" si="66"/>
        <v>14742.671999999999</v>
      </c>
      <c r="BT22" s="50">
        <f t="shared" si="66"/>
        <v>0</v>
      </c>
      <c r="BU22" s="50">
        <f t="shared" si="66"/>
        <v>0</v>
      </c>
      <c r="BV22" s="50">
        <f t="shared" si="66"/>
        <v>0</v>
      </c>
      <c r="BW22" s="50">
        <f t="shared" si="66"/>
        <v>0</v>
      </c>
      <c r="BX22" s="50">
        <f t="shared" ref="BX22:DA22" si="67">BX23</f>
        <v>32</v>
      </c>
      <c r="BY22" s="50">
        <f t="shared" si="67"/>
        <v>471765.50399999996</v>
      </c>
      <c r="BZ22" s="50">
        <f t="shared" si="67"/>
        <v>10</v>
      </c>
      <c r="CA22" s="50">
        <f t="shared" si="67"/>
        <v>147426.72</v>
      </c>
      <c r="CB22" s="50">
        <f t="shared" si="67"/>
        <v>1</v>
      </c>
      <c r="CC22" s="50">
        <f t="shared" si="67"/>
        <v>14742.671999999999</v>
      </c>
      <c r="CD22" s="50">
        <f t="shared" si="67"/>
        <v>45</v>
      </c>
      <c r="CE22" s="50">
        <f t="shared" si="67"/>
        <v>663420.24</v>
      </c>
      <c r="CF22" s="50">
        <f t="shared" si="67"/>
        <v>16</v>
      </c>
      <c r="CG22" s="50">
        <f t="shared" si="67"/>
        <v>235882.75199999998</v>
      </c>
      <c r="CH22" s="50">
        <f t="shared" si="67"/>
        <v>52</v>
      </c>
      <c r="CI22" s="50">
        <f t="shared" si="67"/>
        <v>638849.12</v>
      </c>
      <c r="CJ22" s="50">
        <f t="shared" si="67"/>
        <v>33</v>
      </c>
      <c r="CK22" s="50">
        <f t="shared" si="67"/>
        <v>405423.48</v>
      </c>
      <c r="CL22" s="50">
        <f t="shared" si="67"/>
        <v>11</v>
      </c>
      <c r="CM22" s="50">
        <f t="shared" si="67"/>
        <v>135141.15999999997</v>
      </c>
      <c r="CN22" s="50">
        <f t="shared" si="67"/>
        <v>0</v>
      </c>
      <c r="CO22" s="50">
        <f t="shared" si="67"/>
        <v>0</v>
      </c>
      <c r="CP22" s="50">
        <f t="shared" si="67"/>
        <v>5</v>
      </c>
      <c r="CQ22" s="50">
        <f t="shared" si="67"/>
        <v>73713.36</v>
      </c>
      <c r="CR22" s="50">
        <f t="shared" si="67"/>
        <v>0</v>
      </c>
      <c r="CS22" s="50">
        <f t="shared" si="67"/>
        <v>0</v>
      </c>
      <c r="CT22" s="50">
        <f t="shared" si="67"/>
        <v>67</v>
      </c>
      <c r="CU22" s="50">
        <f t="shared" si="67"/>
        <v>1311132.5140000002</v>
      </c>
      <c r="CV22" s="50"/>
      <c r="CW22" s="50"/>
      <c r="CX22" s="50"/>
      <c r="CY22" s="50"/>
      <c r="CZ22" s="50">
        <f t="shared" si="67"/>
        <v>548</v>
      </c>
      <c r="DA22" s="50">
        <f t="shared" si="67"/>
        <v>7768422.8500000006</v>
      </c>
    </row>
    <row r="23" spans="1:105" x14ac:dyDescent="0.25">
      <c r="A23" s="56"/>
      <c r="B23" s="56">
        <v>9</v>
      </c>
      <c r="C23" s="6" t="s">
        <v>122</v>
      </c>
      <c r="D23" s="7">
        <f>D21</f>
        <v>9860</v>
      </c>
      <c r="E23" s="7">
        <v>10127</v>
      </c>
      <c r="F23" s="7">
        <v>0.89</v>
      </c>
      <c r="G23" s="15">
        <v>1</v>
      </c>
      <c r="H23" s="7">
        <v>1.4</v>
      </c>
      <c r="I23" s="7">
        <v>1.68</v>
      </c>
      <c r="J23" s="7">
        <v>2.23</v>
      </c>
      <c r="K23" s="9">
        <v>2.57</v>
      </c>
      <c r="L23" s="10"/>
      <c r="M23" s="10">
        <f t="shared" si="4"/>
        <v>0</v>
      </c>
      <c r="N23" s="10">
        <v>63</v>
      </c>
      <c r="O23" s="10">
        <f t="shared" si="5"/>
        <v>94.5</v>
      </c>
      <c r="P23" s="10">
        <v>76</v>
      </c>
      <c r="Q23" s="10">
        <f t="shared" si="6"/>
        <v>933702.55999999994</v>
      </c>
      <c r="R23" s="11"/>
      <c r="S23" s="10">
        <f t="shared" si="7"/>
        <v>0</v>
      </c>
      <c r="T23" s="10"/>
      <c r="U23" s="10">
        <f t="shared" si="8"/>
        <v>0</v>
      </c>
      <c r="V23" s="10"/>
      <c r="W23" s="10">
        <f t="shared" si="9"/>
        <v>0</v>
      </c>
      <c r="X23" s="10"/>
      <c r="Y23" s="10">
        <f t="shared" si="10"/>
        <v>0</v>
      </c>
      <c r="Z23" s="10">
        <v>40</v>
      </c>
      <c r="AA23" s="10">
        <f t="shared" si="11"/>
        <v>491422.39999999997</v>
      </c>
      <c r="AB23" s="10"/>
      <c r="AC23" s="10">
        <f t="shared" si="12"/>
        <v>0</v>
      </c>
      <c r="AD23" s="10"/>
      <c r="AE23" s="10">
        <v>0</v>
      </c>
      <c r="AF23" s="11"/>
      <c r="AG23" s="10">
        <f t="shared" si="13"/>
        <v>0</v>
      </c>
      <c r="AH23" s="10"/>
      <c r="AI23" s="10">
        <f t="shared" si="14"/>
        <v>0</v>
      </c>
      <c r="AJ23" s="10"/>
      <c r="AK23" s="10">
        <f t="shared" si="15"/>
        <v>0</v>
      </c>
      <c r="AL23" s="10"/>
      <c r="AM23" s="10">
        <f t="shared" si="16"/>
        <v>0</v>
      </c>
      <c r="AN23" s="10"/>
      <c r="AO23" s="10">
        <f t="shared" si="17"/>
        <v>0</v>
      </c>
      <c r="AP23" s="10"/>
      <c r="AQ23" s="10">
        <f t="shared" si="18"/>
        <v>0</v>
      </c>
      <c r="AR23" s="10"/>
      <c r="AS23" s="10">
        <f t="shared" si="19"/>
        <v>0</v>
      </c>
      <c r="AT23" s="51">
        <v>29</v>
      </c>
      <c r="AU23" s="10">
        <f t="shared" si="20"/>
        <v>427537.48800000001</v>
      </c>
      <c r="AV23" s="10"/>
      <c r="AW23" s="10">
        <f t="shared" si="21"/>
        <v>0</v>
      </c>
      <c r="AX23" s="51">
        <v>44</v>
      </c>
      <c r="AY23" s="10">
        <f t="shared" si="22"/>
        <v>648677.56799999997</v>
      </c>
      <c r="AZ23" s="10"/>
      <c r="BA23" s="10">
        <f t="shared" si="23"/>
        <v>0</v>
      </c>
      <c r="BB23" s="10">
        <v>42</v>
      </c>
      <c r="BC23" s="10">
        <f t="shared" si="24"/>
        <v>515993.51999999996</v>
      </c>
      <c r="BD23" s="10"/>
      <c r="BE23" s="10">
        <f t="shared" ref="BE23" si="68">SUM(BD23*$D23*$F23*$G23*$H23*BE$8)</f>
        <v>0</v>
      </c>
      <c r="BF23" s="10"/>
      <c r="BG23" s="10">
        <f t="shared" ref="BG23" si="69">SUM(BF23*$D23*$F23*$G23*$H23*BG$8)</f>
        <v>0</v>
      </c>
      <c r="BH23" s="10">
        <v>4</v>
      </c>
      <c r="BI23" s="10">
        <f t="shared" si="27"/>
        <v>49142.239999999998</v>
      </c>
      <c r="BJ23" s="10"/>
      <c r="BK23" s="10">
        <f t="shared" ref="BK23" si="70">SUM(BJ23*$D23*$F23*$G23*$H23*BK$8)</f>
        <v>0</v>
      </c>
      <c r="BL23" s="10"/>
      <c r="BM23" s="10"/>
      <c r="BN23" s="10">
        <v>40</v>
      </c>
      <c r="BO23" s="10">
        <f t="shared" si="30"/>
        <v>589706.88</v>
      </c>
      <c r="BP23" s="10"/>
      <c r="BQ23" s="10">
        <f t="shared" ref="BQ23" si="71">SUM(BP23*$D23*$F23*$G23*$H23*BQ$8)</f>
        <v>0</v>
      </c>
      <c r="BR23" s="51">
        <v>1</v>
      </c>
      <c r="BS23" s="10">
        <f t="shared" si="32"/>
        <v>14742.671999999999</v>
      </c>
      <c r="BT23" s="10"/>
      <c r="BU23" s="10">
        <f t="shared" ref="BU23" si="72">SUM(BT23*$D23*$F23*$G23*$H23*BU$8)</f>
        <v>0</v>
      </c>
      <c r="BV23" s="10"/>
      <c r="BW23" s="10">
        <f t="shared" ref="BW23" si="73">SUM(BV23*$D23*$F23*$G23*$H23*BW$8)</f>
        <v>0</v>
      </c>
      <c r="BX23" s="51">
        <v>32</v>
      </c>
      <c r="BY23" s="10">
        <f t="shared" si="35"/>
        <v>471765.50399999996</v>
      </c>
      <c r="BZ23" s="51">
        <v>10</v>
      </c>
      <c r="CA23" s="10">
        <f t="shared" si="36"/>
        <v>147426.72</v>
      </c>
      <c r="CB23" s="51">
        <v>1</v>
      </c>
      <c r="CC23" s="10">
        <f t="shared" si="37"/>
        <v>14742.671999999999</v>
      </c>
      <c r="CD23" s="51">
        <v>45</v>
      </c>
      <c r="CE23" s="10">
        <f t="shared" si="38"/>
        <v>663420.24</v>
      </c>
      <c r="CF23" s="10">
        <v>16</v>
      </c>
      <c r="CG23" s="10">
        <f t="shared" si="39"/>
        <v>235882.75199999998</v>
      </c>
      <c r="CH23" s="10">
        <v>52</v>
      </c>
      <c r="CI23" s="10">
        <f t="shared" ref="CI23" si="74">SUM(CH23*$D23*$F23*$G23*$H23*CI$8)</f>
        <v>638849.12</v>
      </c>
      <c r="CJ23" s="10">
        <v>33</v>
      </c>
      <c r="CK23" s="10">
        <f t="shared" ref="CK23" si="75">SUM(CJ23*$D23*$F23*$G23*$H23*CK$8)</f>
        <v>405423.48</v>
      </c>
      <c r="CL23" s="10">
        <v>11</v>
      </c>
      <c r="CM23" s="10">
        <f t="shared" ref="CM23" si="76">SUM(CL23*$D23*$F23*$G23*$H23*CM$8)</f>
        <v>135141.15999999997</v>
      </c>
      <c r="CN23" s="10"/>
      <c r="CO23" s="10">
        <f t="shared" si="43"/>
        <v>0</v>
      </c>
      <c r="CP23" s="10">
        <v>5</v>
      </c>
      <c r="CQ23" s="10">
        <f t="shared" si="44"/>
        <v>73713.36</v>
      </c>
      <c r="CR23" s="51"/>
      <c r="CS23" s="10">
        <f t="shared" si="45"/>
        <v>0</v>
      </c>
      <c r="CT23" s="51">
        <v>67</v>
      </c>
      <c r="CU23" s="10">
        <f>SUM(CT23*$D23*$F23*$G23*$J23*CU$8)</f>
        <v>1311132.5140000002</v>
      </c>
      <c r="CV23" s="10"/>
      <c r="CW23" s="10"/>
      <c r="CX23" s="10"/>
      <c r="CY23" s="10"/>
      <c r="CZ23" s="40">
        <f>SUM(AF23,R23,V23,AD23,L23,X23,P23,BH23,BV23,CH23,CL23,BJ23,CJ23,AH23,BB23,BD23,AJ23,BF23,BT23,AL23,Z23,CP23,BL23,CN23,BN23,BZ23,CD23,BX23,CB23,AN23,AP23,AR23,AT23,AV23,AZ23,AX23,BR23,CT23,CR23,CF23,AB23,BP23)</f>
        <v>548</v>
      </c>
      <c r="DA23" s="40">
        <f>SUM(AG23,S23,W23,AE23,M23,Y23,Q23,BI23,BW23,CI23,CM23,BK23,CK23,AI23,BC23,BE23,AK23,BG23,BU23,AM23,AA23,CQ23,BM23,CO23,BO23,CA23,CE23,BY23,CC23,AO23,AQ23,AS23,AU23,AW23,BA23,AY23,BS23,CU23,CS23,CG23,AC23,BQ23)</f>
        <v>7768422.8500000006</v>
      </c>
    </row>
    <row r="24" spans="1:105" s="44" customFormat="1" ht="14.25" x14ac:dyDescent="0.2">
      <c r="A24" s="55">
        <v>5</v>
      </c>
      <c r="B24" s="55"/>
      <c r="C24" s="17" t="s">
        <v>123</v>
      </c>
      <c r="D24" s="25"/>
      <c r="E24" s="25"/>
      <c r="F24" s="22">
        <v>1.17</v>
      </c>
      <c r="G24" s="32">
        <v>1</v>
      </c>
      <c r="H24" s="25">
        <v>1.4</v>
      </c>
      <c r="I24" s="25">
        <v>1.68</v>
      </c>
      <c r="J24" s="25">
        <v>2.23</v>
      </c>
      <c r="K24" s="54">
        <v>2.57</v>
      </c>
      <c r="L24" s="23">
        <f>L25</f>
        <v>0</v>
      </c>
      <c r="M24" s="23">
        <f>M25</f>
        <v>0</v>
      </c>
      <c r="N24" s="24">
        <f t="shared" ref="N24:BW24" si="77">N25</f>
        <v>0</v>
      </c>
      <c r="O24" s="24">
        <f t="shared" si="77"/>
        <v>0</v>
      </c>
      <c r="P24" s="23">
        <f t="shared" si="77"/>
        <v>0</v>
      </c>
      <c r="Q24" s="23">
        <f t="shared" si="77"/>
        <v>0</v>
      </c>
      <c r="R24" s="23">
        <f t="shared" si="77"/>
        <v>0</v>
      </c>
      <c r="S24" s="23">
        <f t="shared" si="77"/>
        <v>0</v>
      </c>
      <c r="T24" s="24">
        <f t="shared" si="77"/>
        <v>19</v>
      </c>
      <c r="U24" s="24">
        <f t="shared" si="77"/>
        <v>28.5</v>
      </c>
      <c r="V24" s="23">
        <f t="shared" si="77"/>
        <v>30</v>
      </c>
      <c r="W24" s="23">
        <f t="shared" si="77"/>
        <v>484520.39999999997</v>
      </c>
      <c r="X24" s="23">
        <f t="shared" si="77"/>
        <v>0</v>
      </c>
      <c r="Y24" s="23">
        <f t="shared" si="77"/>
        <v>0</v>
      </c>
      <c r="Z24" s="23">
        <f t="shared" si="77"/>
        <v>0</v>
      </c>
      <c r="AA24" s="23">
        <f t="shared" si="77"/>
        <v>0</v>
      </c>
      <c r="AB24" s="23">
        <f t="shared" si="77"/>
        <v>0</v>
      </c>
      <c r="AC24" s="23">
        <f t="shared" si="77"/>
        <v>0</v>
      </c>
      <c r="AD24" s="23">
        <v>0</v>
      </c>
      <c r="AE24" s="23">
        <v>0</v>
      </c>
      <c r="AF24" s="23">
        <f t="shared" si="77"/>
        <v>0</v>
      </c>
      <c r="AG24" s="23">
        <f t="shared" si="77"/>
        <v>0</v>
      </c>
      <c r="AH24" s="23">
        <f t="shared" si="77"/>
        <v>0</v>
      </c>
      <c r="AI24" s="23">
        <f t="shared" si="77"/>
        <v>0</v>
      </c>
      <c r="AJ24" s="23">
        <f t="shared" si="77"/>
        <v>0</v>
      </c>
      <c r="AK24" s="23">
        <f t="shared" si="77"/>
        <v>0</v>
      </c>
      <c r="AL24" s="23">
        <f t="shared" si="77"/>
        <v>0</v>
      </c>
      <c r="AM24" s="23">
        <f t="shared" si="77"/>
        <v>0</v>
      </c>
      <c r="AN24" s="23">
        <f t="shared" si="77"/>
        <v>0</v>
      </c>
      <c r="AO24" s="23">
        <f t="shared" si="77"/>
        <v>0</v>
      </c>
      <c r="AP24" s="23">
        <f t="shared" si="77"/>
        <v>0</v>
      </c>
      <c r="AQ24" s="23">
        <f t="shared" si="77"/>
        <v>0</v>
      </c>
      <c r="AR24" s="23">
        <f t="shared" si="77"/>
        <v>0</v>
      </c>
      <c r="AS24" s="23">
        <f t="shared" si="77"/>
        <v>0</v>
      </c>
      <c r="AT24" s="23">
        <f t="shared" si="77"/>
        <v>4</v>
      </c>
      <c r="AU24" s="23">
        <f t="shared" si="77"/>
        <v>77523.263999999996</v>
      </c>
      <c r="AV24" s="23">
        <f t="shared" si="77"/>
        <v>0</v>
      </c>
      <c r="AW24" s="23">
        <f t="shared" si="77"/>
        <v>0</v>
      </c>
      <c r="AX24" s="23">
        <f t="shared" si="77"/>
        <v>2</v>
      </c>
      <c r="AY24" s="23">
        <f t="shared" si="77"/>
        <v>38761.631999999998</v>
      </c>
      <c r="AZ24" s="23">
        <f t="shared" si="77"/>
        <v>0</v>
      </c>
      <c r="BA24" s="23">
        <f t="shared" si="77"/>
        <v>0</v>
      </c>
      <c r="BB24" s="23">
        <f t="shared" si="77"/>
        <v>0</v>
      </c>
      <c r="BC24" s="23">
        <f t="shared" si="77"/>
        <v>0</v>
      </c>
      <c r="BD24" s="23">
        <f t="shared" si="77"/>
        <v>0</v>
      </c>
      <c r="BE24" s="23">
        <f t="shared" si="77"/>
        <v>0</v>
      </c>
      <c r="BF24" s="23">
        <f t="shared" si="77"/>
        <v>0</v>
      </c>
      <c r="BG24" s="23">
        <f t="shared" si="77"/>
        <v>0</v>
      </c>
      <c r="BH24" s="23">
        <f t="shared" si="77"/>
        <v>0</v>
      </c>
      <c r="BI24" s="23">
        <f t="shared" si="77"/>
        <v>0</v>
      </c>
      <c r="BJ24" s="23">
        <f t="shared" si="77"/>
        <v>0</v>
      </c>
      <c r="BK24" s="23">
        <f t="shared" si="77"/>
        <v>0</v>
      </c>
      <c r="BL24" s="23">
        <f t="shared" si="77"/>
        <v>0</v>
      </c>
      <c r="BM24" s="23">
        <f t="shared" si="77"/>
        <v>0</v>
      </c>
      <c r="BN24" s="23">
        <f t="shared" si="77"/>
        <v>12</v>
      </c>
      <c r="BO24" s="23">
        <f t="shared" si="77"/>
        <v>232569.79199999999</v>
      </c>
      <c r="BP24" s="23">
        <f t="shared" si="77"/>
        <v>0</v>
      </c>
      <c r="BQ24" s="23">
        <f t="shared" si="77"/>
        <v>0</v>
      </c>
      <c r="BR24" s="23">
        <f t="shared" si="77"/>
        <v>0</v>
      </c>
      <c r="BS24" s="23">
        <f t="shared" si="77"/>
        <v>0</v>
      </c>
      <c r="BT24" s="23">
        <f t="shared" si="77"/>
        <v>0</v>
      </c>
      <c r="BU24" s="23">
        <f t="shared" si="77"/>
        <v>0</v>
      </c>
      <c r="BV24" s="23">
        <f t="shared" si="77"/>
        <v>0</v>
      </c>
      <c r="BW24" s="23">
        <f t="shared" si="77"/>
        <v>0</v>
      </c>
      <c r="BX24" s="23">
        <f t="shared" ref="BX24:CU24" si="78">BX25</f>
        <v>0</v>
      </c>
      <c r="BY24" s="23">
        <f t="shared" si="78"/>
        <v>0</v>
      </c>
      <c r="BZ24" s="23">
        <f t="shared" si="78"/>
        <v>0</v>
      </c>
      <c r="CA24" s="23">
        <f t="shared" si="78"/>
        <v>0</v>
      </c>
      <c r="CB24" s="23">
        <f t="shared" si="78"/>
        <v>0</v>
      </c>
      <c r="CC24" s="23">
        <f t="shared" si="78"/>
        <v>0</v>
      </c>
      <c r="CD24" s="23">
        <f t="shared" si="78"/>
        <v>0</v>
      </c>
      <c r="CE24" s="23">
        <f t="shared" si="78"/>
        <v>0</v>
      </c>
      <c r="CF24" s="23">
        <f t="shared" si="78"/>
        <v>5</v>
      </c>
      <c r="CG24" s="23">
        <f t="shared" si="78"/>
        <v>96904.08</v>
      </c>
      <c r="CH24" s="23">
        <f t="shared" si="78"/>
        <v>3</v>
      </c>
      <c r="CI24" s="23">
        <f t="shared" si="78"/>
        <v>48452.039999999994</v>
      </c>
      <c r="CJ24" s="23">
        <f t="shared" si="78"/>
        <v>2</v>
      </c>
      <c r="CK24" s="23">
        <f t="shared" si="78"/>
        <v>32301.359999999993</v>
      </c>
      <c r="CL24" s="23">
        <f t="shared" si="78"/>
        <v>0</v>
      </c>
      <c r="CM24" s="23">
        <f t="shared" si="78"/>
        <v>0</v>
      </c>
      <c r="CN24" s="23">
        <f t="shared" si="78"/>
        <v>0</v>
      </c>
      <c r="CO24" s="23">
        <f t="shared" si="78"/>
        <v>0</v>
      </c>
      <c r="CP24" s="23">
        <f t="shared" si="78"/>
        <v>0</v>
      </c>
      <c r="CQ24" s="23">
        <f t="shared" si="78"/>
        <v>0</v>
      </c>
      <c r="CR24" s="23">
        <f t="shared" si="78"/>
        <v>0</v>
      </c>
      <c r="CS24" s="23">
        <f t="shared" si="78"/>
        <v>0</v>
      </c>
      <c r="CT24" s="23">
        <f t="shared" si="78"/>
        <v>0</v>
      </c>
      <c r="CU24" s="23">
        <f t="shared" si="78"/>
        <v>0</v>
      </c>
      <c r="CV24" s="23"/>
      <c r="CW24" s="23"/>
      <c r="CX24" s="23"/>
      <c r="CY24" s="23"/>
      <c r="CZ24" s="23">
        <f t="shared" ref="CZ24:DA24" si="79">CZ25</f>
        <v>58</v>
      </c>
      <c r="DA24" s="23">
        <f t="shared" si="79"/>
        <v>1011032.5679999999</v>
      </c>
    </row>
    <row r="25" spans="1:105" x14ac:dyDescent="0.25">
      <c r="A25" s="56"/>
      <c r="B25" s="56">
        <v>10</v>
      </c>
      <c r="C25" s="12" t="s">
        <v>124</v>
      </c>
      <c r="D25" s="7">
        <f>D23</f>
        <v>9860</v>
      </c>
      <c r="E25" s="7">
        <v>10127</v>
      </c>
      <c r="F25" s="8">
        <v>1.17</v>
      </c>
      <c r="G25" s="15">
        <v>1</v>
      </c>
      <c r="H25" s="7">
        <v>1.4</v>
      </c>
      <c r="I25" s="7">
        <v>1.68</v>
      </c>
      <c r="J25" s="7">
        <v>2.23</v>
      </c>
      <c r="K25" s="9">
        <v>2.57</v>
      </c>
      <c r="L25" s="10"/>
      <c r="M25" s="10">
        <f t="shared" si="4"/>
        <v>0</v>
      </c>
      <c r="N25" s="10"/>
      <c r="O25" s="10">
        <f t="shared" si="5"/>
        <v>0</v>
      </c>
      <c r="P25" s="10"/>
      <c r="Q25" s="10">
        <f t="shared" si="6"/>
        <v>0</v>
      </c>
      <c r="R25" s="11"/>
      <c r="S25" s="10">
        <f t="shared" si="7"/>
        <v>0</v>
      </c>
      <c r="T25" s="10">
        <v>19</v>
      </c>
      <c r="U25" s="10">
        <f t="shared" si="8"/>
        <v>28.5</v>
      </c>
      <c r="V25" s="10">
        <v>30</v>
      </c>
      <c r="W25" s="10">
        <f t="shared" si="9"/>
        <v>484520.39999999997</v>
      </c>
      <c r="X25" s="10"/>
      <c r="Y25" s="10">
        <f t="shared" si="10"/>
        <v>0</v>
      </c>
      <c r="Z25" s="10"/>
      <c r="AA25" s="10">
        <f t="shared" si="11"/>
        <v>0</v>
      </c>
      <c r="AB25" s="10"/>
      <c r="AC25" s="10">
        <f t="shared" si="12"/>
        <v>0</v>
      </c>
      <c r="AD25" s="10"/>
      <c r="AE25" s="10">
        <v>0</v>
      </c>
      <c r="AF25" s="11"/>
      <c r="AG25" s="10">
        <f t="shared" si="13"/>
        <v>0</v>
      </c>
      <c r="AH25" s="10"/>
      <c r="AI25" s="10">
        <f t="shared" si="14"/>
        <v>0</v>
      </c>
      <c r="AJ25" s="10"/>
      <c r="AK25" s="10">
        <f t="shared" si="15"/>
        <v>0</v>
      </c>
      <c r="AL25" s="10"/>
      <c r="AM25" s="10">
        <f t="shared" si="16"/>
        <v>0</v>
      </c>
      <c r="AN25" s="10"/>
      <c r="AO25" s="10">
        <f t="shared" si="17"/>
        <v>0</v>
      </c>
      <c r="AP25" s="10"/>
      <c r="AQ25" s="10">
        <f t="shared" si="18"/>
        <v>0</v>
      </c>
      <c r="AR25" s="10"/>
      <c r="AS25" s="10">
        <f t="shared" si="19"/>
        <v>0</v>
      </c>
      <c r="AT25" s="51">
        <v>4</v>
      </c>
      <c r="AU25" s="10">
        <f t="shared" si="20"/>
        <v>77523.263999999996</v>
      </c>
      <c r="AV25" s="10"/>
      <c r="AW25" s="10">
        <f t="shared" si="21"/>
        <v>0</v>
      </c>
      <c r="AX25" s="51">
        <v>2</v>
      </c>
      <c r="AY25" s="10">
        <f t="shared" si="22"/>
        <v>38761.631999999998</v>
      </c>
      <c r="AZ25" s="10"/>
      <c r="BA25" s="10">
        <f t="shared" si="23"/>
        <v>0</v>
      </c>
      <c r="BB25" s="10"/>
      <c r="BC25" s="10">
        <f t="shared" si="24"/>
        <v>0</v>
      </c>
      <c r="BD25" s="10"/>
      <c r="BE25" s="10">
        <f t="shared" ref="BE25" si="80">SUM(BD25*$D25*$F25*$G25*$H25*BE$8)</f>
        <v>0</v>
      </c>
      <c r="BF25" s="10"/>
      <c r="BG25" s="10">
        <f t="shared" ref="BG25" si="81">SUM(BF25*$D25*$F25*$G25*$H25*BG$8)</f>
        <v>0</v>
      </c>
      <c r="BH25" s="10"/>
      <c r="BI25" s="10">
        <f t="shared" si="27"/>
        <v>0</v>
      </c>
      <c r="BJ25" s="10"/>
      <c r="BK25" s="10">
        <f t="shared" ref="BK25" si="82">SUM(BJ25*$D25*$F25*$G25*$H25*BK$8)</f>
        <v>0</v>
      </c>
      <c r="BL25" s="10"/>
      <c r="BM25" s="10"/>
      <c r="BN25" s="10">
        <v>12</v>
      </c>
      <c r="BO25" s="10">
        <f t="shared" si="30"/>
        <v>232569.79199999999</v>
      </c>
      <c r="BP25" s="10"/>
      <c r="BQ25" s="10">
        <f t="shared" ref="BQ25" si="83">SUM(BP25*$D25*$F25*$G25*$H25*BQ$8)</f>
        <v>0</v>
      </c>
      <c r="BR25" s="10"/>
      <c r="BS25" s="10">
        <f t="shared" si="32"/>
        <v>0</v>
      </c>
      <c r="BT25" s="10"/>
      <c r="BU25" s="10">
        <f t="shared" ref="BU25" si="84">SUM(BT25*$D25*$F25*$G25*$H25*BU$8)</f>
        <v>0</v>
      </c>
      <c r="BV25" s="10"/>
      <c r="BW25" s="10">
        <f t="shared" ref="BW25" si="85">SUM(BV25*$D25*$F25*$G25*$H25*BW$8)</f>
        <v>0</v>
      </c>
      <c r="BX25" s="10"/>
      <c r="BY25" s="10">
        <f t="shared" si="35"/>
        <v>0</v>
      </c>
      <c r="BZ25" s="10"/>
      <c r="CA25" s="10">
        <f t="shared" si="36"/>
        <v>0</v>
      </c>
      <c r="CB25" s="10"/>
      <c r="CC25" s="10">
        <f t="shared" si="37"/>
        <v>0</v>
      </c>
      <c r="CD25" s="51"/>
      <c r="CE25" s="10">
        <f t="shared" si="38"/>
        <v>0</v>
      </c>
      <c r="CF25" s="10">
        <v>5</v>
      </c>
      <c r="CG25" s="10">
        <f t="shared" si="39"/>
        <v>96904.08</v>
      </c>
      <c r="CH25" s="10">
        <v>3</v>
      </c>
      <c r="CI25" s="10">
        <f t="shared" ref="CI25" si="86">SUM(CH25*$D25*$F25*$G25*$H25*CI$8)</f>
        <v>48452.039999999994</v>
      </c>
      <c r="CJ25" s="10">
        <v>2</v>
      </c>
      <c r="CK25" s="10">
        <f t="shared" ref="CK25" si="87">SUM(CJ25*$D25*$F25*$G25*$H25*CK$8)</f>
        <v>32301.359999999993</v>
      </c>
      <c r="CL25" s="10"/>
      <c r="CM25" s="10">
        <f t="shared" ref="CM25" si="88">SUM(CL25*$D25*$F25*$G25*$H25*CM$8)</f>
        <v>0</v>
      </c>
      <c r="CN25" s="10"/>
      <c r="CO25" s="10">
        <f t="shared" si="43"/>
        <v>0</v>
      </c>
      <c r="CP25" s="10"/>
      <c r="CQ25" s="10">
        <f t="shared" si="44"/>
        <v>0</v>
      </c>
      <c r="CR25" s="51"/>
      <c r="CS25" s="10">
        <f t="shared" si="45"/>
        <v>0</v>
      </c>
      <c r="CT25" s="51"/>
      <c r="CU25" s="10">
        <f>SUM(CT25*$D25*$F25*$G25*$J25*CU$8)</f>
        <v>0</v>
      </c>
      <c r="CV25" s="10"/>
      <c r="CW25" s="10"/>
      <c r="CX25" s="10"/>
      <c r="CY25" s="10"/>
      <c r="CZ25" s="40">
        <f>SUM(AF25,R25,V25,AD25,L25,X25,P25,BH25,BV25,CH25,CL25,BJ25,CJ25,AH25,BB25,BD25,AJ25,BF25,BT25,AL25,Z25,CP25,BL25,CN25,BN25,BZ25,CD25,BX25,CB25,AN25,AP25,AR25,AT25,AV25,AZ25,AX25,BR25,CT25,CR25,CF25,AB25,BP25)</f>
        <v>58</v>
      </c>
      <c r="DA25" s="40">
        <f>SUM(AG25,S25,W25,AE25,M25,Y25,Q25,BI25,BW25,CI25,CM25,BK25,CK25,AI25,BC25,BE25,AK25,BG25,BU25,AM25,AA25,CQ25,BM25,CO25,BO25,CA25,CE25,BY25,CC25,AO25,AQ25,AS25,AU25,AW25,BA25,AY25,BS25,CU25,CS25,CG25,AC25,BQ25)</f>
        <v>1011032.5679999999</v>
      </c>
    </row>
    <row r="26" spans="1:105" s="44" customFormat="1" ht="14.25" x14ac:dyDescent="0.2">
      <c r="A26" s="55">
        <v>6</v>
      </c>
      <c r="B26" s="55"/>
      <c r="C26" s="17" t="s">
        <v>125</v>
      </c>
      <c r="D26" s="25"/>
      <c r="E26" s="25"/>
      <c r="F26" s="22">
        <v>1.54</v>
      </c>
      <c r="G26" s="32"/>
      <c r="H26" s="25"/>
      <c r="I26" s="25"/>
      <c r="J26" s="25"/>
      <c r="K26" s="54">
        <v>2.57</v>
      </c>
      <c r="L26" s="23">
        <f>L27</f>
        <v>0</v>
      </c>
      <c r="M26" s="23">
        <f>M27</f>
        <v>0</v>
      </c>
      <c r="N26" s="23">
        <f t="shared" ref="N26:BW26" si="89">N27</f>
        <v>0</v>
      </c>
      <c r="O26" s="23">
        <f t="shared" si="89"/>
        <v>0</v>
      </c>
      <c r="P26" s="23">
        <f t="shared" si="89"/>
        <v>0</v>
      </c>
      <c r="Q26" s="23">
        <f t="shared" si="89"/>
        <v>0</v>
      </c>
      <c r="R26" s="23">
        <f t="shared" si="89"/>
        <v>0</v>
      </c>
      <c r="S26" s="23">
        <f t="shared" si="89"/>
        <v>0</v>
      </c>
      <c r="T26" s="23">
        <f t="shared" si="89"/>
        <v>0</v>
      </c>
      <c r="U26" s="23">
        <f t="shared" si="89"/>
        <v>0</v>
      </c>
      <c r="V26" s="23">
        <f t="shared" si="89"/>
        <v>0</v>
      </c>
      <c r="W26" s="23">
        <f t="shared" si="89"/>
        <v>0</v>
      </c>
      <c r="X26" s="23">
        <f t="shared" si="89"/>
        <v>0</v>
      </c>
      <c r="Y26" s="23">
        <f t="shared" si="89"/>
        <v>0</v>
      </c>
      <c r="Z26" s="23">
        <f t="shared" si="89"/>
        <v>0</v>
      </c>
      <c r="AA26" s="23">
        <f t="shared" si="89"/>
        <v>0</v>
      </c>
      <c r="AB26" s="23">
        <f t="shared" si="89"/>
        <v>655</v>
      </c>
      <c r="AC26" s="23">
        <f t="shared" si="89"/>
        <v>13924094.799999999</v>
      </c>
      <c r="AD26" s="23">
        <v>0</v>
      </c>
      <c r="AE26" s="23">
        <v>0</v>
      </c>
      <c r="AF26" s="23">
        <f t="shared" si="89"/>
        <v>0</v>
      </c>
      <c r="AG26" s="23">
        <f t="shared" si="89"/>
        <v>0</v>
      </c>
      <c r="AH26" s="23">
        <f t="shared" si="89"/>
        <v>4</v>
      </c>
      <c r="AI26" s="23">
        <f t="shared" si="89"/>
        <v>85032.639999999999</v>
      </c>
      <c r="AJ26" s="23">
        <f t="shared" si="89"/>
        <v>0</v>
      </c>
      <c r="AK26" s="23">
        <f t="shared" si="89"/>
        <v>0</v>
      </c>
      <c r="AL26" s="23">
        <f t="shared" si="89"/>
        <v>0</v>
      </c>
      <c r="AM26" s="23">
        <f t="shared" si="89"/>
        <v>0</v>
      </c>
      <c r="AN26" s="23">
        <f t="shared" si="89"/>
        <v>0</v>
      </c>
      <c r="AO26" s="23">
        <f t="shared" si="89"/>
        <v>0</v>
      </c>
      <c r="AP26" s="23">
        <f t="shared" si="89"/>
        <v>0</v>
      </c>
      <c r="AQ26" s="23">
        <f t="shared" si="89"/>
        <v>0</v>
      </c>
      <c r="AR26" s="23">
        <f t="shared" si="89"/>
        <v>0</v>
      </c>
      <c r="AS26" s="23">
        <f t="shared" si="89"/>
        <v>0</v>
      </c>
      <c r="AT26" s="23">
        <f t="shared" si="89"/>
        <v>1</v>
      </c>
      <c r="AU26" s="23">
        <f t="shared" si="89"/>
        <v>25509.791999999998</v>
      </c>
      <c r="AV26" s="23">
        <f t="shared" si="89"/>
        <v>0</v>
      </c>
      <c r="AW26" s="23">
        <f t="shared" si="89"/>
        <v>0</v>
      </c>
      <c r="AX26" s="23">
        <f t="shared" si="89"/>
        <v>5</v>
      </c>
      <c r="AY26" s="23">
        <f t="shared" si="89"/>
        <v>127548.95999999999</v>
      </c>
      <c r="AZ26" s="23">
        <f t="shared" si="89"/>
        <v>10</v>
      </c>
      <c r="BA26" s="23">
        <f t="shared" si="89"/>
        <v>255097.91999999998</v>
      </c>
      <c r="BB26" s="23">
        <f t="shared" si="89"/>
        <v>6</v>
      </c>
      <c r="BC26" s="23">
        <f t="shared" si="89"/>
        <v>127548.96</v>
      </c>
      <c r="BD26" s="23">
        <f t="shared" si="89"/>
        <v>0</v>
      </c>
      <c r="BE26" s="23">
        <f t="shared" si="89"/>
        <v>0</v>
      </c>
      <c r="BF26" s="23">
        <f t="shared" si="89"/>
        <v>0</v>
      </c>
      <c r="BG26" s="23">
        <f t="shared" si="89"/>
        <v>0</v>
      </c>
      <c r="BH26" s="23">
        <f t="shared" si="89"/>
        <v>9</v>
      </c>
      <c r="BI26" s="23">
        <f t="shared" si="89"/>
        <v>191323.44</v>
      </c>
      <c r="BJ26" s="23">
        <f t="shared" si="89"/>
        <v>0</v>
      </c>
      <c r="BK26" s="23">
        <f t="shared" si="89"/>
        <v>0</v>
      </c>
      <c r="BL26" s="23">
        <f t="shared" si="89"/>
        <v>0</v>
      </c>
      <c r="BM26" s="23">
        <f t="shared" si="89"/>
        <v>0</v>
      </c>
      <c r="BN26" s="23">
        <f t="shared" si="89"/>
        <v>20</v>
      </c>
      <c r="BO26" s="23">
        <f t="shared" si="89"/>
        <v>510195.83999999997</v>
      </c>
      <c r="BP26" s="23">
        <f t="shared" si="89"/>
        <v>0</v>
      </c>
      <c r="BQ26" s="23">
        <f t="shared" si="89"/>
        <v>0</v>
      </c>
      <c r="BR26" s="23">
        <f t="shared" si="89"/>
        <v>4</v>
      </c>
      <c r="BS26" s="23">
        <f t="shared" si="89"/>
        <v>102039.16799999999</v>
      </c>
      <c r="BT26" s="23">
        <f t="shared" si="89"/>
        <v>0</v>
      </c>
      <c r="BU26" s="23">
        <f t="shared" si="89"/>
        <v>0</v>
      </c>
      <c r="BV26" s="23">
        <f t="shared" si="89"/>
        <v>0</v>
      </c>
      <c r="BW26" s="23">
        <f t="shared" si="89"/>
        <v>0</v>
      </c>
      <c r="BX26" s="23">
        <f t="shared" ref="BX26:CU26" si="90">BX27</f>
        <v>10</v>
      </c>
      <c r="BY26" s="23">
        <f t="shared" si="90"/>
        <v>255097.91999999998</v>
      </c>
      <c r="BZ26" s="23">
        <f t="shared" si="90"/>
        <v>0</v>
      </c>
      <c r="CA26" s="23">
        <f t="shared" si="90"/>
        <v>0</v>
      </c>
      <c r="CB26" s="23">
        <f t="shared" si="90"/>
        <v>4</v>
      </c>
      <c r="CC26" s="23">
        <f t="shared" si="90"/>
        <v>102039.16799999999</v>
      </c>
      <c r="CD26" s="23">
        <f t="shared" si="90"/>
        <v>45</v>
      </c>
      <c r="CE26" s="23">
        <f t="shared" si="90"/>
        <v>1147940.6399999999</v>
      </c>
      <c r="CF26" s="23">
        <f t="shared" si="90"/>
        <v>43</v>
      </c>
      <c r="CG26" s="23">
        <f t="shared" si="90"/>
        <v>1096921.0560000001</v>
      </c>
      <c r="CH26" s="23">
        <f t="shared" si="90"/>
        <v>7</v>
      </c>
      <c r="CI26" s="23">
        <f t="shared" si="90"/>
        <v>148807.12</v>
      </c>
      <c r="CJ26" s="23">
        <f t="shared" si="90"/>
        <v>45</v>
      </c>
      <c r="CK26" s="23">
        <f t="shared" si="90"/>
        <v>956617.2</v>
      </c>
      <c r="CL26" s="23">
        <f t="shared" si="90"/>
        <v>15</v>
      </c>
      <c r="CM26" s="23">
        <f t="shared" si="90"/>
        <v>318872.39999999997</v>
      </c>
      <c r="CN26" s="23">
        <f t="shared" si="90"/>
        <v>0</v>
      </c>
      <c r="CO26" s="23">
        <f t="shared" si="90"/>
        <v>0</v>
      </c>
      <c r="CP26" s="23">
        <f t="shared" si="90"/>
        <v>4</v>
      </c>
      <c r="CQ26" s="23">
        <f t="shared" si="90"/>
        <v>102039.16799999999</v>
      </c>
      <c r="CR26" s="23">
        <f t="shared" si="90"/>
        <v>0</v>
      </c>
      <c r="CS26" s="23">
        <f t="shared" si="90"/>
        <v>0</v>
      </c>
      <c r="CT26" s="23">
        <f t="shared" si="90"/>
        <v>8</v>
      </c>
      <c r="CU26" s="23">
        <f t="shared" si="90"/>
        <v>270889.696</v>
      </c>
      <c r="CV26" s="23"/>
      <c r="CW26" s="23"/>
      <c r="CX26" s="23"/>
      <c r="CY26" s="23"/>
      <c r="CZ26" s="23">
        <f t="shared" ref="CZ26:DA26" si="91">CZ27</f>
        <v>895</v>
      </c>
      <c r="DA26" s="23">
        <f t="shared" si="91"/>
        <v>19747615.887999997</v>
      </c>
    </row>
    <row r="27" spans="1:105" x14ac:dyDescent="0.25">
      <c r="A27" s="56"/>
      <c r="B27" s="56">
        <v>11</v>
      </c>
      <c r="C27" s="12" t="s">
        <v>126</v>
      </c>
      <c r="D27" s="7">
        <f>D25</f>
        <v>9860</v>
      </c>
      <c r="E27" s="7">
        <v>10127</v>
      </c>
      <c r="F27" s="8">
        <v>1.54</v>
      </c>
      <c r="G27" s="15">
        <v>1</v>
      </c>
      <c r="H27" s="7">
        <v>1.4</v>
      </c>
      <c r="I27" s="7">
        <v>1.68</v>
      </c>
      <c r="J27" s="7">
        <v>2.23</v>
      </c>
      <c r="K27" s="9">
        <v>2.57</v>
      </c>
      <c r="L27" s="14"/>
      <c r="M27" s="10">
        <f t="shared" si="4"/>
        <v>0</v>
      </c>
      <c r="N27" s="14"/>
      <c r="O27" s="10">
        <f t="shared" si="5"/>
        <v>0</v>
      </c>
      <c r="P27" s="14"/>
      <c r="Q27" s="10">
        <f t="shared" si="6"/>
        <v>0</v>
      </c>
      <c r="R27" s="11"/>
      <c r="S27" s="10">
        <f t="shared" si="7"/>
        <v>0</v>
      </c>
      <c r="T27" s="14"/>
      <c r="U27" s="10">
        <f t="shared" si="8"/>
        <v>0</v>
      </c>
      <c r="V27" s="14"/>
      <c r="W27" s="10">
        <f t="shared" si="9"/>
        <v>0</v>
      </c>
      <c r="X27" s="14"/>
      <c r="Y27" s="10">
        <f t="shared" si="10"/>
        <v>0</v>
      </c>
      <c r="Z27" s="14"/>
      <c r="AA27" s="10">
        <f t="shared" si="11"/>
        <v>0</v>
      </c>
      <c r="AB27" s="51">
        <v>655</v>
      </c>
      <c r="AC27" s="10">
        <f t="shared" si="12"/>
        <v>13924094.799999999</v>
      </c>
      <c r="AD27" s="14"/>
      <c r="AE27" s="10">
        <v>0</v>
      </c>
      <c r="AF27" s="11"/>
      <c r="AG27" s="10">
        <f t="shared" si="13"/>
        <v>0</v>
      </c>
      <c r="AH27" s="14">
        <v>4</v>
      </c>
      <c r="AI27" s="10">
        <f t="shared" si="14"/>
        <v>85032.639999999999</v>
      </c>
      <c r="AJ27" s="14"/>
      <c r="AK27" s="10">
        <f t="shared" si="15"/>
        <v>0</v>
      </c>
      <c r="AL27" s="14"/>
      <c r="AM27" s="10">
        <f t="shared" si="16"/>
        <v>0</v>
      </c>
      <c r="AN27" s="14"/>
      <c r="AO27" s="10">
        <f t="shared" si="17"/>
        <v>0</v>
      </c>
      <c r="AP27" s="14"/>
      <c r="AQ27" s="10">
        <f t="shared" si="18"/>
        <v>0</v>
      </c>
      <c r="AR27" s="14"/>
      <c r="AS27" s="10">
        <f t="shared" si="19"/>
        <v>0</v>
      </c>
      <c r="AT27" s="14">
        <v>1</v>
      </c>
      <c r="AU27" s="10">
        <f t="shared" si="20"/>
        <v>25509.791999999998</v>
      </c>
      <c r="AV27" s="14"/>
      <c r="AW27" s="10">
        <f t="shared" si="21"/>
        <v>0</v>
      </c>
      <c r="AX27" s="52">
        <v>5</v>
      </c>
      <c r="AY27" s="10">
        <f t="shared" si="22"/>
        <v>127548.95999999999</v>
      </c>
      <c r="AZ27" s="52">
        <v>10</v>
      </c>
      <c r="BA27" s="10">
        <f t="shared" si="23"/>
        <v>255097.91999999998</v>
      </c>
      <c r="BB27" s="14">
        <v>6</v>
      </c>
      <c r="BC27" s="10">
        <f t="shared" si="24"/>
        <v>127548.96</v>
      </c>
      <c r="BD27" s="14"/>
      <c r="BE27" s="10">
        <f t="shared" ref="BE27" si="92">SUM(BD27*$D27*$F27*$G27*$H27*BE$8)</f>
        <v>0</v>
      </c>
      <c r="BF27" s="14"/>
      <c r="BG27" s="10">
        <f t="shared" ref="BG27" si="93">SUM(BF27*$D27*$F27*$G27*$H27*BG$8)</f>
        <v>0</v>
      </c>
      <c r="BH27" s="14">
        <v>9</v>
      </c>
      <c r="BI27" s="10">
        <f t="shared" si="27"/>
        <v>191323.44</v>
      </c>
      <c r="BJ27" s="14"/>
      <c r="BK27" s="10">
        <f t="shared" ref="BK27" si="94">SUM(BJ27*$D27*$F27*$G27*$H27*BK$8)</f>
        <v>0</v>
      </c>
      <c r="BL27" s="14"/>
      <c r="BM27" s="10"/>
      <c r="BN27" s="14">
        <v>20</v>
      </c>
      <c r="BO27" s="10">
        <f t="shared" si="30"/>
        <v>510195.83999999997</v>
      </c>
      <c r="BP27" s="14"/>
      <c r="BQ27" s="10">
        <f t="shared" ref="BQ27" si="95">SUM(BP27*$D27*$F27*$G27*$H27*BQ$8)</f>
        <v>0</v>
      </c>
      <c r="BR27" s="52">
        <v>4</v>
      </c>
      <c r="BS27" s="10">
        <f t="shared" si="32"/>
        <v>102039.16799999999</v>
      </c>
      <c r="BT27" s="14"/>
      <c r="BU27" s="10">
        <f t="shared" ref="BU27" si="96">SUM(BT27*$D27*$F27*$G27*$H27*BU$8)</f>
        <v>0</v>
      </c>
      <c r="BV27" s="14"/>
      <c r="BW27" s="10">
        <f t="shared" ref="BW27" si="97">SUM(BV27*$D27*$F27*$G27*$H27*BW$8)</f>
        <v>0</v>
      </c>
      <c r="BX27" s="52">
        <v>10</v>
      </c>
      <c r="BY27" s="10">
        <f t="shared" si="35"/>
        <v>255097.91999999998</v>
      </c>
      <c r="BZ27" s="52"/>
      <c r="CA27" s="10">
        <f t="shared" si="36"/>
        <v>0</v>
      </c>
      <c r="CB27" s="52">
        <v>4</v>
      </c>
      <c r="CC27" s="10">
        <f t="shared" si="37"/>
        <v>102039.16799999999</v>
      </c>
      <c r="CD27" s="52">
        <v>45</v>
      </c>
      <c r="CE27" s="10">
        <f t="shared" si="38"/>
        <v>1147940.6399999999</v>
      </c>
      <c r="CF27" s="14">
        <v>43</v>
      </c>
      <c r="CG27" s="10">
        <f t="shared" si="39"/>
        <v>1096921.0560000001</v>
      </c>
      <c r="CH27" s="14">
        <v>7</v>
      </c>
      <c r="CI27" s="10">
        <f t="shared" ref="CI27" si="98">SUM(CH27*$D27*$F27*$G27*$H27*CI$8)</f>
        <v>148807.12</v>
      </c>
      <c r="CJ27" s="14">
        <v>45</v>
      </c>
      <c r="CK27" s="10">
        <f t="shared" ref="CK27" si="99">SUM(CJ27*$D27*$F27*$G27*$H27*CK$8)</f>
        <v>956617.2</v>
      </c>
      <c r="CL27" s="14">
        <v>15</v>
      </c>
      <c r="CM27" s="10">
        <f>SUM(CL27*$D27*$F27*$G27*$H27*CM$8)</f>
        <v>318872.39999999997</v>
      </c>
      <c r="CN27" s="14"/>
      <c r="CO27" s="10">
        <f t="shared" si="43"/>
        <v>0</v>
      </c>
      <c r="CP27" s="14">
        <v>4</v>
      </c>
      <c r="CQ27" s="10">
        <f t="shared" si="44"/>
        <v>102039.16799999999</v>
      </c>
      <c r="CR27" s="52"/>
      <c r="CS27" s="10">
        <f t="shared" si="45"/>
        <v>0</v>
      </c>
      <c r="CT27" s="52">
        <v>8</v>
      </c>
      <c r="CU27" s="10">
        <f>SUM(CT27*$D27*$F27*$G27*$J27*CU$8)</f>
        <v>270889.696</v>
      </c>
      <c r="CV27" s="10"/>
      <c r="CW27" s="10"/>
      <c r="CX27" s="10"/>
      <c r="CY27" s="10"/>
      <c r="CZ27" s="40">
        <f>SUM(AF27,R27,V27,AD27,L27,X27,P27,BH27,BV27,CH27,CL27,BJ27,CJ27,AH27,BB27,BD27,AJ27,BF27,BT27,AL27,Z27,CP27,BL27,CN27,BN27,BZ27,CD27,BX27,CB27,AN27,AP27,AR27,AT27,AV27,AZ27,AX27,BR27,CT27,CR27,CF27,AB27,BP27)</f>
        <v>895</v>
      </c>
      <c r="DA27" s="40">
        <f>SUM(AG27,S27,W27,AE27,M27,Y27,Q27,BI27,BW27,CI27,CM27,BK27,CK27,AI27,BC27,BE27,AK27,BG27,BU27,AM27,AA27,CQ27,BM27,CO27,BO27,CA27,CE27,BY27,CC27,AO27,AQ27,AS27,AU27,AW27,BA27,AY27,BS27,CU27,CS27,CG27,AC27,BQ27)</f>
        <v>19747615.887999997</v>
      </c>
    </row>
    <row r="28" spans="1:105" s="44" customFormat="1" ht="14.25" x14ac:dyDescent="0.2">
      <c r="A28" s="55">
        <v>7</v>
      </c>
      <c r="B28" s="55"/>
      <c r="C28" s="17" t="s">
        <v>127</v>
      </c>
      <c r="D28" s="25"/>
      <c r="E28" s="25"/>
      <c r="F28" s="22">
        <v>0.98</v>
      </c>
      <c r="G28" s="32"/>
      <c r="H28" s="25"/>
      <c r="I28" s="25"/>
      <c r="J28" s="25"/>
      <c r="K28" s="54">
        <v>2.57</v>
      </c>
      <c r="L28" s="23">
        <f>L29</f>
        <v>0</v>
      </c>
      <c r="M28" s="23">
        <f>M29</f>
        <v>0</v>
      </c>
      <c r="N28" s="23">
        <f t="shared" ref="N28:BW28" si="100">N29</f>
        <v>0</v>
      </c>
      <c r="O28" s="23">
        <f t="shared" si="100"/>
        <v>0</v>
      </c>
      <c r="P28" s="23">
        <f t="shared" si="100"/>
        <v>0</v>
      </c>
      <c r="Q28" s="23">
        <f t="shared" si="100"/>
        <v>0</v>
      </c>
      <c r="R28" s="23">
        <f t="shared" si="100"/>
        <v>0</v>
      </c>
      <c r="S28" s="23">
        <f t="shared" si="100"/>
        <v>0</v>
      </c>
      <c r="T28" s="23">
        <f t="shared" si="100"/>
        <v>0</v>
      </c>
      <c r="U28" s="23">
        <f t="shared" si="100"/>
        <v>0</v>
      </c>
      <c r="V28" s="23">
        <f t="shared" si="100"/>
        <v>0</v>
      </c>
      <c r="W28" s="23">
        <f t="shared" si="100"/>
        <v>0</v>
      </c>
      <c r="X28" s="23">
        <f t="shared" si="100"/>
        <v>0</v>
      </c>
      <c r="Y28" s="23">
        <f t="shared" si="100"/>
        <v>0</v>
      </c>
      <c r="Z28" s="23">
        <f t="shared" si="100"/>
        <v>0</v>
      </c>
      <c r="AA28" s="23">
        <f t="shared" si="100"/>
        <v>0</v>
      </c>
      <c r="AB28" s="23">
        <f t="shared" si="100"/>
        <v>0</v>
      </c>
      <c r="AC28" s="23">
        <f t="shared" si="100"/>
        <v>0</v>
      </c>
      <c r="AD28" s="23">
        <v>0</v>
      </c>
      <c r="AE28" s="23">
        <v>0</v>
      </c>
      <c r="AF28" s="23">
        <f t="shared" si="100"/>
        <v>4</v>
      </c>
      <c r="AG28" s="23">
        <f t="shared" si="100"/>
        <v>54111.679999999993</v>
      </c>
      <c r="AH28" s="23">
        <f t="shared" si="100"/>
        <v>0</v>
      </c>
      <c r="AI28" s="23">
        <f t="shared" si="100"/>
        <v>0</v>
      </c>
      <c r="AJ28" s="23">
        <f t="shared" si="100"/>
        <v>0</v>
      </c>
      <c r="AK28" s="23">
        <f t="shared" si="100"/>
        <v>0</v>
      </c>
      <c r="AL28" s="23">
        <f t="shared" si="100"/>
        <v>0</v>
      </c>
      <c r="AM28" s="23">
        <f t="shared" si="100"/>
        <v>0</v>
      </c>
      <c r="AN28" s="23">
        <f t="shared" si="100"/>
        <v>0</v>
      </c>
      <c r="AO28" s="23">
        <f t="shared" si="100"/>
        <v>0</v>
      </c>
      <c r="AP28" s="23">
        <f t="shared" si="100"/>
        <v>0</v>
      </c>
      <c r="AQ28" s="23">
        <f t="shared" si="100"/>
        <v>0</v>
      </c>
      <c r="AR28" s="23">
        <f t="shared" si="100"/>
        <v>0</v>
      </c>
      <c r="AS28" s="23">
        <f t="shared" si="100"/>
        <v>0</v>
      </c>
      <c r="AT28" s="23">
        <f t="shared" si="100"/>
        <v>0</v>
      </c>
      <c r="AU28" s="23">
        <f t="shared" si="100"/>
        <v>0</v>
      </c>
      <c r="AV28" s="23">
        <f t="shared" si="100"/>
        <v>0</v>
      </c>
      <c r="AW28" s="23">
        <f t="shared" si="100"/>
        <v>0</v>
      </c>
      <c r="AX28" s="23">
        <f t="shared" si="100"/>
        <v>0</v>
      </c>
      <c r="AY28" s="23">
        <f t="shared" si="100"/>
        <v>0</v>
      </c>
      <c r="AZ28" s="23">
        <f t="shared" si="100"/>
        <v>0</v>
      </c>
      <c r="BA28" s="23">
        <f t="shared" si="100"/>
        <v>0</v>
      </c>
      <c r="BB28" s="23">
        <f t="shared" si="100"/>
        <v>0</v>
      </c>
      <c r="BC28" s="23">
        <f t="shared" si="100"/>
        <v>0</v>
      </c>
      <c r="BD28" s="23">
        <f t="shared" si="100"/>
        <v>0</v>
      </c>
      <c r="BE28" s="23">
        <f t="shared" si="100"/>
        <v>0</v>
      </c>
      <c r="BF28" s="23">
        <f t="shared" si="100"/>
        <v>0</v>
      </c>
      <c r="BG28" s="23">
        <f t="shared" si="100"/>
        <v>0</v>
      </c>
      <c r="BH28" s="23">
        <f t="shared" si="100"/>
        <v>0</v>
      </c>
      <c r="BI28" s="23">
        <f t="shared" si="100"/>
        <v>0</v>
      </c>
      <c r="BJ28" s="23">
        <f t="shared" si="100"/>
        <v>0</v>
      </c>
      <c r="BK28" s="23">
        <f t="shared" si="100"/>
        <v>0</v>
      </c>
      <c r="BL28" s="23">
        <f t="shared" si="100"/>
        <v>0</v>
      </c>
      <c r="BM28" s="23">
        <f t="shared" si="100"/>
        <v>0</v>
      </c>
      <c r="BN28" s="23">
        <f t="shared" si="100"/>
        <v>2</v>
      </c>
      <c r="BO28" s="23">
        <f t="shared" si="100"/>
        <v>32467.007999999998</v>
      </c>
      <c r="BP28" s="23">
        <f t="shared" si="100"/>
        <v>0</v>
      </c>
      <c r="BQ28" s="23">
        <f t="shared" si="100"/>
        <v>0</v>
      </c>
      <c r="BR28" s="23">
        <f t="shared" si="100"/>
        <v>0</v>
      </c>
      <c r="BS28" s="23">
        <f t="shared" si="100"/>
        <v>0</v>
      </c>
      <c r="BT28" s="23">
        <f t="shared" si="100"/>
        <v>0</v>
      </c>
      <c r="BU28" s="23">
        <f t="shared" si="100"/>
        <v>0</v>
      </c>
      <c r="BV28" s="23">
        <f t="shared" si="100"/>
        <v>0</v>
      </c>
      <c r="BW28" s="23">
        <f t="shared" si="100"/>
        <v>0</v>
      </c>
      <c r="BX28" s="23">
        <f t="shared" ref="BX28:CU28" si="101">BX29</f>
        <v>0</v>
      </c>
      <c r="BY28" s="23">
        <f t="shared" si="101"/>
        <v>0</v>
      </c>
      <c r="BZ28" s="23">
        <f t="shared" si="101"/>
        <v>0</v>
      </c>
      <c r="CA28" s="23">
        <f t="shared" si="101"/>
        <v>0</v>
      </c>
      <c r="CB28" s="23">
        <f t="shared" si="101"/>
        <v>0</v>
      </c>
      <c r="CC28" s="23">
        <f t="shared" si="101"/>
        <v>0</v>
      </c>
      <c r="CD28" s="23">
        <f t="shared" si="101"/>
        <v>1</v>
      </c>
      <c r="CE28" s="23">
        <f t="shared" si="101"/>
        <v>16233.503999999999</v>
      </c>
      <c r="CF28" s="23">
        <f t="shared" si="101"/>
        <v>3</v>
      </c>
      <c r="CG28" s="23">
        <f t="shared" si="101"/>
        <v>48700.511999999995</v>
      </c>
      <c r="CH28" s="23">
        <f t="shared" si="101"/>
        <v>1</v>
      </c>
      <c r="CI28" s="23">
        <f t="shared" si="101"/>
        <v>13527.919999999998</v>
      </c>
      <c r="CJ28" s="23">
        <f t="shared" si="101"/>
        <v>0</v>
      </c>
      <c r="CK28" s="23">
        <f t="shared" si="101"/>
        <v>0</v>
      </c>
      <c r="CL28" s="23">
        <f t="shared" si="101"/>
        <v>0</v>
      </c>
      <c r="CM28" s="23">
        <f t="shared" si="101"/>
        <v>0</v>
      </c>
      <c r="CN28" s="23">
        <f t="shared" si="101"/>
        <v>0</v>
      </c>
      <c r="CO28" s="23">
        <f t="shared" si="101"/>
        <v>0</v>
      </c>
      <c r="CP28" s="23">
        <f t="shared" si="101"/>
        <v>0</v>
      </c>
      <c r="CQ28" s="23">
        <f t="shared" si="101"/>
        <v>0</v>
      </c>
      <c r="CR28" s="23">
        <f t="shared" si="101"/>
        <v>0</v>
      </c>
      <c r="CS28" s="23">
        <f t="shared" si="101"/>
        <v>0</v>
      </c>
      <c r="CT28" s="23">
        <f t="shared" si="101"/>
        <v>0</v>
      </c>
      <c r="CU28" s="23">
        <f t="shared" si="101"/>
        <v>0</v>
      </c>
      <c r="CV28" s="23"/>
      <c r="CW28" s="23"/>
      <c r="CX28" s="23"/>
      <c r="CY28" s="23"/>
      <c r="CZ28" s="23">
        <f t="shared" ref="CZ28:DA28" si="102">CZ29</f>
        <v>11</v>
      </c>
      <c r="DA28" s="23">
        <f t="shared" si="102"/>
        <v>165040.62399999998</v>
      </c>
    </row>
    <row r="29" spans="1:105" x14ac:dyDescent="0.25">
      <c r="A29" s="56"/>
      <c r="B29" s="56">
        <v>12</v>
      </c>
      <c r="C29" s="12" t="s">
        <v>128</v>
      </c>
      <c r="D29" s="7">
        <f>D27</f>
        <v>9860</v>
      </c>
      <c r="E29" s="7">
        <v>10127</v>
      </c>
      <c r="F29" s="8">
        <v>0.98</v>
      </c>
      <c r="G29" s="15">
        <v>1</v>
      </c>
      <c r="H29" s="7">
        <v>1.4</v>
      </c>
      <c r="I29" s="7">
        <v>1.68</v>
      </c>
      <c r="J29" s="7">
        <v>2.23</v>
      </c>
      <c r="K29" s="9">
        <v>2.57</v>
      </c>
      <c r="L29" s="14"/>
      <c r="M29" s="10">
        <f t="shared" si="4"/>
        <v>0</v>
      </c>
      <c r="N29" s="14"/>
      <c r="O29" s="10">
        <f t="shared" si="5"/>
        <v>0</v>
      </c>
      <c r="P29" s="14"/>
      <c r="Q29" s="10">
        <f t="shared" si="6"/>
        <v>0</v>
      </c>
      <c r="R29" s="11"/>
      <c r="S29" s="10">
        <f t="shared" si="7"/>
        <v>0</v>
      </c>
      <c r="T29" s="14"/>
      <c r="U29" s="10">
        <f t="shared" si="8"/>
        <v>0</v>
      </c>
      <c r="V29" s="14"/>
      <c r="W29" s="10">
        <f t="shared" si="9"/>
        <v>0</v>
      </c>
      <c r="X29" s="14"/>
      <c r="Y29" s="10">
        <f t="shared" si="10"/>
        <v>0</v>
      </c>
      <c r="Z29" s="14"/>
      <c r="AA29" s="10">
        <f t="shared" si="11"/>
        <v>0</v>
      </c>
      <c r="AB29" s="10"/>
      <c r="AC29" s="10">
        <f t="shared" si="12"/>
        <v>0</v>
      </c>
      <c r="AD29" s="14"/>
      <c r="AE29" s="10">
        <v>0</v>
      </c>
      <c r="AF29" s="11">
        <v>4</v>
      </c>
      <c r="AG29" s="10">
        <f t="shared" si="13"/>
        <v>54111.679999999993</v>
      </c>
      <c r="AH29" s="14"/>
      <c r="AI29" s="10">
        <f t="shared" si="14"/>
        <v>0</v>
      </c>
      <c r="AJ29" s="14"/>
      <c r="AK29" s="10">
        <f t="shared" si="15"/>
        <v>0</v>
      </c>
      <c r="AL29" s="14"/>
      <c r="AM29" s="10">
        <f t="shared" si="16"/>
        <v>0</v>
      </c>
      <c r="AN29" s="14"/>
      <c r="AO29" s="10">
        <f t="shared" si="17"/>
        <v>0</v>
      </c>
      <c r="AP29" s="14"/>
      <c r="AQ29" s="10">
        <f t="shared" si="18"/>
        <v>0</v>
      </c>
      <c r="AR29" s="14"/>
      <c r="AS29" s="10">
        <f t="shared" si="19"/>
        <v>0</v>
      </c>
      <c r="AT29" s="14"/>
      <c r="AU29" s="10">
        <f t="shared" si="20"/>
        <v>0</v>
      </c>
      <c r="AV29" s="14"/>
      <c r="AW29" s="10">
        <f t="shared" si="21"/>
        <v>0</v>
      </c>
      <c r="AX29" s="14"/>
      <c r="AY29" s="10">
        <f t="shared" si="22"/>
        <v>0</v>
      </c>
      <c r="AZ29" s="14"/>
      <c r="BA29" s="10">
        <f t="shared" si="23"/>
        <v>0</v>
      </c>
      <c r="BB29" s="14"/>
      <c r="BC29" s="10">
        <f t="shared" si="24"/>
        <v>0</v>
      </c>
      <c r="BD29" s="14"/>
      <c r="BE29" s="10">
        <f t="shared" ref="BE29" si="103">SUM(BD29*$D29*$F29*$G29*$H29*BE$8)</f>
        <v>0</v>
      </c>
      <c r="BF29" s="14"/>
      <c r="BG29" s="10">
        <f t="shared" ref="BG29" si="104">SUM(BF29*$D29*$F29*$G29*$H29*BG$8)</f>
        <v>0</v>
      </c>
      <c r="BH29" s="14"/>
      <c r="BI29" s="10">
        <f t="shared" si="27"/>
        <v>0</v>
      </c>
      <c r="BJ29" s="14"/>
      <c r="BK29" s="10">
        <f t="shared" ref="BK29" si="105">SUM(BJ29*$D29*$F29*$G29*$H29*BK$8)</f>
        <v>0</v>
      </c>
      <c r="BL29" s="14"/>
      <c r="BM29" s="10">
        <f t="shared" si="29"/>
        <v>0</v>
      </c>
      <c r="BN29" s="14">
        <v>2</v>
      </c>
      <c r="BO29" s="10">
        <f t="shared" si="30"/>
        <v>32467.007999999998</v>
      </c>
      <c r="BP29" s="14"/>
      <c r="BQ29" s="10">
        <f t="shared" ref="BQ29" si="106">SUM(BP29*$D29*$F29*$G29*$H29*BQ$8)</f>
        <v>0</v>
      </c>
      <c r="BR29" s="14"/>
      <c r="BS29" s="10">
        <f t="shared" si="32"/>
        <v>0</v>
      </c>
      <c r="BT29" s="14"/>
      <c r="BU29" s="10">
        <f t="shared" ref="BU29" si="107">SUM(BT29*$D29*$F29*$G29*$H29*BU$8)</f>
        <v>0</v>
      </c>
      <c r="BV29" s="14"/>
      <c r="BW29" s="10">
        <f t="shared" ref="BW29" si="108">SUM(BV29*$D29*$F29*$G29*$H29*BW$8)</f>
        <v>0</v>
      </c>
      <c r="BX29" s="14"/>
      <c r="BY29" s="10">
        <f t="shared" si="35"/>
        <v>0</v>
      </c>
      <c r="BZ29" s="14"/>
      <c r="CA29" s="10">
        <f t="shared" si="36"/>
        <v>0</v>
      </c>
      <c r="CB29" s="14"/>
      <c r="CC29" s="10">
        <f t="shared" si="37"/>
        <v>0</v>
      </c>
      <c r="CD29" s="14">
        <v>1</v>
      </c>
      <c r="CE29" s="10">
        <f t="shared" si="38"/>
        <v>16233.503999999999</v>
      </c>
      <c r="CF29" s="14">
        <v>3</v>
      </c>
      <c r="CG29" s="10">
        <f t="shared" si="39"/>
        <v>48700.511999999995</v>
      </c>
      <c r="CH29" s="14">
        <v>1</v>
      </c>
      <c r="CI29" s="10">
        <f t="shared" ref="CI29" si="109">SUM(CH29*$D29*$F29*$G29*$H29*CI$8)</f>
        <v>13527.919999999998</v>
      </c>
      <c r="CJ29" s="14"/>
      <c r="CK29" s="10">
        <f t="shared" ref="CK29" si="110">SUM(CJ29*$D29*$F29*$G29*$H29*CK$8)</f>
        <v>0</v>
      </c>
      <c r="CL29" s="14"/>
      <c r="CM29" s="10">
        <f t="shared" ref="CM29" si="111">SUM(CL29*$D29*$F29*$G29*$H29*CM$8)</f>
        <v>0</v>
      </c>
      <c r="CN29" s="14"/>
      <c r="CO29" s="10">
        <f t="shared" si="43"/>
        <v>0</v>
      </c>
      <c r="CP29" s="14"/>
      <c r="CQ29" s="10">
        <f t="shared" si="44"/>
        <v>0</v>
      </c>
      <c r="CR29" s="14"/>
      <c r="CS29" s="10">
        <f t="shared" si="45"/>
        <v>0</v>
      </c>
      <c r="CT29" s="14"/>
      <c r="CU29" s="10">
        <f>SUM(CT29*$D29*$F29*$G29*$J29*CU$8)</f>
        <v>0</v>
      </c>
      <c r="CV29" s="10"/>
      <c r="CW29" s="10"/>
      <c r="CX29" s="10"/>
      <c r="CY29" s="10"/>
      <c r="CZ29" s="40">
        <f>SUM(AF29,R29,V29,AD29,L29,X29,P29,BH29,BV29,CH29,CL29,BJ29,CJ29,AH29,BB29,BD29,AJ29,BF29,BT29,AL29,Z29,CP29,BL29,CN29,BN29,BZ29,CD29,BX29,CB29,AN29,AP29,AR29,AT29,AV29,AZ29,AX29,BR29,CT29,CR29,CF29,AB29,BP29)</f>
        <v>11</v>
      </c>
      <c r="DA29" s="40">
        <f>SUM(AG29,S29,W29,AE29,M29,Y29,Q29,BI29,BW29,CI29,CM29,BK29,CK29,AI29,BC29,BE29,AK29,BG29,BU29,AM29,AA29,CQ29,BM29,CO29,BO29,CA29,CE29,BY29,CC29,AO29,AQ29,AS29,AU29,AW29,BA29,AY29,BS29,CU29,CS29,CG29,AC29,BQ29)</f>
        <v>165040.62399999998</v>
      </c>
    </row>
    <row r="30" spans="1:105" s="44" customFormat="1" ht="14.25" x14ac:dyDescent="0.2">
      <c r="A30" s="55">
        <v>8</v>
      </c>
      <c r="B30" s="55"/>
      <c r="C30" s="17" t="s">
        <v>129</v>
      </c>
      <c r="D30" s="25"/>
      <c r="E30" s="25"/>
      <c r="F30" s="22">
        <v>9.23</v>
      </c>
      <c r="G30" s="32"/>
      <c r="H30" s="25"/>
      <c r="I30" s="25"/>
      <c r="J30" s="25"/>
      <c r="K30" s="54">
        <v>2.57</v>
      </c>
      <c r="L30" s="23">
        <f t="shared" ref="L30:BW30" si="112">SUM(L31:L33)</f>
        <v>0</v>
      </c>
      <c r="M30" s="23">
        <f t="shared" si="112"/>
        <v>0</v>
      </c>
      <c r="N30" s="23">
        <f t="shared" si="112"/>
        <v>0</v>
      </c>
      <c r="O30" s="23">
        <f t="shared" si="112"/>
        <v>0</v>
      </c>
      <c r="P30" s="23">
        <f t="shared" si="112"/>
        <v>0</v>
      </c>
      <c r="Q30" s="23">
        <f t="shared" si="112"/>
        <v>0</v>
      </c>
      <c r="R30" s="23">
        <f t="shared" si="112"/>
        <v>0</v>
      </c>
      <c r="S30" s="23">
        <f t="shared" si="112"/>
        <v>0</v>
      </c>
      <c r="T30" s="23">
        <f t="shared" si="112"/>
        <v>82</v>
      </c>
      <c r="U30" s="23">
        <f t="shared" si="112"/>
        <v>123</v>
      </c>
      <c r="V30" s="23">
        <f t="shared" si="112"/>
        <v>129</v>
      </c>
      <c r="W30" s="23">
        <f t="shared" si="112"/>
        <v>23225368.039999999</v>
      </c>
      <c r="X30" s="23">
        <f t="shared" si="112"/>
        <v>0</v>
      </c>
      <c r="Y30" s="23">
        <f t="shared" si="112"/>
        <v>0</v>
      </c>
      <c r="Z30" s="23">
        <f t="shared" si="112"/>
        <v>0</v>
      </c>
      <c r="AA30" s="23">
        <f t="shared" si="112"/>
        <v>0</v>
      </c>
      <c r="AB30" s="23">
        <f t="shared" si="112"/>
        <v>0</v>
      </c>
      <c r="AC30" s="23">
        <f t="shared" si="112"/>
        <v>0</v>
      </c>
      <c r="AD30" s="23">
        <v>0</v>
      </c>
      <c r="AE30" s="23">
        <v>0</v>
      </c>
      <c r="AF30" s="23">
        <f t="shared" si="112"/>
        <v>0</v>
      </c>
      <c r="AG30" s="23">
        <f t="shared" si="112"/>
        <v>0</v>
      </c>
      <c r="AH30" s="23">
        <f t="shared" si="112"/>
        <v>0</v>
      </c>
      <c r="AI30" s="23">
        <f t="shared" si="112"/>
        <v>0</v>
      </c>
      <c r="AJ30" s="23">
        <f t="shared" si="112"/>
        <v>0</v>
      </c>
      <c r="AK30" s="23">
        <f t="shared" si="112"/>
        <v>0</v>
      </c>
      <c r="AL30" s="23">
        <f t="shared" si="112"/>
        <v>0</v>
      </c>
      <c r="AM30" s="23">
        <f t="shared" si="112"/>
        <v>0</v>
      </c>
      <c r="AN30" s="23">
        <f t="shared" si="112"/>
        <v>0</v>
      </c>
      <c r="AO30" s="23">
        <f t="shared" si="112"/>
        <v>0</v>
      </c>
      <c r="AP30" s="23">
        <f t="shared" si="112"/>
        <v>0</v>
      </c>
      <c r="AQ30" s="23">
        <f t="shared" si="112"/>
        <v>0</v>
      </c>
      <c r="AR30" s="23">
        <f t="shared" si="112"/>
        <v>0</v>
      </c>
      <c r="AS30" s="23">
        <f t="shared" si="112"/>
        <v>0</v>
      </c>
      <c r="AT30" s="23">
        <f t="shared" si="112"/>
        <v>0</v>
      </c>
      <c r="AU30" s="23">
        <f t="shared" si="112"/>
        <v>0</v>
      </c>
      <c r="AV30" s="23">
        <f t="shared" si="112"/>
        <v>0</v>
      </c>
      <c r="AW30" s="23">
        <f t="shared" si="112"/>
        <v>0</v>
      </c>
      <c r="AX30" s="23">
        <f t="shared" si="112"/>
        <v>0</v>
      </c>
      <c r="AY30" s="23">
        <f t="shared" si="112"/>
        <v>0</v>
      </c>
      <c r="AZ30" s="23">
        <f t="shared" si="112"/>
        <v>0</v>
      </c>
      <c r="BA30" s="23">
        <f t="shared" si="112"/>
        <v>0</v>
      </c>
      <c r="BB30" s="23">
        <f t="shared" si="112"/>
        <v>0</v>
      </c>
      <c r="BC30" s="23">
        <f t="shared" si="112"/>
        <v>0</v>
      </c>
      <c r="BD30" s="23">
        <f t="shared" si="112"/>
        <v>0</v>
      </c>
      <c r="BE30" s="23">
        <f t="shared" si="112"/>
        <v>0</v>
      </c>
      <c r="BF30" s="23">
        <f t="shared" si="112"/>
        <v>0</v>
      </c>
      <c r="BG30" s="23">
        <f t="shared" si="112"/>
        <v>0</v>
      </c>
      <c r="BH30" s="23">
        <f t="shared" si="112"/>
        <v>0</v>
      </c>
      <c r="BI30" s="23">
        <f t="shared" si="112"/>
        <v>0</v>
      </c>
      <c r="BJ30" s="23">
        <f t="shared" si="112"/>
        <v>0</v>
      </c>
      <c r="BK30" s="23">
        <f t="shared" si="112"/>
        <v>0</v>
      </c>
      <c r="BL30" s="23">
        <f t="shared" si="112"/>
        <v>0</v>
      </c>
      <c r="BM30" s="23">
        <f t="shared" si="112"/>
        <v>0</v>
      </c>
      <c r="BN30" s="23">
        <f t="shared" si="112"/>
        <v>0</v>
      </c>
      <c r="BO30" s="23">
        <f t="shared" si="112"/>
        <v>0</v>
      </c>
      <c r="BP30" s="23">
        <f t="shared" si="112"/>
        <v>0</v>
      </c>
      <c r="BQ30" s="23">
        <f t="shared" si="112"/>
        <v>0</v>
      </c>
      <c r="BR30" s="23">
        <f t="shared" si="112"/>
        <v>0</v>
      </c>
      <c r="BS30" s="23">
        <f t="shared" si="112"/>
        <v>0</v>
      </c>
      <c r="BT30" s="23">
        <f t="shared" si="112"/>
        <v>0</v>
      </c>
      <c r="BU30" s="23">
        <f t="shared" si="112"/>
        <v>0</v>
      </c>
      <c r="BV30" s="23">
        <f t="shared" si="112"/>
        <v>0</v>
      </c>
      <c r="BW30" s="23">
        <f t="shared" si="112"/>
        <v>0</v>
      </c>
      <c r="BX30" s="23">
        <f t="shared" ref="BX30:DA30" si="113">SUM(BX31:BX33)</f>
        <v>0</v>
      </c>
      <c r="BY30" s="23">
        <f t="shared" si="113"/>
        <v>0</v>
      </c>
      <c r="BZ30" s="23">
        <f t="shared" si="113"/>
        <v>0</v>
      </c>
      <c r="CA30" s="23">
        <f t="shared" si="113"/>
        <v>0</v>
      </c>
      <c r="CB30" s="23">
        <f t="shared" si="113"/>
        <v>0</v>
      </c>
      <c r="CC30" s="23">
        <f t="shared" si="113"/>
        <v>0</v>
      </c>
      <c r="CD30" s="23">
        <f t="shared" si="113"/>
        <v>0</v>
      </c>
      <c r="CE30" s="23">
        <f t="shared" si="113"/>
        <v>0</v>
      </c>
      <c r="CF30" s="23">
        <f t="shared" si="113"/>
        <v>0</v>
      </c>
      <c r="CG30" s="23">
        <f t="shared" si="113"/>
        <v>0</v>
      </c>
      <c r="CH30" s="23">
        <f t="shared" si="113"/>
        <v>0</v>
      </c>
      <c r="CI30" s="23">
        <f t="shared" si="113"/>
        <v>0</v>
      </c>
      <c r="CJ30" s="23">
        <f t="shared" si="113"/>
        <v>0</v>
      </c>
      <c r="CK30" s="23">
        <f t="shared" si="113"/>
        <v>0</v>
      </c>
      <c r="CL30" s="23">
        <f t="shared" si="113"/>
        <v>0</v>
      </c>
      <c r="CM30" s="23">
        <f t="shared" si="113"/>
        <v>0</v>
      </c>
      <c r="CN30" s="23">
        <f t="shared" si="113"/>
        <v>0</v>
      </c>
      <c r="CO30" s="23">
        <f t="shared" si="113"/>
        <v>0</v>
      </c>
      <c r="CP30" s="23">
        <f t="shared" si="113"/>
        <v>0</v>
      </c>
      <c r="CQ30" s="23">
        <f t="shared" si="113"/>
        <v>0</v>
      </c>
      <c r="CR30" s="23">
        <f t="shared" si="113"/>
        <v>0</v>
      </c>
      <c r="CS30" s="23">
        <f t="shared" si="113"/>
        <v>0</v>
      </c>
      <c r="CT30" s="23">
        <f t="shared" si="113"/>
        <v>0</v>
      </c>
      <c r="CU30" s="23">
        <f t="shared" si="113"/>
        <v>0</v>
      </c>
      <c r="CV30" s="23"/>
      <c r="CW30" s="23"/>
      <c r="CX30" s="23"/>
      <c r="CY30" s="23"/>
      <c r="CZ30" s="23">
        <f t="shared" si="113"/>
        <v>129</v>
      </c>
      <c r="DA30" s="23">
        <f t="shared" si="113"/>
        <v>23225368.039999999</v>
      </c>
    </row>
    <row r="31" spans="1:105" ht="30" x14ac:dyDescent="0.25">
      <c r="A31" s="56"/>
      <c r="B31" s="56">
        <v>13</v>
      </c>
      <c r="C31" s="6" t="s">
        <v>130</v>
      </c>
      <c r="D31" s="7">
        <f>D29</f>
        <v>9860</v>
      </c>
      <c r="E31" s="7">
        <v>10127</v>
      </c>
      <c r="F31" s="15">
        <v>14.23</v>
      </c>
      <c r="G31" s="15">
        <v>1</v>
      </c>
      <c r="H31" s="7">
        <v>1.4</v>
      </c>
      <c r="I31" s="7">
        <v>1.68</v>
      </c>
      <c r="J31" s="7">
        <v>2.23</v>
      </c>
      <c r="K31" s="9">
        <v>2.57</v>
      </c>
      <c r="L31" s="10">
        <v>0</v>
      </c>
      <c r="M31" s="10">
        <f t="shared" si="4"/>
        <v>0</v>
      </c>
      <c r="N31" s="10"/>
      <c r="O31" s="10">
        <f t="shared" si="5"/>
        <v>0</v>
      </c>
      <c r="P31" s="10">
        <v>0</v>
      </c>
      <c r="Q31" s="10">
        <f t="shared" si="6"/>
        <v>0</v>
      </c>
      <c r="R31" s="11"/>
      <c r="S31" s="10">
        <f t="shared" si="7"/>
        <v>0</v>
      </c>
      <c r="T31" s="10">
        <v>64</v>
      </c>
      <c r="U31" s="10">
        <f t="shared" si="8"/>
        <v>96</v>
      </c>
      <c r="V31" s="10">
        <v>97</v>
      </c>
      <c r="W31" s="10">
        <f t="shared" si="9"/>
        <v>19053799.239999998</v>
      </c>
      <c r="X31" s="10">
        <v>0</v>
      </c>
      <c r="Y31" s="10">
        <f t="shared" si="10"/>
        <v>0</v>
      </c>
      <c r="Z31" s="10">
        <v>0</v>
      </c>
      <c r="AA31" s="10">
        <f t="shared" si="11"/>
        <v>0</v>
      </c>
      <c r="AB31" s="10"/>
      <c r="AC31" s="10">
        <f t="shared" si="12"/>
        <v>0</v>
      </c>
      <c r="AD31" s="10">
        <v>0</v>
      </c>
      <c r="AE31" s="10">
        <v>0</v>
      </c>
      <c r="AF31" s="11"/>
      <c r="AG31" s="10">
        <f t="shared" si="13"/>
        <v>0</v>
      </c>
      <c r="AH31" s="10">
        <v>0</v>
      </c>
      <c r="AI31" s="10">
        <f t="shared" si="14"/>
        <v>0</v>
      </c>
      <c r="AJ31" s="10">
        <v>0</v>
      </c>
      <c r="AK31" s="10">
        <f t="shared" si="15"/>
        <v>0</v>
      </c>
      <c r="AL31" s="10"/>
      <c r="AM31" s="10">
        <f t="shared" si="16"/>
        <v>0</v>
      </c>
      <c r="AN31" s="10">
        <v>0</v>
      </c>
      <c r="AO31" s="10">
        <f t="shared" si="17"/>
        <v>0</v>
      </c>
      <c r="AP31" s="10">
        <v>0</v>
      </c>
      <c r="AQ31" s="10">
        <f t="shared" si="18"/>
        <v>0</v>
      </c>
      <c r="AR31" s="10">
        <v>0</v>
      </c>
      <c r="AS31" s="10">
        <f t="shared" si="19"/>
        <v>0</v>
      </c>
      <c r="AT31" s="10">
        <v>0</v>
      </c>
      <c r="AU31" s="10">
        <f t="shared" si="20"/>
        <v>0</v>
      </c>
      <c r="AV31" s="10">
        <v>0</v>
      </c>
      <c r="AW31" s="10">
        <f t="shared" si="21"/>
        <v>0</v>
      </c>
      <c r="AX31" s="10">
        <v>0</v>
      </c>
      <c r="AY31" s="10">
        <f t="shared" si="22"/>
        <v>0</v>
      </c>
      <c r="AZ31" s="10">
        <v>0</v>
      </c>
      <c r="BA31" s="10">
        <f t="shared" si="23"/>
        <v>0</v>
      </c>
      <c r="BB31" s="10">
        <v>0</v>
      </c>
      <c r="BC31" s="10">
        <f t="shared" si="24"/>
        <v>0</v>
      </c>
      <c r="BD31" s="10"/>
      <c r="BE31" s="10">
        <f t="shared" ref="BE31" si="114">SUM(BD31*$D31*$F31*$G31*$H31*BE$8)</f>
        <v>0</v>
      </c>
      <c r="BF31" s="10"/>
      <c r="BG31" s="10">
        <f t="shared" ref="BG31:BG33" si="115">SUM(BF31*$D31*$F31*$G31*$H31*BG$8)</f>
        <v>0</v>
      </c>
      <c r="BH31" s="10">
        <v>0</v>
      </c>
      <c r="BI31" s="10">
        <f t="shared" si="27"/>
        <v>0</v>
      </c>
      <c r="BJ31" s="10">
        <v>0</v>
      </c>
      <c r="BK31" s="10">
        <f t="shared" ref="BK31:BK33" si="116">SUM(BJ31*$D31*$F31*$G31*$H31*BK$8)</f>
        <v>0</v>
      </c>
      <c r="BL31" s="10">
        <v>0</v>
      </c>
      <c r="BM31" s="10">
        <f t="shared" si="29"/>
        <v>0</v>
      </c>
      <c r="BN31" s="10">
        <v>0</v>
      </c>
      <c r="BO31" s="10">
        <f t="shared" si="30"/>
        <v>0</v>
      </c>
      <c r="BP31" s="10"/>
      <c r="BQ31" s="10">
        <f t="shared" ref="BQ31:BQ33" si="117">SUM(BP31*$D31*$F31*$G31*$H31*BQ$8)</f>
        <v>0</v>
      </c>
      <c r="BR31" s="10"/>
      <c r="BS31" s="10">
        <f t="shared" si="32"/>
        <v>0</v>
      </c>
      <c r="BT31" s="10">
        <v>0</v>
      </c>
      <c r="BU31" s="10">
        <f t="shared" ref="BU31:BU33" si="118">SUM(BT31*$D31*$F31*$G31*$H31*BU$8)</f>
        <v>0</v>
      </c>
      <c r="BV31" s="10">
        <v>0</v>
      </c>
      <c r="BW31" s="10">
        <f t="shared" ref="BW31:BW33" si="119">SUM(BV31*$D31*$F31*$G31*$H31*BW$8)</f>
        <v>0</v>
      </c>
      <c r="BX31" s="10">
        <v>0</v>
      </c>
      <c r="BY31" s="10">
        <f t="shared" si="35"/>
        <v>0</v>
      </c>
      <c r="BZ31" s="10">
        <v>0</v>
      </c>
      <c r="CA31" s="10">
        <f t="shared" si="36"/>
        <v>0</v>
      </c>
      <c r="CB31" s="10"/>
      <c r="CC31" s="10">
        <f t="shared" si="37"/>
        <v>0</v>
      </c>
      <c r="CD31" s="10">
        <v>0</v>
      </c>
      <c r="CE31" s="10">
        <f t="shared" si="38"/>
        <v>0</v>
      </c>
      <c r="CF31" s="10">
        <v>0</v>
      </c>
      <c r="CG31" s="10">
        <f t="shared" si="39"/>
        <v>0</v>
      </c>
      <c r="CH31" s="10">
        <v>0</v>
      </c>
      <c r="CI31" s="10">
        <f t="shared" ref="CI31:CI33" si="120">SUM(CH31*$D31*$F31*$G31*$H31*CI$8)</f>
        <v>0</v>
      </c>
      <c r="CJ31" s="10"/>
      <c r="CK31" s="10">
        <f t="shared" ref="CK31:CK33" si="121">SUM(CJ31*$D31*$F31*$G31*$H31*CK$8)</f>
        <v>0</v>
      </c>
      <c r="CL31" s="10">
        <v>0</v>
      </c>
      <c r="CM31" s="10">
        <f t="shared" ref="CM31:CM33" si="122">SUM(CL31*$D31*$F31*$G31*$H31*CM$8)</f>
        <v>0</v>
      </c>
      <c r="CN31" s="10"/>
      <c r="CO31" s="10">
        <f t="shared" si="43"/>
        <v>0</v>
      </c>
      <c r="CP31" s="10">
        <v>0</v>
      </c>
      <c r="CQ31" s="10">
        <f t="shared" si="44"/>
        <v>0</v>
      </c>
      <c r="CR31" s="10">
        <v>0</v>
      </c>
      <c r="CS31" s="10">
        <f t="shared" si="45"/>
        <v>0</v>
      </c>
      <c r="CT31" s="10">
        <v>0</v>
      </c>
      <c r="CU31" s="10">
        <f>SUM(CT31*$D31*$F31*$G31*$J31*CU$8)</f>
        <v>0</v>
      </c>
      <c r="CV31" s="10"/>
      <c r="CW31" s="10"/>
      <c r="CX31" s="10"/>
      <c r="CY31" s="10"/>
      <c r="CZ31" s="40">
        <f t="shared" ref="CZ31:DA33" si="123">SUM(AF31,R31,V31,AD31,L31,X31,P31,BH31,BV31,CH31,CL31,BJ31,CJ31,AH31,BB31,BD31,AJ31,BF31,BT31,AL31,Z31,CP31,BL31,CN31,BN31,BZ31,CD31,BX31,CB31,AN31,AP31,AR31,AT31,AV31,AZ31,AX31,BR31,CT31,CR31,CF31,AB31,BP31)</f>
        <v>97</v>
      </c>
      <c r="DA31" s="40">
        <f t="shared" si="123"/>
        <v>19053799.239999998</v>
      </c>
    </row>
    <row r="32" spans="1:105" ht="45" x14ac:dyDescent="0.25">
      <c r="A32" s="56"/>
      <c r="B32" s="56">
        <v>14</v>
      </c>
      <c r="C32" s="6" t="s">
        <v>131</v>
      </c>
      <c r="D32" s="7">
        <f>D29</f>
        <v>9860</v>
      </c>
      <c r="E32" s="7">
        <v>10127</v>
      </c>
      <c r="F32" s="15">
        <v>10.34</v>
      </c>
      <c r="G32" s="15">
        <v>1</v>
      </c>
      <c r="H32" s="7">
        <v>1.4</v>
      </c>
      <c r="I32" s="7">
        <v>1.68</v>
      </c>
      <c r="J32" s="7">
        <v>2.23</v>
      </c>
      <c r="K32" s="9">
        <v>2.57</v>
      </c>
      <c r="L32" s="14"/>
      <c r="M32" s="10">
        <f t="shared" si="4"/>
        <v>0</v>
      </c>
      <c r="N32" s="14"/>
      <c r="O32" s="10">
        <f t="shared" si="5"/>
        <v>0</v>
      </c>
      <c r="P32" s="14"/>
      <c r="Q32" s="10">
        <f t="shared" si="6"/>
        <v>0</v>
      </c>
      <c r="R32" s="11"/>
      <c r="S32" s="10">
        <f t="shared" si="7"/>
        <v>0</v>
      </c>
      <c r="T32" s="14">
        <v>11</v>
      </c>
      <c r="U32" s="10">
        <f t="shared" si="8"/>
        <v>16.5</v>
      </c>
      <c r="V32" s="14">
        <v>20</v>
      </c>
      <c r="W32" s="10">
        <f t="shared" si="9"/>
        <v>2854667.1999999997</v>
      </c>
      <c r="X32" s="14"/>
      <c r="Y32" s="10">
        <f t="shared" si="10"/>
        <v>0</v>
      </c>
      <c r="Z32" s="14"/>
      <c r="AA32" s="10">
        <f t="shared" si="11"/>
        <v>0</v>
      </c>
      <c r="AB32" s="10"/>
      <c r="AC32" s="10">
        <f t="shared" si="12"/>
        <v>0</v>
      </c>
      <c r="AD32" s="14"/>
      <c r="AE32" s="10">
        <v>0</v>
      </c>
      <c r="AF32" s="11"/>
      <c r="AG32" s="10">
        <f t="shared" si="13"/>
        <v>0</v>
      </c>
      <c r="AH32" s="14"/>
      <c r="AI32" s="10">
        <f t="shared" si="14"/>
        <v>0</v>
      </c>
      <c r="AJ32" s="14"/>
      <c r="AK32" s="10">
        <f t="shared" si="15"/>
        <v>0</v>
      </c>
      <c r="AL32" s="14"/>
      <c r="AM32" s="10">
        <f t="shared" si="16"/>
        <v>0</v>
      </c>
      <c r="AN32" s="14"/>
      <c r="AO32" s="10">
        <f t="shared" si="17"/>
        <v>0</v>
      </c>
      <c r="AP32" s="14"/>
      <c r="AQ32" s="10">
        <f t="shared" si="18"/>
        <v>0</v>
      </c>
      <c r="AR32" s="14"/>
      <c r="AS32" s="10">
        <f t="shared" si="19"/>
        <v>0</v>
      </c>
      <c r="AT32" s="14"/>
      <c r="AU32" s="10">
        <f t="shared" si="20"/>
        <v>0</v>
      </c>
      <c r="AV32" s="14"/>
      <c r="AW32" s="10">
        <f t="shared" si="21"/>
        <v>0</v>
      </c>
      <c r="AX32" s="14"/>
      <c r="AY32" s="10">
        <f t="shared" si="22"/>
        <v>0</v>
      </c>
      <c r="AZ32" s="14"/>
      <c r="BA32" s="10">
        <f t="shared" si="23"/>
        <v>0</v>
      </c>
      <c r="BB32" s="14"/>
      <c r="BC32" s="10">
        <f t="shared" si="24"/>
        <v>0</v>
      </c>
      <c r="BD32" s="14"/>
      <c r="BE32" s="10">
        <f t="shared" ref="BE32" si="124">SUM(BD32*$D32*$F32*$G32*$H32*BE$8)</f>
        <v>0</v>
      </c>
      <c r="BF32" s="14"/>
      <c r="BG32" s="10">
        <f t="shared" si="115"/>
        <v>0</v>
      </c>
      <c r="BH32" s="14"/>
      <c r="BI32" s="10">
        <f t="shared" si="27"/>
        <v>0</v>
      </c>
      <c r="BJ32" s="14"/>
      <c r="BK32" s="10">
        <f t="shared" si="116"/>
        <v>0</v>
      </c>
      <c r="BL32" s="14"/>
      <c r="BM32" s="10">
        <f t="shared" si="29"/>
        <v>0</v>
      </c>
      <c r="BN32" s="14"/>
      <c r="BO32" s="10">
        <f t="shared" si="30"/>
        <v>0</v>
      </c>
      <c r="BP32" s="14"/>
      <c r="BQ32" s="10">
        <f t="shared" si="117"/>
        <v>0</v>
      </c>
      <c r="BR32" s="14"/>
      <c r="BS32" s="10">
        <f t="shared" si="32"/>
        <v>0</v>
      </c>
      <c r="BT32" s="14"/>
      <c r="BU32" s="10">
        <f t="shared" si="118"/>
        <v>0</v>
      </c>
      <c r="BV32" s="14"/>
      <c r="BW32" s="10">
        <f t="shared" si="119"/>
        <v>0</v>
      </c>
      <c r="BX32" s="14"/>
      <c r="BY32" s="10">
        <f t="shared" si="35"/>
        <v>0</v>
      </c>
      <c r="BZ32" s="14"/>
      <c r="CA32" s="10">
        <f t="shared" si="36"/>
        <v>0</v>
      </c>
      <c r="CB32" s="14"/>
      <c r="CC32" s="10">
        <f t="shared" si="37"/>
        <v>0</v>
      </c>
      <c r="CD32" s="14"/>
      <c r="CE32" s="10">
        <f t="shared" si="38"/>
        <v>0</v>
      </c>
      <c r="CF32" s="14"/>
      <c r="CG32" s="10">
        <f t="shared" si="39"/>
        <v>0</v>
      </c>
      <c r="CH32" s="14"/>
      <c r="CI32" s="10">
        <f t="shared" si="120"/>
        <v>0</v>
      </c>
      <c r="CJ32" s="14"/>
      <c r="CK32" s="10">
        <f t="shared" si="121"/>
        <v>0</v>
      </c>
      <c r="CL32" s="14"/>
      <c r="CM32" s="10">
        <f t="shared" si="122"/>
        <v>0</v>
      </c>
      <c r="CN32" s="14"/>
      <c r="CO32" s="10">
        <f t="shared" si="43"/>
        <v>0</v>
      </c>
      <c r="CP32" s="14"/>
      <c r="CQ32" s="10">
        <f t="shared" si="44"/>
        <v>0</v>
      </c>
      <c r="CR32" s="14"/>
      <c r="CS32" s="10">
        <f t="shared" si="45"/>
        <v>0</v>
      </c>
      <c r="CT32" s="14"/>
      <c r="CU32" s="10">
        <f>SUM(CT32*$D32*$F32*$G32*$J32*CU$8)</f>
        <v>0</v>
      </c>
      <c r="CV32" s="10"/>
      <c r="CW32" s="10"/>
      <c r="CX32" s="10"/>
      <c r="CY32" s="10"/>
      <c r="CZ32" s="40">
        <f t="shared" si="123"/>
        <v>20</v>
      </c>
      <c r="DA32" s="40">
        <f t="shared" si="123"/>
        <v>2854667.1999999997</v>
      </c>
    </row>
    <row r="33" spans="1:105" ht="45" x14ac:dyDescent="0.25">
      <c r="A33" s="56"/>
      <c r="B33" s="56">
        <v>15</v>
      </c>
      <c r="C33" s="12" t="s">
        <v>132</v>
      </c>
      <c r="D33" s="7">
        <f>D32</f>
        <v>9860</v>
      </c>
      <c r="E33" s="7">
        <v>10127</v>
      </c>
      <c r="F33" s="8">
        <v>7.95</v>
      </c>
      <c r="G33" s="15">
        <v>1</v>
      </c>
      <c r="H33" s="7">
        <v>1.4</v>
      </c>
      <c r="I33" s="7">
        <v>1.68</v>
      </c>
      <c r="J33" s="7">
        <v>2.23</v>
      </c>
      <c r="K33" s="9">
        <v>2.57</v>
      </c>
      <c r="L33" s="14"/>
      <c r="M33" s="10">
        <f t="shared" si="4"/>
        <v>0</v>
      </c>
      <c r="N33" s="14"/>
      <c r="O33" s="10">
        <f t="shared" si="5"/>
        <v>0</v>
      </c>
      <c r="P33" s="14"/>
      <c r="Q33" s="10">
        <f t="shared" si="6"/>
        <v>0</v>
      </c>
      <c r="R33" s="11"/>
      <c r="S33" s="10">
        <f t="shared" si="7"/>
        <v>0</v>
      </c>
      <c r="T33" s="14">
        <v>7</v>
      </c>
      <c r="U33" s="10">
        <f t="shared" si="8"/>
        <v>10.5</v>
      </c>
      <c r="V33" s="14">
        <v>12</v>
      </c>
      <c r="W33" s="10">
        <f t="shared" si="9"/>
        <v>1316901.5999999999</v>
      </c>
      <c r="X33" s="14"/>
      <c r="Y33" s="10">
        <f t="shared" si="10"/>
        <v>0</v>
      </c>
      <c r="Z33" s="14"/>
      <c r="AA33" s="10">
        <f t="shared" si="11"/>
        <v>0</v>
      </c>
      <c r="AB33" s="10"/>
      <c r="AC33" s="10">
        <f t="shared" si="12"/>
        <v>0</v>
      </c>
      <c r="AD33" s="14"/>
      <c r="AE33" s="10">
        <v>0</v>
      </c>
      <c r="AF33" s="11"/>
      <c r="AG33" s="10">
        <f t="shared" si="13"/>
        <v>0</v>
      </c>
      <c r="AH33" s="14"/>
      <c r="AI33" s="10">
        <f t="shared" si="14"/>
        <v>0</v>
      </c>
      <c r="AJ33" s="14"/>
      <c r="AK33" s="10">
        <f t="shared" si="15"/>
        <v>0</v>
      </c>
      <c r="AL33" s="14"/>
      <c r="AM33" s="10">
        <f t="shared" si="16"/>
        <v>0</v>
      </c>
      <c r="AN33" s="14"/>
      <c r="AO33" s="10">
        <f t="shared" si="17"/>
        <v>0</v>
      </c>
      <c r="AP33" s="14"/>
      <c r="AQ33" s="10">
        <f t="shared" si="18"/>
        <v>0</v>
      </c>
      <c r="AR33" s="14"/>
      <c r="AS33" s="10">
        <f t="shared" si="19"/>
        <v>0</v>
      </c>
      <c r="AT33" s="14"/>
      <c r="AU33" s="10">
        <f t="shared" si="20"/>
        <v>0</v>
      </c>
      <c r="AV33" s="14"/>
      <c r="AW33" s="10">
        <f t="shared" si="21"/>
        <v>0</v>
      </c>
      <c r="AX33" s="14"/>
      <c r="AY33" s="10">
        <f t="shared" si="22"/>
        <v>0</v>
      </c>
      <c r="AZ33" s="14"/>
      <c r="BA33" s="10">
        <f t="shared" si="23"/>
        <v>0</v>
      </c>
      <c r="BB33" s="14"/>
      <c r="BC33" s="10">
        <f t="shared" si="24"/>
        <v>0</v>
      </c>
      <c r="BD33" s="14"/>
      <c r="BE33" s="10">
        <f t="shared" ref="BE33" si="125">SUM(BD33*$D33*$F33*$G33*$H33*BE$8)</f>
        <v>0</v>
      </c>
      <c r="BF33" s="14"/>
      <c r="BG33" s="10">
        <f t="shared" si="115"/>
        <v>0</v>
      </c>
      <c r="BH33" s="14"/>
      <c r="BI33" s="10">
        <f t="shared" si="27"/>
        <v>0</v>
      </c>
      <c r="BJ33" s="14"/>
      <c r="BK33" s="10">
        <f t="shared" si="116"/>
        <v>0</v>
      </c>
      <c r="BL33" s="14"/>
      <c r="BM33" s="10">
        <f t="shared" si="29"/>
        <v>0</v>
      </c>
      <c r="BN33" s="14"/>
      <c r="BO33" s="10">
        <f t="shared" si="30"/>
        <v>0</v>
      </c>
      <c r="BP33" s="14"/>
      <c r="BQ33" s="10">
        <f t="shared" si="117"/>
        <v>0</v>
      </c>
      <c r="BR33" s="14"/>
      <c r="BS33" s="10">
        <f t="shared" si="32"/>
        <v>0</v>
      </c>
      <c r="BT33" s="14"/>
      <c r="BU33" s="10">
        <f t="shared" si="118"/>
        <v>0</v>
      </c>
      <c r="BV33" s="14"/>
      <c r="BW33" s="10">
        <f t="shared" si="119"/>
        <v>0</v>
      </c>
      <c r="BX33" s="14"/>
      <c r="BY33" s="10">
        <f t="shared" si="35"/>
        <v>0</v>
      </c>
      <c r="BZ33" s="14"/>
      <c r="CA33" s="10">
        <f t="shared" si="36"/>
        <v>0</v>
      </c>
      <c r="CB33" s="14"/>
      <c r="CC33" s="10">
        <f t="shared" si="37"/>
        <v>0</v>
      </c>
      <c r="CD33" s="14"/>
      <c r="CE33" s="10">
        <f t="shared" si="38"/>
        <v>0</v>
      </c>
      <c r="CF33" s="14"/>
      <c r="CG33" s="10">
        <f t="shared" si="39"/>
        <v>0</v>
      </c>
      <c r="CH33" s="14"/>
      <c r="CI33" s="10">
        <f t="shared" si="120"/>
        <v>0</v>
      </c>
      <c r="CJ33" s="14"/>
      <c r="CK33" s="10">
        <f t="shared" si="121"/>
        <v>0</v>
      </c>
      <c r="CL33" s="14"/>
      <c r="CM33" s="10">
        <f t="shared" si="122"/>
        <v>0</v>
      </c>
      <c r="CN33" s="14"/>
      <c r="CO33" s="10">
        <f t="shared" si="43"/>
        <v>0</v>
      </c>
      <c r="CP33" s="14"/>
      <c r="CQ33" s="10">
        <f t="shared" si="44"/>
        <v>0</v>
      </c>
      <c r="CR33" s="14"/>
      <c r="CS33" s="10">
        <f t="shared" si="45"/>
        <v>0</v>
      </c>
      <c r="CT33" s="14"/>
      <c r="CU33" s="10">
        <f>SUM(CT33*$D33*$F33*$G33*$J33*CU$8)</f>
        <v>0</v>
      </c>
      <c r="CV33" s="10"/>
      <c r="CW33" s="10"/>
      <c r="CX33" s="10"/>
      <c r="CY33" s="10"/>
      <c r="CZ33" s="40">
        <f t="shared" si="123"/>
        <v>12</v>
      </c>
      <c r="DA33" s="40">
        <f t="shared" si="123"/>
        <v>1316901.5999999999</v>
      </c>
    </row>
    <row r="34" spans="1:105" s="44" customFormat="1" ht="14.25" x14ac:dyDescent="0.2">
      <c r="A34" s="55">
        <v>9</v>
      </c>
      <c r="B34" s="55"/>
      <c r="C34" s="17" t="s">
        <v>133</v>
      </c>
      <c r="D34" s="25"/>
      <c r="E34" s="25"/>
      <c r="F34" s="22">
        <v>1.42</v>
      </c>
      <c r="G34" s="32"/>
      <c r="H34" s="25"/>
      <c r="I34" s="25"/>
      <c r="J34" s="25"/>
      <c r="K34" s="54">
        <v>2.57</v>
      </c>
      <c r="L34" s="23">
        <f t="shared" ref="L34:BW34" si="126">SUM(L35:L36)</f>
        <v>0</v>
      </c>
      <c r="M34" s="23">
        <f t="shared" si="126"/>
        <v>0</v>
      </c>
      <c r="N34" s="24">
        <f t="shared" si="126"/>
        <v>0</v>
      </c>
      <c r="O34" s="24">
        <f t="shared" si="126"/>
        <v>0</v>
      </c>
      <c r="P34" s="23">
        <f t="shared" si="126"/>
        <v>0</v>
      </c>
      <c r="Q34" s="23">
        <f t="shared" si="126"/>
        <v>0</v>
      </c>
      <c r="R34" s="23">
        <f t="shared" si="126"/>
        <v>0</v>
      </c>
      <c r="S34" s="23">
        <f t="shared" si="126"/>
        <v>0</v>
      </c>
      <c r="T34" s="24">
        <f t="shared" si="126"/>
        <v>0</v>
      </c>
      <c r="U34" s="24">
        <f t="shared" si="126"/>
        <v>0</v>
      </c>
      <c r="V34" s="23">
        <f t="shared" si="126"/>
        <v>0</v>
      </c>
      <c r="W34" s="23">
        <f t="shared" si="126"/>
        <v>0</v>
      </c>
      <c r="X34" s="23">
        <f t="shared" si="126"/>
        <v>0</v>
      </c>
      <c r="Y34" s="23">
        <f t="shared" si="126"/>
        <v>0</v>
      </c>
      <c r="Z34" s="23">
        <f t="shared" si="126"/>
        <v>0</v>
      </c>
      <c r="AA34" s="23">
        <f t="shared" si="126"/>
        <v>0</v>
      </c>
      <c r="AB34" s="23">
        <f t="shared" si="126"/>
        <v>0</v>
      </c>
      <c r="AC34" s="23">
        <f t="shared" si="126"/>
        <v>0</v>
      </c>
      <c r="AD34" s="23">
        <v>0</v>
      </c>
      <c r="AE34" s="23">
        <v>0</v>
      </c>
      <c r="AF34" s="23">
        <f t="shared" si="126"/>
        <v>0</v>
      </c>
      <c r="AG34" s="23">
        <f t="shared" si="126"/>
        <v>0</v>
      </c>
      <c r="AH34" s="23">
        <f t="shared" si="126"/>
        <v>0</v>
      </c>
      <c r="AI34" s="23">
        <f t="shared" si="126"/>
        <v>0</v>
      </c>
      <c r="AJ34" s="23">
        <f t="shared" si="126"/>
        <v>0</v>
      </c>
      <c r="AK34" s="23">
        <f t="shared" si="126"/>
        <v>0</v>
      </c>
      <c r="AL34" s="23">
        <f t="shared" si="126"/>
        <v>0</v>
      </c>
      <c r="AM34" s="23">
        <f t="shared" si="126"/>
        <v>0</v>
      </c>
      <c r="AN34" s="23">
        <f t="shared" si="126"/>
        <v>0</v>
      </c>
      <c r="AO34" s="23">
        <f t="shared" si="126"/>
        <v>0</v>
      </c>
      <c r="AP34" s="23">
        <f t="shared" si="126"/>
        <v>0</v>
      </c>
      <c r="AQ34" s="23">
        <f t="shared" si="126"/>
        <v>0</v>
      </c>
      <c r="AR34" s="23">
        <f t="shared" si="126"/>
        <v>0</v>
      </c>
      <c r="AS34" s="23">
        <f t="shared" si="126"/>
        <v>0</v>
      </c>
      <c r="AT34" s="23">
        <f t="shared" si="126"/>
        <v>0</v>
      </c>
      <c r="AU34" s="23">
        <f t="shared" si="126"/>
        <v>0</v>
      </c>
      <c r="AV34" s="23">
        <f t="shared" si="126"/>
        <v>0</v>
      </c>
      <c r="AW34" s="23">
        <f t="shared" si="126"/>
        <v>0</v>
      </c>
      <c r="AX34" s="23">
        <f t="shared" si="126"/>
        <v>0</v>
      </c>
      <c r="AY34" s="23">
        <f t="shared" si="126"/>
        <v>0</v>
      </c>
      <c r="AZ34" s="23">
        <f t="shared" si="126"/>
        <v>0</v>
      </c>
      <c r="BA34" s="23">
        <f t="shared" si="126"/>
        <v>0</v>
      </c>
      <c r="BB34" s="23">
        <f t="shared" si="126"/>
        <v>0</v>
      </c>
      <c r="BC34" s="23">
        <f t="shared" si="126"/>
        <v>0</v>
      </c>
      <c r="BD34" s="23">
        <f t="shared" si="126"/>
        <v>0</v>
      </c>
      <c r="BE34" s="23">
        <f t="shared" si="126"/>
        <v>0</v>
      </c>
      <c r="BF34" s="23">
        <f t="shared" si="126"/>
        <v>0</v>
      </c>
      <c r="BG34" s="23">
        <f t="shared" si="126"/>
        <v>0</v>
      </c>
      <c r="BH34" s="23">
        <f t="shared" si="126"/>
        <v>0</v>
      </c>
      <c r="BI34" s="23">
        <f t="shared" si="126"/>
        <v>0</v>
      </c>
      <c r="BJ34" s="23">
        <f t="shared" si="126"/>
        <v>0</v>
      </c>
      <c r="BK34" s="23">
        <f t="shared" si="126"/>
        <v>0</v>
      </c>
      <c r="BL34" s="23">
        <f t="shared" si="126"/>
        <v>0</v>
      </c>
      <c r="BM34" s="23">
        <f t="shared" si="126"/>
        <v>0</v>
      </c>
      <c r="BN34" s="23">
        <f t="shared" si="126"/>
        <v>0</v>
      </c>
      <c r="BO34" s="23">
        <f t="shared" si="126"/>
        <v>0</v>
      </c>
      <c r="BP34" s="23">
        <f t="shared" si="126"/>
        <v>0</v>
      </c>
      <c r="BQ34" s="23">
        <f t="shared" si="126"/>
        <v>0</v>
      </c>
      <c r="BR34" s="23">
        <f t="shared" si="126"/>
        <v>0</v>
      </c>
      <c r="BS34" s="23">
        <f t="shared" si="126"/>
        <v>0</v>
      </c>
      <c r="BT34" s="23">
        <f t="shared" si="126"/>
        <v>0</v>
      </c>
      <c r="BU34" s="23">
        <f t="shared" si="126"/>
        <v>0</v>
      </c>
      <c r="BV34" s="23">
        <f t="shared" si="126"/>
        <v>0</v>
      </c>
      <c r="BW34" s="23">
        <f t="shared" si="126"/>
        <v>0</v>
      </c>
      <c r="BX34" s="23">
        <f t="shared" ref="BX34:DA34" si="127">SUM(BX35:BX36)</f>
        <v>0</v>
      </c>
      <c r="BY34" s="23">
        <f t="shared" si="127"/>
        <v>0</v>
      </c>
      <c r="BZ34" s="23">
        <f t="shared" si="127"/>
        <v>0</v>
      </c>
      <c r="CA34" s="23">
        <f t="shared" si="127"/>
        <v>0</v>
      </c>
      <c r="CB34" s="23">
        <f t="shared" si="127"/>
        <v>0</v>
      </c>
      <c r="CC34" s="23">
        <f t="shared" si="127"/>
        <v>0</v>
      </c>
      <c r="CD34" s="23">
        <f t="shared" si="127"/>
        <v>5</v>
      </c>
      <c r="CE34" s="23">
        <f t="shared" si="127"/>
        <v>114297.12</v>
      </c>
      <c r="CF34" s="23">
        <f t="shared" si="127"/>
        <v>0</v>
      </c>
      <c r="CG34" s="23">
        <f t="shared" si="127"/>
        <v>0</v>
      </c>
      <c r="CH34" s="23">
        <f t="shared" si="127"/>
        <v>0</v>
      </c>
      <c r="CI34" s="23">
        <f t="shared" si="127"/>
        <v>0</v>
      </c>
      <c r="CJ34" s="23">
        <f t="shared" si="127"/>
        <v>0</v>
      </c>
      <c r="CK34" s="23">
        <f t="shared" si="127"/>
        <v>0</v>
      </c>
      <c r="CL34" s="23">
        <f t="shared" si="127"/>
        <v>0</v>
      </c>
      <c r="CM34" s="23">
        <f t="shared" si="127"/>
        <v>0</v>
      </c>
      <c r="CN34" s="23">
        <f t="shared" si="127"/>
        <v>0</v>
      </c>
      <c r="CO34" s="23">
        <f t="shared" si="127"/>
        <v>0</v>
      </c>
      <c r="CP34" s="23">
        <f t="shared" si="127"/>
        <v>0</v>
      </c>
      <c r="CQ34" s="23">
        <f t="shared" si="127"/>
        <v>0</v>
      </c>
      <c r="CR34" s="23">
        <f t="shared" si="127"/>
        <v>0</v>
      </c>
      <c r="CS34" s="23">
        <f t="shared" si="127"/>
        <v>0</v>
      </c>
      <c r="CT34" s="23">
        <f t="shared" si="127"/>
        <v>0</v>
      </c>
      <c r="CU34" s="23">
        <f t="shared" si="127"/>
        <v>0</v>
      </c>
      <c r="CV34" s="23"/>
      <c r="CW34" s="23"/>
      <c r="CX34" s="23"/>
      <c r="CY34" s="23"/>
      <c r="CZ34" s="23">
        <f t="shared" si="127"/>
        <v>5</v>
      </c>
      <c r="DA34" s="23">
        <f t="shared" si="127"/>
        <v>114297.12</v>
      </c>
    </row>
    <row r="35" spans="1:105" x14ac:dyDescent="0.25">
      <c r="A35" s="56"/>
      <c r="B35" s="56">
        <v>16</v>
      </c>
      <c r="C35" s="12" t="s">
        <v>134</v>
      </c>
      <c r="D35" s="7">
        <f>D33</f>
        <v>9860</v>
      </c>
      <c r="E35" s="7">
        <v>10127</v>
      </c>
      <c r="F35" s="8">
        <v>1.38</v>
      </c>
      <c r="G35" s="15">
        <v>1</v>
      </c>
      <c r="H35" s="7">
        <v>1.4</v>
      </c>
      <c r="I35" s="7">
        <v>1.68</v>
      </c>
      <c r="J35" s="7">
        <v>2.23</v>
      </c>
      <c r="K35" s="9">
        <v>2.57</v>
      </c>
      <c r="L35" s="10"/>
      <c r="M35" s="10">
        <f t="shared" si="4"/>
        <v>0</v>
      </c>
      <c r="N35" s="10"/>
      <c r="O35" s="10">
        <f t="shared" si="5"/>
        <v>0</v>
      </c>
      <c r="P35" s="10"/>
      <c r="Q35" s="10">
        <f t="shared" si="6"/>
        <v>0</v>
      </c>
      <c r="R35" s="11"/>
      <c r="S35" s="10">
        <f t="shared" si="7"/>
        <v>0</v>
      </c>
      <c r="T35" s="10"/>
      <c r="U35" s="10">
        <f t="shared" si="8"/>
        <v>0</v>
      </c>
      <c r="V35" s="10"/>
      <c r="W35" s="10">
        <f t="shared" si="9"/>
        <v>0</v>
      </c>
      <c r="X35" s="10"/>
      <c r="Y35" s="10">
        <f t="shared" si="10"/>
        <v>0</v>
      </c>
      <c r="Z35" s="10"/>
      <c r="AA35" s="10">
        <f t="shared" si="11"/>
        <v>0</v>
      </c>
      <c r="AB35" s="10"/>
      <c r="AC35" s="10">
        <f t="shared" si="12"/>
        <v>0</v>
      </c>
      <c r="AD35" s="10"/>
      <c r="AE35" s="10">
        <v>0</v>
      </c>
      <c r="AF35" s="11"/>
      <c r="AG35" s="10">
        <f t="shared" si="13"/>
        <v>0</v>
      </c>
      <c r="AH35" s="10"/>
      <c r="AI35" s="10">
        <f t="shared" si="14"/>
        <v>0</v>
      </c>
      <c r="AJ35" s="10"/>
      <c r="AK35" s="10">
        <f t="shared" si="15"/>
        <v>0</v>
      </c>
      <c r="AL35" s="10"/>
      <c r="AM35" s="10">
        <f t="shared" si="16"/>
        <v>0</v>
      </c>
      <c r="AN35" s="10"/>
      <c r="AO35" s="10">
        <f t="shared" si="17"/>
        <v>0</v>
      </c>
      <c r="AP35" s="10"/>
      <c r="AQ35" s="10">
        <f t="shared" si="18"/>
        <v>0</v>
      </c>
      <c r="AR35" s="10"/>
      <c r="AS35" s="10">
        <f t="shared" si="19"/>
        <v>0</v>
      </c>
      <c r="AT35" s="10"/>
      <c r="AU35" s="10">
        <f t="shared" si="20"/>
        <v>0</v>
      </c>
      <c r="AV35" s="10"/>
      <c r="AW35" s="10">
        <f t="shared" si="21"/>
        <v>0</v>
      </c>
      <c r="AX35" s="10"/>
      <c r="AY35" s="10">
        <f t="shared" si="22"/>
        <v>0</v>
      </c>
      <c r="AZ35" s="10"/>
      <c r="BA35" s="10">
        <f t="shared" si="23"/>
        <v>0</v>
      </c>
      <c r="BB35" s="10"/>
      <c r="BC35" s="10">
        <f t="shared" si="24"/>
        <v>0</v>
      </c>
      <c r="BD35" s="10"/>
      <c r="BE35" s="10">
        <f t="shared" ref="BE35" si="128">SUM(BD35*$D35*$F35*$G35*$H35*BE$8)</f>
        <v>0</v>
      </c>
      <c r="BF35" s="10"/>
      <c r="BG35" s="10">
        <f t="shared" ref="BG35:BG36" si="129">SUM(BF35*$D35*$F35*$G35*$H35*BG$8)</f>
        <v>0</v>
      </c>
      <c r="BH35" s="10"/>
      <c r="BI35" s="10">
        <f t="shared" si="27"/>
        <v>0</v>
      </c>
      <c r="BJ35" s="10"/>
      <c r="BK35" s="10">
        <f t="shared" ref="BK35:BK36" si="130">SUM(BJ35*$D35*$F35*$G35*$H35*BK$8)</f>
        <v>0</v>
      </c>
      <c r="BL35" s="10"/>
      <c r="BM35" s="10">
        <f t="shared" si="29"/>
        <v>0</v>
      </c>
      <c r="BN35" s="10"/>
      <c r="BO35" s="10">
        <f t="shared" si="30"/>
        <v>0</v>
      </c>
      <c r="BP35" s="10"/>
      <c r="BQ35" s="10">
        <f t="shared" ref="BQ35:BQ36" si="131">SUM(BP35*$D35*$F35*$G35*$H35*BQ$8)</f>
        <v>0</v>
      </c>
      <c r="BR35" s="10"/>
      <c r="BS35" s="10">
        <f t="shared" si="32"/>
        <v>0</v>
      </c>
      <c r="BT35" s="10"/>
      <c r="BU35" s="10">
        <f t="shared" ref="BU35:BU36" si="132">SUM(BT35*$D35*$F35*$G35*$H35*BU$8)</f>
        <v>0</v>
      </c>
      <c r="BV35" s="10"/>
      <c r="BW35" s="10">
        <f t="shared" ref="BW35:BW36" si="133">SUM(BV35*$D35*$F35*$G35*$H35*BW$8)</f>
        <v>0</v>
      </c>
      <c r="BX35" s="10"/>
      <c r="BY35" s="10">
        <f t="shared" si="35"/>
        <v>0</v>
      </c>
      <c r="BZ35" s="10"/>
      <c r="CA35" s="10">
        <f t="shared" si="36"/>
        <v>0</v>
      </c>
      <c r="CB35" s="51"/>
      <c r="CC35" s="10">
        <f t="shared" si="37"/>
        <v>0</v>
      </c>
      <c r="CD35" s="51">
        <v>5</v>
      </c>
      <c r="CE35" s="10">
        <f t="shared" si="38"/>
        <v>114297.12</v>
      </c>
      <c r="CF35" s="10"/>
      <c r="CG35" s="10">
        <f t="shared" si="39"/>
        <v>0</v>
      </c>
      <c r="CH35" s="10"/>
      <c r="CI35" s="10">
        <f t="shared" ref="CI35:CI36" si="134">SUM(CH35*$D35*$F35*$G35*$H35*CI$8)</f>
        <v>0</v>
      </c>
      <c r="CJ35" s="10"/>
      <c r="CK35" s="10">
        <f t="shared" ref="CK35:CK36" si="135">SUM(CJ35*$D35*$F35*$G35*$H35*CK$8)</f>
        <v>0</v>
      </c>
      <c r="CL35" s="10"/>
      <c r="CM35" s="10">
        <f t="shared" ref="CM35:CM36" si="136">SUM(CL35*$D35*$F35*$G35*$H35*CM$8)</f>
        <v>0</v>
      </c>
      <c r="CN35" s="10"/>
      <c r="CO35" s="10">
        <f t="shared" si="43"/>
        <v>0</v>
      </c>
      <c r="CP35" s="10"/>
      <c r="CQ35" s="10">
        <f t="shared" si="44"/>
        <v>0</v>
      </c>
      <c r="CR35" s="10"/>
      <c r="CS35" s="10">
        <f t="shared" si="45"/>
        <v>0</v>
      </c>
      <c r="CT35" s="10"/>
      <c r="CU35" s="10">
        <f>SUM(CT35*$D35*$F35*$G35*$J35*CU$8)</f>
        <v>0</v>
      </c>
      <c r="CV35" s="10"/>
      <c r="CW35" s="10"/>
      <c r="CX35" s="10"/>
      <c r="CY35" s="10"/>
      <c r="CZ35" s="40">
        <f>SUM(AF35,R35,V35,AD35,L35,X35,P35,BH35,BV35,CH35,CL35,BJ35,CJ35,AH35,BB35,BD35,AJ35,BF35,BT35,AL35,Z35,CP35,BL35,CN35,BN35,BZ35,CD35,BX35,CB35,AN35,AP35,AR35,AT35,AV35,AZ35,AX35,BR35,CT35,CR35,CF35,AB35,BP35)</f>
        <v>5</v>
      </c>
      <c r="DA35" s="40">
        <f>SUM(AG35,S35,W35,AE35,M35,Y35,Q35,BI35,BW35,CI35,CM35,BK35,CK35,AI35,BC35,BE35,AK35,BG35,BU35,AM35,AA35,CQ35,BM35,CO35,BO35,CA35,CE35,BY35,CC35,AO35,AQ35,AS35,AU35,AW35,BA35,AY35,BS35,CU35,CS35,CG35,AC35,BQ35)</f>
        <v>114297.12</v>
      </c>
    </row>
    <row r="36" spans="1:105" ht="30" x14ac:dyDescent="0.25">
      <c r="A36" s="56"/>
      <c r="B36" s="56">
        <v>17</v>
      </c>
      <c r="C36" s="12" t="s">
        <v>135</v>
      </c>
      <c r="D36" s="7">
        <f>D35</f>
        <v>9860</v>
      </c>
      <c r="E36" s="7">
        <v>10127</v>
      </c>
      <c r="F36" s="15">
        <v>2.09</v>
      </c>
      <c r="G36" s="15">
        <v>1</v>
      </c>
      <c r="H36" s="7">
        <v>1.4</v>
      </c>
      <c r="I36" s="7">
        <v>1.68</v>
      </c>
      <c r="J36" s="7">
        <v>2.23</v>
      </c>
      <c r="K36" s="9">
        <v>2.57</v>
      </c>
      <c r="L36" s="14"/>
      <c r="M36" s="10">
        <f t="shared" si="4"/>
        <v>0</v>
      </c>
      <c r="N36" s="14"/>
      <c r="O36" s="10">
        <f t="shared" si="5"/>
        <v>0</v>
      </c>
      <c r="P36" s="14"/>
      <c r="Q36" s="10">
        <f t="shared" si="6"/>
        <v>0</v>
      </c>
      <c r="R36" s="11"/>
      <c r="S36" s="10">
        <f t="shared" si="7"/>
        <v>0</v>
      </c>
      <c r="T36" s="14"/>
      <c r="U36" s="10">
        <f t="shared" si="8"/>
        <v>0</v>
      </c>
      <c r="V36" s="14"/>
      <c r="W36" s="10">
        <f t="shared" si="9"/>
        <v>0</v>
      </c>
      <c r="X36" s="14"/>
      <c r="Y36" s="10">
        <f t="shared" si="10"/>
        <v>0</v>
      </c>
      <c r="Z36" s="14"/>
      <c r="AA36" s="10">
        <f t="shared" si="11"/>
        <v>0</v>
      </c>
      <c r="AB36" s="10"/>
      <c r="AC36" s="10">
        <f t="shared" si="12"/>
        <v>0</v>
      </c>
      <c r="AD36" s="14"/>
      <c r="AE36" s="10">
        <v>0</v>
      </c>
      <c r="AF36" s="11"/>
      <c r="AG36" s="10">
        <f t="shared" si="13"/>
        <v>0</v>
      </c>
      <c r="AH36" s="14"/>
      <c r="AI36" s="10">
        <f t="shared" si="14"/>
        <v>0</v>
      </c>
      <c r="AJ36" s="14"/>
      <c r="AK36" s="10">
        <f t="shared" si="15"/>
        <v>0</v>
      </c>
      <c r="AL36" s="14"/>
      <c r="AM36" s="10">
        <f t="shared" si="16"/>
        <v>0</v>
      </c>
      <c r="AN36" s="14"/>
      <c r="AO36" s="10">
        <f t="shared" si="17"/>
        <v>0</v>
      </c>
      <c r="AP36" s="14"/>
      <c r="AQ36" s="10">
        <f t="shared" si="18"/>
        <v>0</v>
      </c>
      <c r="AR36" s="14"/>
      <c r="AS36" s="10">
        <f t="shared" si="19"/>
        <v>0</v>
      </c>
      <c r="AT36" s="14"/>
      <c r="AU36" s="10">
        <f t="shared" si="20"/>
        <v>0</v>
      </c>
      <c r="AV36" s="14"/>
      <c r="AW36" s="10">
        <f t="shared" si="21"/>
        <v>0</v>
      </c>
      <c r="AX36" s="14"/>
      <c r="AY36" s="10">
        <f t="shared" si="22"/>
        <v>0</v>
      </c>
      <c r="AZ36" s="14"/>
      <c r="BA36" s="10">
        <f t="shared" si="23"/>
        <v>0</v>
      </c>
      <c r="BB36" s="14"/>
      <c r="BC36" s="10">
        <f t="shared" si="24"/>
        <v>0</v>
      </c>
      <c r="BD36" s="14"/>
      <c r="BE36" s="10">
        <f t="shared" ref="BE36" si="137">SUM(BD36*$D36*$F36*$G36*$H36*BE$8)</f>
        <v>0</v>
      </c>
      <c r="BF36" s="14"/>
      <c r="BG36" s="10">
        <f t="shared" si="129"/>
        <v>0</v>
      </c>
      <c r="BH36" s="14"/>
      <c r="BI36" s="10">
        <f t="shared" si="27"/>
        <v>0</v>
      </c>
      <c r="BJ36" s="14"/>
      <c r="BK36" s="10">
        <f t="shared" si="130"/>
        <v>0</v>
      </c>
      <c r="BL36" s="14"/>
      <c r="BM36" s="10">
        <f t="shared" si="29"/>
        <v>0</v>
      </c>
      <c r="BN36" s="14"/>
      <c r="BO36" s="10">
        <f t="shared" si="30"/>
        <v>0</v>
      </c>
      <c r="BP36" s="14"/>
      <c r="BQ36" s="10">
        <f t="shared" si="131"/>
        <v>0</v>
      </c>
      <c r="BR36" s="14"/>
      <c r="BS36" s="10">
        <f t="shared" si="32"/>
        <v>0</v>
      </c>
      <c r="BT36" s="14"/>
      <c r="BU36" s="10">
        <f t="shared" si="132"/>
        <v>0</v>
      </c>
      <c r="BV36" s="14"/>
      <c r="BW36" s="10">
        <f t="shared" si="133"/>
        <v>0</v>
      </c>
      <c r="BX36" s="14"/>
      <c r="BY36" s="10">
        <f t="shared" si="35"/>
        <v>0</v>
      </c>
      <c r="BZ36" s="14"/>
      <c r="CA36" s="10">
        <f t="shared" si="36"/>
        <v>0</v>
      </c>
      <c r="CB36" s="14"/>
      <c r="CC36" s="10">
        <f t="shared" si="37"/>
        <v>0</v>
      </c>
      <c r="CD36" s="52"/>
      <c r="CE36" s="10">
        <f t="shared" si="38"/>
        <v>0</v>
      </c>
      <c r="CF36" s="14"/>
      <c r="CG36" s="10">
        <f t="shared" si="39"/>
        <v>0</v>
      </c>
      <c r="CH36" s="14"/>
      <c r="CI36" s="10">
        <f t="shared" si="134"/>
        <v>0</v>
      </c>
      <c r="CJ36" s="14"/>
      <c r="CK36" s="10">
        <f t="shared" si="135"/>
        <v>0</v>
      </c>
      <c r="CL36" s="14"/>
      <c r="CM36" s="10">
        <f t="shared" si="136"/>
        <v>0</v>
      </c>
      <c r="CN36" s="14"/>
      <c r="CO36" s="10">
        <f t="shared" si="43"/>
        <v>0</v>
      </c>
      <c r="CP36" s="14"/>
      <c r="CQ36" s="10">
        <f t="shared" si="44"/>
        <v>0</v>
      </c>
      <c r="CR36" s="14"/>
      <c r="CS36" s="10">
        <f t="shared" si="45"/>
        <v>0</v>
      </c>
      <c r="CT36" s="14"/>
      <c r="CU36" s="10">
        <f>SUM(CT36*$D36*$F36*$G36*$J36*CU$8)</f>
        <v>0</v>
      </c>
      <c r="CV36" s="10"/>
      <c r="CW36" s="10"/>
      <c r="CX36" s="10"/>
      <c r="CY36" s="10"/>
      <c r="CZ36" s="40">
        <f>SUM(AF36,R36,V36,AD36,L36,X36,P36,BH36,BV36,CH36,CL36,BJ36,CJ36,AH36,BB36,BD36,AJ36,BF36,BT36,AL36,Z36,CP36,BL36,CN36,BN36,BZ36,CD36,BX36,CB36,AN36,AP36,AR36,AT36,AV36,AZ36,AX36,BR36,CT36,CR36,CF36,AB36,BP36)</f>
        <v>0</v>
      </c>
      <c r="DA36" s="40">
        <f>SUM(AG36,S36,W36,AE36,M36,Y36,Q36,BI36,BW36,CI36,CM36,BK36,CK36,AI36,BC36,BE36,AK36,BG36,BU36,AM36,AA36,CQ36,BM36,CO36,BO36,CA36,CE36,BY36,CC36,AO36,AQ36,AS36,AU36,AW36,BA36,AY36,BS36,CU36,CS36,CG36,AC36,BQ36)</f>
        <v>0</v>
      </c>
    </row>
    <row r="37" spans="1:105" s="44" customFormat="1" ht="14.25" x14ac:dyDescent="0.2">
      <c r="A37" s="55">
        <v>10</v>
      </c>
      <c r="B37" s="55"/>
      <c r="C37" s="17" t="s">
        <v>136</v>
      </c>
      <c r="D37" s="25"/>
      <c r="E37" s="25"/>
      <c r="F37" s="32">
        <v>1.6</v>
      </c>
      <c r="G37" s="32"/>
      <c r="H37" s="25"/>
      <c r="I37" s="25"/>
      <c r="J37" s="25"/>
      <c r="K37" s="54">
        <v>2.57</v>
      </c>
      <c r="L37" s="23">
        <f>L38</f>
        <v>0</v>
      </c>
      <c r="M37" s="23">
        <f>M38</f>
        <v>0</v>
      </c>
      <c r="N37" s="24">
        <f t="shared" ref="N37:BW37" si="138">N38</f>
        <v>0</v>
      </c>
      <c r="O37" s="24">
        <f t="shared" si="138"/>
        <v>0</v>
      </c>
      <c r="P37" s="23">
        <f t="shared" si="138"/>
        <v>0</v>
      </c>
      <c r="Q37" s="23">
        <f t="shared" si="138"/>
        <v>0</v>
      </c>
      <c r="R37" s="23">
        <f t="shared" si="138"/>
        <v>0</v>
      </c>
      <c r="S37" s="23">
        <f t="shared" si="138"/>
        <v>0</v>
      </c>
      <c r="T37" s="24">
        <f t="shared" si="138"/>
        <v>0</v>
      </c>
      <c r="U37" s="24">
        <f t="shared" si="138"/>
        <v>0</v>
      </c>
      <c r="V37" s="23">
        <f t="shared" si="138"/>
        <v>0</v>
      </c>
      <c r="W37" s="23">
        <f t="shared" si="138"/>
        <v>0</v>
      </c>
      <c r="X37" s="23">
        <f t="shared" si="138"/>
        <v>0</v>
      </c>
      <c r="Y37" s="23">
        <f t="shared" si="138"/>
        <v>0</v>
      </c>
      <c r="Z37" s="23">
        <f t="shared" si="138"/>
        <v>0</v>
      </c>
      <c r="AA37" s="23">
        <f t="shared" si="138"/>
        <v>0</v>
      </c>
      <c r="AB37" s="23">
        <f t="shared" si="138"/>
        <v>0</v>
      </c>
      <c r="AC37" s="23">
        <f t="shared" si="138"/>
        <v>0</v>
      </c>
      <c r="AD37" s="23">
        <v>0</v>
      </c>
      <c r="AE37" s="23">
        <v>0</v>
      </c>
      <c r="AF37" s="23">
        <f t="shared" si="138"/>
        <v>0</v>
      </c>
      <c r="AG37" s="23">
        <f t="shared" si="138"/>
        <v>0</v>
      </c>
      <c r="AH37" s="23">
        <f t="shared" si="138"/>
        <v>0</v>
      </c>
      <c r="AI37" s="23">
        <f t="shared" si="138"/>
        <v>0</v>
      </c>
      <c r="AJ37" s="23">
        <f t="shared" si="138"/>
        <v>0</v>
      </c>
      <c r="AK37" s="23">
        <f t="shared" si="138"/>
        <v>0</v>
      </c>
      <c r="AL37" s="23">
        <f t="shared" si="138"/>
        <v>0</v>
      </c>
      <c r="AM37" s="23">
        <f t="shared" si="138"/>
        <v>0</v>
      </c>
      <c r="AN37" s="23">
        <f t="shared" si="138"/>
        <v>0</v>
      </c>
      <c r="AO37" s="23">
        <f t="shared" si="138"/>
        <v>0</v>
      </c>
      <c r="AP37" s="23">
        <f t="shared" si="138"/>
        <v>0</v>
      </c>
      <c r="AQ37" s="23">
        <f t="shared" si="138"/>
        <v>0</v>
      </c>
      <c r="AR37" s="23">
        <f t="shared" si="138"/>
        <v>0</v>
      </c>
      <c r="AS37" s="23">
        <f t="shared" si="138"/>
        <v>0</v>
      </c>
      <c r="AT37" s="23">
        <f t="shared" si="138"/>
        <v>0</v>
      </c>
      <c r="AU37" s="23">
        <f t="shared" si="138"/>
        <v>0</v>
      </c>
      <c r="AV37" s="23">
        <f t="shared" si="138"/>
        <v>0</v>
      </c>
      <c r="AW37" s="23">
        <f t="shared" si="138"/>
        <v>0</v>
      </c>
      <c r="AX37" s="23">
        <f t="shared" si="138"/>
        <v>0</v>
      </c>
      <c r="AY37" s="23">
        <f t="shared" si="138"/>
        <v>0</v>
      </c>
      <c r="AZ37" s="23">
        <f t="shared" si="138"/>
        <v>0</v>
      </c>
      <c r="BA37" s="23">
        <f t="shared" si="138"/>
        <v>0</v>
      </c>
      <c r="BB37" s="23">
        <f t="shared" si="138"/>
        <v>0</v>
      </c>
      <c r="BC37" s="23">
        <f t="shared" si="138"/>
        <v>0</v>
      </c>
      <c r="BD37" s="23">
        <f t="shared" si="138"/>
        <v>0</v>
      </c>
      <c r="BE37" s="23">
        <f t="shared" si="138"/>
        <v>0</v>
      </c>
      <c r="BF37" s="23">
        <f t="shared" si="138"/>
        <v>0</v>
      </c>
      <c r="BG37" s="23">
        <f t="shared" si="138"/>
        <v>0</v>
      </c>
      <c r="BH37" s="23">
        <f t="shared" si="138"/>
        <v>0</v>
      </c>
      <c r="BI37" s="23">
        <f t="shared" si="138"/>
        <v>0</v>
      </c>
      <c r="BJ37" s="23">
        <f t="shared" si="138"/>
        <v>0</v>
      </c>
      <c r="BK37" s="23">
        <f t="shared" si="138"/>
        <v>0</v>
      </c>
      <c r="BL37" s="23">
        <f t="shared" si="138"/>
        <v>0</v>
      </c>
      <c r="BM37" s="23">
        <f t="shared" si="138"/>
        <v>0</v>
      </c>
      <c r="BN37" s="23">
        <f t="shared" si="138"/>
        <v>0</v>
      </c>
      <c r="BO37" s="23">
        <f t="shared" si="138"/>
        <v>0</v>
      </c>
      <c r="BP37" s="23">
        <f t="shared" si="138"/>
        <v>0</v>
      </c>
      <c r="BQ37" s="23">
        <f t="shared" si="138"/>
        <v>0</v>
      </c>
      <c r="BR37" s="23">
        <f t="shared" si="138"/>
        <v>0</v>
      </c>
      <c r="BS37" s="23">
        <f t="shared" si="138"/>
        <v>0</v>
      </c>
      <c r="BT37" s="23">
        <f t="shared" si="138"/>
        <v>0</v>
      </c>
      <c r="BU37" s="23">
        <f t="shared" si="138"/>
        <v>0</v>
      </c>
      <c r="BV37" s="23">
        <f t="shared" si="138"/>
        <v>0</v>
      </c>
      <c r="BW37" s="23">
        <f t="shared" si="138"/>
        <v>0</v>
      </c>
      <c r="BX37" s="23">
        <f t="shared" ref="BX37:CU37" si="139">BX38</f>
        <v>0</v>
      </c>
      <c r="BY37" s="23">
        <f t="shared" si="139"/>
        <v>0</v>
      </c>
      <c r="BZ37" s="23">
        <f t="shared" si="139"/>
        <v>0</v>
      </c>
      <c r="CA37" s="23">
        <f t="shared" si="139"/>
        <v>0</v>
      </c>
      <c r="CB37" s="23">
        <f t="shared" si="139"/>
        <v>0</v>
      </c>
      <c r="CC37" s="23">
        <f t="shared" si="139"/>
        <v>0</v>
      </c>
      <c r="CD37" s="23">
        <f t="shared" si="139"/>
        <v>0</v>
      </c>
      <c r="CE37" s="23">
        <f t="shared" si="139"/>
        <v>0</v>
      </c>
      <c r="CF37" s="23">
        <f t="shared" si="139"/>
        <v>0</v>
      </c>
      <c r="CG37" s="23">
        <f t="shared" si="139"/>
        <v>0</v>
      </c>
      <c r="CH37" s="23">
        <f t="shared" si="139"/>
        <v>0</v>
      </c>
      <c r="CI37" s="23">
        <f t="shared" si="139"/>
        <v>0</v>
      </c>
      <c r="CJ37" s="23">
        <f t="shared" si="139"/>
        <v>0</v>
      </c>
      <c r="CK37" s="23">
        <f t="shared" si="139"/>
        <v>0</v>
      </c>
      <c r="CL37" s="23">
        <f t="shared" si="139"/>
        <v>0</v>
      </c>
      <c r="CM37" s="23">
        <f t="shared" si="139"/>
        <v>0</v>
      </c>
      <c r="CN37" s="23">
        <f t="shared" si="139"/>
        <v>0</v>
      </c>
      <c r="CO37" s="23">
        <f t="shared" si="139"/>
        <v>0</v>
      </c>
      <c r="CP37" s="23">
        <f t="shared" si="139"/>
        <v>0</v>
      </c>
      <c r="CQ37" s="23">
        <f t="shared" si="139"/>
        <v>0</v>
      </c>
      <c r="CR37" s="23">
        <f t="shared" si="139"/>
        <v>0</v>
      </c>
      <c r="CS37" s="23">
        <f t="shared" si="139"/>
        <v>0</v>
      </c>
      <c r="CT37" s="23">
        <f t="shared" si="139"/>
        <v>0</v>
      </c>
      <c r="CU37" s="23">
        <f t="shared" si="139"/>
        <v>0</v>
      </c>
      <c r="CV37" s="23"/>
      <c r="CW37" s="23"/>
      <c r="CX37" s="23"/>
      <c r="CY37" s="23"/>
      <c r="CZ37" s="23">
        <f t="shared" ref="CZ37:DA37" si="140">CZ38</f>
        <v>0</v>
      </c>
      <c r="DA37" s="23">
        <f t="shared" si="140"/>
        <v>0</v>
      </c>
    </row>
    <row r="38" spans="1:105" x14ac:dyDescent="0.25">
      <c r="A38" s="56"/>
      <c r="B38" s="56">
        <v>18</v>
      </c>
      <c r="C38" s="12" t="s">
        <v>137</v>
      </c>
      <c r="D38" s="7">
        <f>D36</f>
        <v>9860</v>
      </c>
      <c r="E38" s="7">
        <v>10127</v>
      </c>
      <c r="F38" s="15">
        <v>1.6</v>
      </c>
      <c r="G38" s="15">
        <v>1</v>
      </c>
      <c r="H38" s="7">
        <v>1.4</v>
      </c>
      <c r="I38" s="7">
        <v>1.68</v>
      </c>
      <c r="J38" s="7">
        <v>2.23</v>
      </c>
      <c r="K38" s="9">
        <v>2.57</v>
      </c>
      <c r="L38" s="10"/>
      <c r="M38" s="10">
        <f t="shared" si="4"/>
        <v>0</v>
      </c>
      <c r="N38" s="10"/>
      <c r="O38" s="10">
        <f t="shared" si="5"/>
        <v>0</v>
      </c>
      <c r="P38" s="10"/>
      <c r="Q38" s="10">
        <f t="shared" si="6"/>
        <v>0</v>
      </c>
      <c r="R38" s="11"/>
      <c r="S38" s="10">
        <f t="shared" si="7"/>
        <v>0</v>
      </c>
      <c r="T38" s="10"/>
      <c r="U38" s="10">
        <f t="shared" si="8"/>
        <v>0</v>
      </c>
      <c r="V38" s="10"/>
      <c r="W38" s="10">
        <f t="shared" si="9"/>
        <v>0</v>
      </c>
      <c r="X38" s="10"/>
      <c r="Y38" s="10">
        <f t="shared" si="10"/>
        <v>0</v>
      </c>
      <c r="Z38" s="10"/>
      <c r="AA38" s="10">
        <f t="shared" si="11"/>
        <v>0</v>
      </c>
      <c r="AB38" s="10"/>
      <c r="AC38" s="10">
        <f t="shared" si="12"/>
        <v>0</v>
      </c>
      <c r="AD38" s="10"/>
      <c r="AE38" s="10">
        <v>0</v>
      </c>
      <c r="AF38" s="11"/>
      <c r="AG38" s="10">
        <f t="shared" si="13"/>
        <v>0</v>
      </c>
      <c r="AH38" s="10"/>
      <c r="AI38" s="10">
        <f t="shared" si="14"/>
        <v>0</v>
      </c>
      <c r="AJ38" s="10"/>
      <c r="AK38" s="10">
        <f t="shared" si="15"/>
        <v>0</v>
      </c>
      <c r="AL38" s="10"/>
      <c r="AM38" s="10">
        <f t="shared" si="16"/>
        <v>0</v>
      </c>
      <c r="AN38" s="10"/>
      <c r="AO38" s="10">
        <f t="shared" si="17"/>
        <v>0</v>
      </c>
      <c r="AP38" s="10"/>
      <c r="AQ38" s="10">
        <f t="shared" si="18"/>
        <v>0</v>
      </c>
      <c r="AR38" s="10"/>
      <c r="AS38" s="10">
        <f t="shared" si="19"/>
        <v>0</v>
      </c>
      <c r="AT38" s="10"/>
      <c r="AU38" s="10">
        <f t="shared" si="20"/>
        <v>0</v>
      </c>
      <c r="AV38" s="10"/>
      <c r="AW38" s="10">
        <f t="shared" si="21"/>
        <v>0</v>
      </c>
      <c r="AX38" s="10"/>
      <c r="AY38" s="10">
        <f t="shared" si="22"/>
        <v>0</v>
      </c>
      <c r="AZ38" s="10"/>
      <c r="BA38" s="10">
        <f t="shared" si="23"/>
        <v>0</v>
      </c>
      <c r="BB38" s="10"/>
      <c r="BC38" s="10">
        <f t="shared" si="24"/>
        <v>0</v>
      </c>
      <c r="BD38" s="10"/>
      <c r="BE38" s="10">
        <f t="shared" ref="BE38" si="141">SUM(BD38*$D38*$F38*$G38*$H38*BE$8)</f>
        <v>0</v>
      </c>
      <c r="BF38" s="10"/>
      <c r="BG38" s="10">
        <f t="shared" ref="BG38" si="142">SUM(BF38*$D38*$F38*$G38*$H38*BG$8)</f>
        <v>0</v>
      </c>
      <c r="BH38" s="10"/>
      <c r="BI38" s="10">
        <f t="shared" si="27"/>
        <v>0</v>
      </c>
      <c r="BJ38" s="10"/>
      <c r="BK38" s="10">
        <f t="shared" ref="BK38" si="143">SUM(BJ38*$D38*$F38*$G38*$H38*BK$8)</f>
        <v>0</v>
      </c>
      <c r="BL38" s="10"/>
      <c r="BM38" s="10">
        <f t="shared" si="29"/>
        <v>0</v>
      </c>
      <c r="BN38" s="10"/>
      <c r="BO38" s="10">
        <f t="shared" si="30"/>
        <v>0</v>
      </c>
      <c r="BP38" s="10"/>
      <c r="BQ38" s="10">
        <f t="shared" ref="BQ38" si="144">SUM(BP38*$D38*$F38*$G38*$H38*BQ$8)</f>
        <v>0</v>
      </c>
      <c r="BR38" s="10"/>
      <c r="BS38" s="10">
        <f t="shared" si="32"/>
        <v>0</v>
      </c>
      <c r="BT38" s="10"/>
      <c r="BU38" s="10">
        <f t="shared" ref="BU38" si="145">SUM(BT38*$D38*$F38*$G38*$H38*BU$8)</f>
        <v>0</v>
      </c>
      <c r="BV38" s="10"/>
      <c r="BW38" s="10">
        <f t="shared" ref="BW38" si="146">SUM(BV38*$D38*$F38*$G38*$H38*BW$8)</f>
        <v>0</v>
      </c>
      <c r="BX38" s="10"/>
      <c r="BY38" s="10">
        <f t="shared" si="35"/>
        <v>0</v>
      </c>
      <c r="BZ38" s="10"/>
      <c r="CA38" s="10">
        <f t="shared" si="36"/>
        <v>0</v>
      </c>
      <c r="CB38" s="10"/>
      <c r="CC38" s="10">
        <f t="shared" si="37"/>
        <v>0</v>
      </c>
      <c r="CD38" s="10"/>
      <c r="CE38" s="10">
        <f t="shared" si="38"/>
        <v>0</v>
      </c>
      <c r="CF38" s="10"/>
      <c r="CG38" s="10">
        <f t="shared" si="39"/>
        <v>0</v>
      </c>
      <c r="CH38" s="10"/>
      <c r="CI38" s="10">
        <f t="shared" ref="CI38" si="147">SUM(CH38*$D38*$F38*$G38*$H38*CI$8)</f>
        <v>0</v>
      </c>
      <c r="CJ38" s="10"/>
      <c r="CK38" s="10">
        <f t="shared" ref="CK38" si="148">SUM(CJ38*$D38*$F38*$G38*$H38*CK$8)</f>
        <v>0</v>
      </c>
      <c r="CL38" s="10"/>
      <c r="CM38" s="10">
        <f t="shared" ref="CM38" si="149">SUM(CL38*$D38*$F38*$G38*$H38*CM$8)</f>
        <v>0</v>
      </c>
      <c r="CN38" s="10"/>
      <c r="CO38" s="10">
        <f t="shared" si="43"/>
        <v>0</v>
      </c>
      <c r="CP38" s="10"/>
      <c r="CQ38" s="10">
        <f t="shared" si="44"/>
        <v>0</v>
      </c>
      <c r="CR38" s="10"/>
      <c r="CS38" s="10">
        <f t="shared" si="45"/>
        <v>0</v>
      </c>
      <c r="CT38" s="10"/>
      <c r="CU38" s="10">
        <f>SUM(CT38*$D38*$F38*$G38*$J38*CU$8)</f>
        <v>0</v>
      </c>
      <c r="CV38" s="10"/>
      <c r="CW38" s="10"/>
      <c r="CX38" s="10"/>
      <c r="CY38" s="10"/>
      <c r="CZ38" s="40">
        <f>SUM(AF38,R38,V38,AD38,L38,X38,P38,BH38,BV38,CH38,CL38,BJ38,CJ38,AH38,BB38,BD38,AJ38,BF38,BT38,AL38,Z38,CP38,BL38,CN38,BN38,BZ38,CD38,BX38,CB38,AN38,AP38,AR38,AT38,AV38,AZ38,AX38,BR38,CT38,CR38,CF38,AB38,BP38)</f>
        <v>0</v>
      </c>
      <c r="DA38" s="40">
        <f>SUM(AG38,S38,W38,AE38,M38,Y38,Q38,BI38,BW38,CI38,CM38,BK38,CK38,AI38,BC38,BE38,AK38,BG38,BU38,AM38,AA38,CQ38,BM38,CO38,BO38,CA38,CE38,BY38,CC38,AO38,AQ38,AS38,AU38,AW38,BA38,AY38,BS38,CU38,CS38,CG38,AC38,BQ38)</f>
        <v>0</v>
      </c>
    </row>
    <row r="39" spans="1:105" s="44" customFormat="1" ht="14.25" x14ac:dyDescent="0.2">
      <c r="A39" s="55">
        <v>11</v>
      </c>
      <c r="B39" s="55"/>
      <c r="C39" s="17" t="s">
        <v>138</v>
      </c>
      <c r="D39" s="25"/>
      <c r="E39" s="25"/>
      <c r="F39" s="22">
        <v>1.49</v>
      </c>
      <c r="G39" s="32"/>
      <c r="H39" s="25"/>
      <c r="I39" s="25"/>
      <c r="J39" s="25"/>
      <c r="K39" s="54">
        <v>2.57</v>
      </c>
      <c r="L39" s="23">
        <f t="shared" ref="L39:BW39" si="150">SUM(L40:L41)</f>
        <v>0</v>
      </c>
      <c r="M39" s="23">
        <f t="shared" si="150"/>
        <v>0</v>
      </c>
      <c r="N39" s="24">
        <f t="shared" si="150"/>
        <v>0</v>
      </c>
      <c r="O39" s="24">
        <f t="shared" si="150"/>
        <v>0</v>
      </c>
      <c r="P39" s="23">
        <f t="shared" si="150"/>
        <v>2</v>
      </c>
      <c r="Q39" s="23">
        <f t="shared" si="150"/>
        <v>37546.879999999997</v>
      </c>
      <c r="R39" s="23">
        <f t="shared" si="150"/>
        <v>0</v>
      </c>
      <c r="S39" s="23">
        <f t="shared" si="150"/>
        <v>0</v>
      </c>
      <c r="T39" s="24">
        <f t="shared" si="150"/>
        <v>5</v>
      </c>
      <c r="U39" s="24">
        <f t="shared" si="150"/>
        <v>7.5</v>
      </c>
      <c r="V39" s="23">
        <f t="shared" si="150"/>
        <v>8</v>
      </c>
      <c r="W39" s="23">
        <f t="shared" si="150"/>
        <v>150187.51999999999</v>
      </c>
      <c r="X39" s="23">
        <f t="shared" si="150"/>
        <v>0</v>
      </c>
      <c r="Y39" s="23">
        <f t="shared" si="150"/>
        <v>0</v>
      </c>
      <c r="Z39" s="23">
        <f t="shared" si="150"/>
        <v>0</v>
      </c>
      <c r="AA39" s="23">
        <f t="shared" si="150"/>
        <v>0</v>
      </c>
      <c r="AB39" s="23">
        <f t="shared" si="150"/>
        <v>0</v>
      </c>
      <c r="AC39" s="23">
        <f t="shared" si="150"/>
        <v>0</v>
      </c>
      <c r="AD39" s="23">
        <v>0</v>
      </c>
      <c r="AE39" s="23">
        <v>0</v>
      </c>
      <c r="AF39" s="23">
        <f t="shared" si="150"/>
        <v>60</v>
      </c>
      <c r="AG39" s="23">
        <f t="shared" si="150"/>
        <v>1126406.3999999999</v>
      </c>
      <c r="AH39" s="23">
        <f t="shared" si="150"/>
        <v>0</v>
      </c>
      <c r="AI39" s="23">
        <f t="shared" si="150"/>
        <v>0</v>
      </c>
      <c r="AJ39" s="23">
        <f t="shared" si="150"/>
        <v>0</v>
      </c>
      <c r="AK39" s="23">
        <f t="shared" si="150"/>
        <v>0</v>
      </c>
      <c r="AL39" s="23">
        <f t="shared" si="150"/>
        <v>0</v>
      </c>
      <c r="AM39" s="23">
        <f t="shared" si="150"/>
        <v>0</v>
      </c>
      <c r="AN39" s="23">
        <f t="shared" si="150"/>
        <v>0</v>
      </c>
      <c r="AO39" s="23">
        <f t="shared" si="150"/>
        <v>0</v>
      </c>
      <c r="AP39" s="23">
        <f t="shared" si="150"/>
        <v>0</v>
      </c>
      <c r="AQ39" s="23">
        <f t="shared" si="150"/>
        <v>0</v>
      </c>
      <c r="AR39" s="23">
        <f t="shared" si="150"/>
        <v>0</v>
      </c>
      <c r="AS39" s="23">
        <f t="shared" si="150"/>
        <v>0</v>
      </c>
      <c r="AT39" s="23">
        <f t="shared" si="150"/>
        <v>10</v>
      </c>
      <c r="AU39" s="23">
        <f t="shared" si="150"/>
        <v>225281.28</v>
      </c>
      <c r="AV39" s="23">
        <f t="shared" si="150"/>
        <v>0</v>
      </c>
      <c r="AW39" s="23">
        <f t="shared" si="150"/>
        <v>0</v>
      </c>
      <c r="AX39" s="23">
        <f t="shared" si="150"/>
        <v>0</v>
      </c>
      <c r="AY39" s="23">
        <f t="shared" si="150"/>
        <v>0</v>
      </c>
      <c r="AZ39" s="23">
        <f t="shared" si="150"/>
        <v>40</v>
      </c>
      <c r="BA39" s="23">
        <f t="shared" si="150"/>
        <v>901125.12</v>
      </c>
      <c r="BB39" s="23">
        <f t="shared" si="150"/>
        <v>0</v>
      </c>
      <c r="BC39" s="23">
        <f t="shared" si="150"/>
        <v>0</v>
      </c>
      <c r="BD39" s="23">
        <f t="shared" si="150"/>
        <v>0</v>
      </c>
      <c r="BE39" s="23">
        <f t="shared" si="150"/>
        <v>0</v>
      </c>
      <c r="BF39" s="23">
        <f t="shared" si="150"/>
        <v>0</v>
      </c>
      <c r="BG39" s="23">
        <f t="shared" si="150"/>
        <v>0</v>
      </c>
      <c r="BH39" s="23">
        <f t="shared" si="150"/>
        <v>0</v>
      </c>
      <c r="BI39" s="23">
        <f t="shared" si="150"/>
        <v>0</v>
      </c>
      <c r="BJ39" s="23">
        <f t="shared" si="150"/>
        <v>0</v>
      </c>
      <c r="BK39" s="23">
        <f t="shared" si="150"/>
        <v>0</v>
      </c>
      <c r="BL39" s="23">
        <f t="shared" si="150"/>
        <v>0</v>
      </c>
      <c r="BM39" s="23">
        <f t="shared" si="150"/>
        <v>0</v>
      </c>
      <c r="BN39" s="23">
        <f t="shared" si="150"/>
        <v>15</v>
      </c>
      <c r="BO39" s="23">
        <f t="shared" si="150"/>
        <v>337921.92</v>
      </c>
      <c r="BP39" s="23">
        <f t="shared" si="150"/>
        <v>0</v>
      </c>
      <c r="BQ39" s="23">
        <f t="shared" si="150"/>
        <v>0</v>
      </c>
      <c r="BR39" s="23">
        <f t="shared" si="150"/>
        <v>0</v>
      </c>
      <c r="BS39" s="23">
        <f t="shared" si="150"/>
        <v>0</v>
      </c>
      <c r="BT39" s="23">
        <f t="shared" si="150"/>
        <v>0</v>
      </c>
      <c r="BU39" s="23">
        <f t="shared" si="150"/>
        <v>0</v>
      </c>
      <c r="BV39" s="23">
        <f t="shared" si="150"/>
        <v>0</v>
      </c>
      <c r="BW39" s="23">
        <f t="shared" si="150"/>
        <v>0</v>
      </c>
      <c r="BX39" s="23">
        <f t="shared" ref="BX39:DA39" si="151">SUM(BX40:BX41)</f>
        <v>0</v>
      </c>
      <c r="BY39" s="23">
        <f t="shared" si="151"/>
        <v>0</v>
      </c>
      <c r="BZ39" s="23">
        <f t="shared" si="151"/>
        <v>0</v>
      </c>
      <c r="CA39" s="23">
        <f t="shared" si="151"/>
        <v>0</v>
      </c>
      <c r="CB39" s="23">
        <f t="shared" si="151"/>
        <v>0</v>
      </c>
      <c r="CC39" s="23">
        <f t="shared" si="151"/>
        <v>0</v>
      </c>
      <c r="CD39" s="23">
        <f t="shared" si="151"/>
        <v>0</v>
      </c>
      <c r="CE39" s="23">
        <f t="shared" si="151"/>
        <v>0</v>
      </c>
      <c r="CF39" s="23">
        <f t="shared" si="151"/>
        <v>5</v>
      </c>
      <c r="CG39" s="23">
        <f t="shared" si="151"/>
        <v>121254.336</v>
      </c>
      <c r="CH39" s="23">
        <f t="shared" si="151"/>
        <v>0</v>
      </c>
      <c r="CI39" s="23">
        <f t="shared" si="151"/>
        <v>0</v>
      </c>
      <c r="CJ39" s="23">
        <f t="shared" si="151"/>
        <v>0</v>
      </c>
      <c r="CK39" s="23">
        <f t="shared" si="151"/>
        <v>0</v>
      </c>
      <c r="CL39" s="23">
        <f t="shared" si="151"/>
        <v>0</v>
      </c>
      <c r="CM39" s="23">
        <f t="shared" si="151"/>
        <v>0</v>
      </c>
      <c r="CN39" s="23">
        <f t="shared" si="151"/>
        <v>0</v>
      </c>
      <c r="CO39" s="23">
        <f t="shared" si="151"/>
        <v>0</v>
      </c>
      <c r="CP39" s="23">
        <f t="shared" si="151"/>
        <v>0</v>
      </c>
      <c r="CQ39" s="23">
        <f t="shared" si="151"/>
        <v>0</v>
      </c>
      <c r="CR39" s="23">
        <f t="shared" si="151"/>
        <v>0</v>
      </c>
      <c r="CS39" s="23">
        <f t="shared" si="151"/>
        <v>0</v>
      </c>
      <c r="CT39" s="23">
        <f t="shared" si="151"/>
        <v>0</v>
      </c>
      <c r="CU39" s="23">
        <f t="shared" si="151"/>
        <v>0</v>
      </c>
      <c r="CV39" s="23"/>
      <c r="CW39" s="23"/>
      <c r="CX39" s="23"/>
      <c r="CY39" s="23"/>
      <c r="CZ39" s="23">
        <f t="shared" si="151"/>
        <v>140</v>
      </c>
      <c r="DA39" s="23">
        <f t="shared" si="151"/>
        <v>2899723.4559999998</v>
      </c>
    </row>
    <row r="40" spans="1:105" x14ac:dyDescent="0.25">
      <c r="A40" s="56"/>
      <c r="B40" s="56">
        <v>19</v>
      </c>
      <c r="C40" s="6" t="s">
        <v>139</v>
      </c>
      <c r="D40" s="7">
        <f>D38</f>
        <v>9860</v>
      </c>
      <c r="E40" s="7">
        <v>10127</v>
      </c>
      <c r="F40" s="8">
        <v>1.49</v>
      </c>
      <c r="G40" s="15">
        <v>1</v>
      </c>
      <c r="H40" s="7">
        <v>1.4</v>
      </c>
      <c r="I40" s="7">
        <v>1.68</v>
      </c>
      <c r="J40" s="7">
        <v>2.23</v>
      </c>
      <c r="K40" s="9">
        <v>2.57</v>
      </c>
      <c r="L40" s="10">
        <v>0</v>
      </c>
      <c r="M40" s="10">
        <f t="shared" si="4"/>
        <v>0</v>
      </c>
      <c r="N40" s="10"/>
      <c r="O40" s="10">
        <f t="shared" si="5"/>
        <v>0</v>
      </c>
      <c r="P40" s="10"/>
      <c r="Q40" s="10">
        <f t="shared" si="6"/>
        <v>0</v>
      </c>
      <c r="R40" s="11"/>
      <c r="S40" s="10">
        <f t="shared" si="7"/>
        <v>0</v>
      </c>
      <c r="T40" s="10"/>
      <c r="U40" s="10">
        <f t="shared" si="8"/>
        <v>0</v>
      </c>
      <c r="V40" s="10">
        <v>0</v>
      </c>
      <c r="W40" s="10">
        <f t="shared" si="9"/>
        <v>0</v>
      </c>
      <c r="X40" s="10">
        <v>0</v>
      </c>
      <c r="Y40" s="10">
        <f t="shared" si="10"/>
        <v>0</v>
      </c>
      <c r="Z40" s="10">
        <v>0</v>
      </c>
      <c r="AA40" s="10">
        <f t="shared" si="11"/>
        <v>0</v>
      </c>
      <c r="AB40" s="10"/>
      <c r="AC40" s="10">
        <f t="shared" si="12"/>
        <v>0</v>
      </c>
      <c r="AD40" s="10">
        <v>0</v>
      </c>
      <c r="AE40" s="10">
        <v>0</v>
      </c>
      <c r="AF40" s="11"/>
      <c r="AG40" s="10">
        <f t="shared" si="13"/>
        <v>0</v>
      </c>
      <c r="AH40" s="10">
        <v>0</v>
      </c>
      <c r="AI40" s="10">
        <f t="shared" si="14"/>
        <v>0</v>
      </c>
      <c r="AJ40" s="10">
        <v>0</v>
      </c>
      <c r="AK40" s="10">
        <f t="shared" si="15"/>
        <v>0</v>
      </c>
      <c r="AL40" s="10"/>
      <c r="AM40" s="10">
        <f t="shared" si="16"/>
        <v>0</v>
      </c>
      <c r="AN40" s="10">
        <v>0</v>
      </c>
      <c r="AO40" s="10">
        <f t="shared" si="17"/>
        <v>0</v>
      </c>
      <c r="AP40" s="10">
        <v>0</v>
      </c>
      <c r="AQ40" s="10">
        <f t="shared" si="18"/>
        <v>0</v>
      </c>
      <c r="AR40" s="10">
        <v>0</v>
      </c>
      <c r="AS40" s="10">
        <f t="shared" si="19"/>
        <v>0</v>
      </c>
      <c r="AT40" s="10">
        <v>0</v>
      </c>
      <c r="AU40" s="10">
        <f t="shared" si="20"/>
        <v>0</v>
      </c>
      <c r="AV40" s="10">
        <v>0</v>
      </c>
      <c r="AW40" s="10">
        <f t="shared" si="21"/>
        <v>0</v>
      </c>
      <c r="AX40" s="10">
        <v>0</v>
      </c>
      <c r="AY40" s="10">
        <f t="shared" si="22"/>
        <v>0</v>
      </c>
      <c r="AZ40" s="51"/>
      <c r="BA40" s="10">
        <f t="shared" si="23"/>
        <v>0</v>
      </c>
      <c r="BB40" s="10"/>
      <c r="BC40" s="10">
        <f t="shared" si="24"/>
        <v>0</v>
      </c>
      <c r="BD40" s="10"/>
      <c r="BE40" s="10">
        <f t="shared" ref="BE40" si="152">SUM(BD40*$D40*$F40*$G40*$H40*BE$8)</f>
        <v>0</v>
      </c>
      <c r="BF40" s="10"/>
      <c r="BG40" s="10">
        <f t="shared" ref="BG40:BG41" si="153">SUM(BF40*$D40*$F40*$G40*$H40*BG$8)</f>
        <v>0</v>
      </c>
      <c r="BH40" s="10">
        <v>0</v>
      </c>
      <c r="BI40" s="10">
        <f t="shared" si="27"/>
        <v>0</v>
      </c>
      <c r="BJ40" s="10">
        <v>0</v>
      </c>
      <c r="BK40" s="10">
        <f t="shared" ref="BK40:BK41" si="154">SUM(BJ40*$D40*$F40*$G40*$H40*BK$8)</f>
        <v>0</v>
      </c>
      <c r="BL40" s="10"/>
      <c r="BM40" s="10">
        <f t="shared" si="29"/>
        <v>0</v>
      </c>
      <c r="BN40" s="10">
        <v>0</v>
      </c>
      <c r="BO40" s="10">
        <f t="shared" si="30"/>
        <v>0</v>
      </c>
      <c r="BP40" s="10"/>
      <c r="BQ40" s="10">
        <f t="shared" ref="BQ40:BQ41" si="155">SUM(BP40*$D40*$F40*$G40*$H40*BQ$8)</f>
        <v>0</v>
      </c>
      <c r="BR40" s="10"/>
      <c r="BS40" s="10">
        <f t="shared" si="32"/>
        <v>0</v>
      </c>
      <c r="BT40" s="10">
        <v>0</v>
      </c>
      <c r="BU40" s="10">
        <f t="shared" ref="BU40:BU41" si="156">SUM(BT40*$D40*$F40*$G40*$H40*BU$8)</f>
        <v>0</v>
      </c>
      <c r="BV40" s="10">
        <v>0</v>
      </c>
      <c r="BW40" s="10">
        <f t="shared" ref="BW40:BW41" si="157">SUM(BV40*$D40*$F40*$G40*$H40*BW$8)</f>
        <v>0</v>
      </c>
      <c r="BX40" s="10">
        <v>0</v>
      </c>
      <c r="BY40" s="10">
        <f t="shared" si="35"/>
        <v>0</v>
      </c>
      <c r="BZ40" s="10">
        <v>0</v>
      </c>
      <c r="CA40" s="10">
        <f t="shared" si="36"/>
        <v>0</v>
      </c>
      <c r="CB40" s="51"/>
      <c r="CC40" s="10">
        <f t="shared" si="37"/>
        <v>0</v>
      </c>
      <c r="CD40" s="51"/>
      <c r="CE40" s="10">
        <f t="shared" si="38"/>
        <v>0</v>
      </c>
      <c r="CF40" s="10">
        <v>4</v>
      </c>
      <c r="CG40" s="10">
        <f t="shared" si="39"/>
        <v>98726.207999999999</v>
      </c>
      <c r="CH40" s="10">
        <v>0</v>
      </c>
      <c r="CI40" s="10">
        <f t="shared" ref="CI40:CI41" si="158">SUM(CH40*$D40*$F40*$G40*$H40*CI$8)</f>
        <v>0</v>
      </c>
      <c r="CJ40" s="10"/>
      <c r="CK40" s="10">
        <f t="shared" ref="CK40:CK41" si="159">SUM(CJ40*$D40*$F40*$G40*$H40*CK$8)</f>
        <v>0</v>
      </c>
      <c r="CL40" s="10">
        <v>0</v>
      </c>
      <c r="CM40" s="10">
        <f t="shared" ref="CM40:CM41" si="160">SUM(CL40*$D40*$F40*$G40*$H40*CM$8)</f>
        <v>0</v>
      </c>
      <c r="CN40" s="10"/>
      <c r="CO40" s="10">
        <f t="shared" si="43"/>
        <v>0</v>
      </c>
      <c r="CP40" s="10">
        <v>0</v>
      </c>
      <c r="CQ40" s="10">
        <f t="shared" si="44"/>
        <v>0</v>
      </c>
      <c r="CR40" s="10">
        <v>0</v>
      </c>
      <c r="CS40" s="10">
        <f t="shared" si="45"/>
        <v>0</v>
      </c>
      <c r="CT40" s="10">
        <v>0</v>
      </c>
      <c r="CU40" s="10">
        <f>SUM(CT40*$D40*$F40*$G40*$J40*CU$8)</f>
        <v>0</v>
      </c>
      <c r="CV40" s="10"/>
      <c r="CW40" s="10"/>
      <c r="CX40" s="10"/>
      <c r="CY40" s="10"/>
      <c r="CZ40" s="40">
        <f>SUM(AF40,R40,V40,AD40,L40,X40,P40,BH40,BV40,CH40,CL40,BJ40,CJ40,AH40,BB40,BD40,AJ40,BF40,BT40,AL40,Z40,CP40,BL40,CN40,BN40,BZ40,CD40,BX40,CB40,AN40,AP40,AR40,AT40,AV40,AZ40,AX40,BR40,CT40,CR40,CF40,AB40,BP40)</f>
        <v>4</v>
      </c>
      <c r="DA40" s="40">
        <f>SUM(AG40,S40,W40,AE40,M40,Y40,Q40,BI40,BW40,CI40,CM40,BK40,CK40,AI40,BC40,BE40,AK40,BG40,BU40,AM40,AA40,CQ40,BM40,CO40,BO40,CA40,CE40,BY40,CC40,AO40,AQ40,AS40,AU40,AW40,BA40,AY40,BS40,CU40,CS40,CG40,AC40,BQ40)</f>
        <v>98726.207999999999</v>
      </c>
    </row>
    <row r="41" spans="1:105" x14ac:dyDescent="0.25">
      <c r="A41" s="56"/>
      <c r="B41" s="56">
        <v>20</v>
      </c>
      <c r="C41" s="12" t="s">
        <v>140</v>
      </c>
      <c r="D41" s="7">
        <f>D150</f>
        <v>9860</v>
      </c>
      <c r="E41" s="7">
        <v>10127</v>
      </c>
      <c r="F41" s="8">
        <v>1.36</v>
      </c>
      <c r="G41" s="15">
        <v>1</v>
      </c>
      <c r="H41" s="7">
        <v>1.4</v>
      </c>
      <c r="I41" s="7">
        <v>1.68</v>
      </c>
      <c r="J41" s="7">
        <v>2.23</v>
      </c>
      <c r="K41" s="9">
        <v>2.57</v>
      </c>
      <c r="L41" s="10"/>
      <c r="M41" s="10">
        <f t="shared" si="4"/>
        <v>0</v>
      </c>
      <c r="N41" s="10"/>
      <c r="O41" s="10">
        <f t="shared" si="5"/>
        <v>0</v>
      </c>
      <c r="P41" s="10">
        <v>2</v>
      </c>
      <c r="Q41" s="10">
        <f t="shared" si="6"/>
        <v>37546.879999999997</v>
      </c>
      <c r="R41" s="11"/>
      <c r="S41" s="10">
        <f t="shared" si="7"/>
        <v>0</v>
      </c>
      <c r="T41" s="10">
        <v>5</v>
      </c>
      <c r="U41" s="10">
        <f t="shared" si="8"/>
        <v>7.5</v>
      </c>
      <c r="V41" s="10">
        <v>8</v>
      </c>
      <c r="W41" s="10">
        <f t="shared" si="9"/>
        <v>150187.51999999999</v>
      </c>
      <c r="X41" s="10"/>
      <c r="Y41" s="10">
        <f t="shared" si="10"/>
        <v>0</v>
      </c>
      <c r="Z41" s="10"/>
      <c r="AA41" s="10">
        <f t="shared" si="11"/>
        <v>0</v>
      </c>
      <c r="AB41" s="10"/>
      <c r="AC41" s="10">
        <f t="shared" si="12"/>
        <v>0</v>
      </c>
      <c r="AD41" s="10"/>
      <c r="AE41" s="10">
        <v>0</v>
      </c>
      <c r="AF41" s="11">
        <v>60</v>
      </c>
      <c r="AG41" s="10">
        <f t="shared" si="13"/>
        <v>1126406.3999999999</v>
      </c>
      <c r="AH41" s="10"/>
      <c r="AI41" s="10">
        <f t="shared" si="14"/>
        <v>0</v>
      </c>
      <c r="AJ41" s="10"/>
      <c r="AK41" s="10">
        <f t="shared" si="15"/>
        <v>0</v>
      </c>
      <c r="AL41" s="10"/>
      <c r="AM41" s="10">
        <f t="shared" si="16"/>
        <v>0</v>
      </c>
      <c r="AN41" s="10"/>
      <c r="AO41" s="10">
        <f t="shared" si="17"/>
        <v>0</v>
      </c>
      <c r="AP41" s="10"/>
      <c r="AQ41" s="10">
        <f t="shared" si="18"/>
        <v>0</v>
      </c>
      <c r="AR41" s="10"/>
      <c r="AS41" s="10">
        <f t="shared" si="19"/>
        <v>0</v>
      </c>
      <c r="AT41" s="10">
        <v>10</v>
      </c>
      <c r="AU41" s="10">
        <f t="shared" si="20"/>
        <v>225281.28</v>
      </c>
      <c r="AV41" s="10"/>
      <c r="AW41" s="10">
        <f t="shared" si="21"/>
        <v>0</v>
      </c>
      <c r="AX41" s="10"/>
      <c r="AY41" s="10">
        <f t="shared" si="22"/>
        <v>0</v>
      </c>
      <c r="AZ41" s="51">
        <v>40</v>
      </c>
      <c r="BA41" s="10">
        <f t="shared" si="23"/>
        <v>901125.12</v>
      </c>
      <c r="BB41" s="10"/>
      <c r="BC41" s="10">
        <f t="shared" si="24"/>
        <v>0</v>
      </c>
      <c r="BD41" s="10"/>
      <c r="BE41" s="10">
        <f t="shared" ref="BE41" si="161">SUM(BD41*$D41*$F41*$G41*$H41*BE$8)</f>
        <v>0</v>
      </c>
      <c r="BF41" s="10"/>
      <c r="BG41" s="10">
        <f t="shared" si="153"/>
        <v>0</v>
      </c>
      <c r="BH41" s="10"/>
      <c r="BI41" s="10">
        <f t="shared" si="27"/>
        <v>0</v>
      </c>
      <c r="BJ41" s="10"/>
      <c r="BK41" s="10">
        <f t="shared" si="154"/>
        <v>0</v>
      </c>
      <c r="BL41" s="10"/>
      <c r="BM41" s="10">
        <f t="shared" si="29"/>
        <v>0</v>
      </c>
      <c r="BN41" s="10">
        <v>15</v>
      </c>
      <c r="BO41" s="10">
        <f t="shared" si="30"/>
        <v>337921.92</v>
      </c>
      <c r="BP41" s="10"/>
      <c r="BQ41" s="10">
        <f t="shared" si="155"/>
        <v>0</v>
      </c>
      <c r="BR41" s="10"/>
      <c r="BS41" s="10">
        <f t="shared" si="32"/>
        <v>0</v>
      </c>
      <c r="BT41" s="10"/>
      <c r="BU41" s="10">
        <f t="shared" si="156"/>
        <v>0</v>
      </c>
      <c r="BV41" s="10"/>
      <c r="BW41" s="10">
        <f t="shared" si="157"/>
        <v>0</v>
      </c>
      <c r="BX41" s="10"/>
      <c r="BY41" s="10">
        <f t="shared" si="35"/>
        <v>0</v>
      </c>
      <c r="BZ41" s="10"/>
      <c r="CA41" s="10">
        <f t="shared" si="36"/>
        <v>0</v>
      </c>
      <c r="CB41" s="10"/>
      <c r="CC41" s="10">
        <f t="shared" si="37"/>
        <v>0</v>
      </c>
      <c r="CD41" s="10"/>
      <c r="CE41" s="10">
        <f t="shared" si="38"/>
        <v>0</v>
      </c>
      <c r="CF41" s="10">
        <v>1</v>
      </c>
      <c r="CG41" s="10">
        <f t="shared" si="39"/>
        <v>22528.128000000001</v>
      </c>
      <c r="CH41" s="10"/>
      <c r="CI41" s="10">
        <f t="shared" si="158"/>
        <v>0</v>
      </c>
      <c r="CJ41" s="10"/>
      <c r="CK41" s="10">
        <f t="shared" si="159"/>
        <v>0</v>
      </c>
      <c r="CL41" s="10"/>
      <c r="CM41" s="10">
        <f t="shared" si="160"/>
        <v>0</v>
      </c>
      <c r="CN41" s="10"/>
      <c r="CO41" s="10">
        <f t="shared" si="43"/>
        <v>0</v>
      </c>
      <c r="CP41" s="10"/>
      <c r="CQ41" s="10">
        <f t="shared" si="44"/>
        <v>0</v>
      </c>
      <c r="CR41" s="10"/>
      <c r="CS41" s="10">
        <f t="shared" si="45"/>
        <v>0</v>
      </c>
      <c r="CT41" s="10"/>
      <c r="CU41" s="10">
        <f>SUM(CT41*$D41*$F41*$G41*$J41*CU$8)</f>
        <v>0</v>
      </c>
      <c r="CV41" s="10"/>
      <c r="CW41" s="10"/>
      <c r="CX41" s="10"/>
      <c r="CY41" s="10"/>
      <c r="CZ41" s="40">
        <f>SUM(AF41,R41,V41,AD41,L41,X41,P41,BH41,BV41,CH41,CL41,BJ41,CJ41,AH41,BB41,BD41,AJ41,BF41,BT41,AL41,Z41,CP41,BL41,CN41,BN41,BZ41,CD41,BX41,CB41,AN41,AP41,AR41,AT41,AV41,AZ41,AX41,BR41,CT41,CR41,CF41,AB41,BP41)</f>
        <v>136</v>
      </c>
      <c r="DA41" s="40">
        <f>SUM(AG41,S41,W41,AE41,M41,Y41,Q41,BI41,BW41,CI41,CM41,BK41,CK41,AI41,BC41,BE41,AK41,BG41,BU41,AM41,AA41,CQ41,BM41,CO41,BO41,CA41,CE41,BY41,CC41,AO41,AQ41,AS41,AU41,AW41,BA41,AY41,BS41,CU41,CS41,CG41,AC41,BQ41)</f>
        <v>2800997.2479999997</v>
      </c>
    </row>
    <row r="42" spans="1:105" s="44" customFormat="1" ht="14.25" x14ac:dyDescent="0.2">
      <c r="A42" s="55">
        <v>12</v>
      </c>
      <c r="B42" s="55"/>
      <c r="C42" s="17" t="s">
        <v>141</v>
      </c>
      <c r="D42" s="25"/>
      <c r="E42" s="25"/>
      <c r="F42" s="22">
        <v>0.92</v>
      </c>
      <c r="G42" s="32">
        <v>1</v>
      </c>
      <c r="H42" s="25">
        <v>1.4</v>
      </c>
      <c r="I42" s="25">
        <v>1.68</v>
      </c>
      <c r="J42" s="25">
        <v>2.23</v>
      </c>
      <c r="K42" s="54">
        <v>2.57</v>
      </c>
      <c r="L42" s="23">
        <f t="shared" ref="L42:BW42" si="162">SUM(L43:L52)</f>
        <v>0</v>
      </c>
      <c r="M42" s="23">
        <f t="shared" si="162"/>
        <v>0</v>
      </c>
      <c r="N42" s="24">
        <f t="shared" si="162"/>
        <v>28</v>
      </c>
      <c r="O42" s="24">
        <f t="shared" si="162"/>
        <v>42</v>
      </c>
      <c r="P42" s="23">
        <f t="shared" si="162"/>
        <v>17</v>
      </c>
      <c r="Q42" s="23">
        <f t="shared" si="162"/>
        <v>227627.96</v>
      </c>
      <c r="R42" s="23">
        <f t="shared" si="162"/>
        <v>0</v>
      </c>
      <c r="S42" s="23">
        <f t="shared" si="162"/>
        <v>0</v>
      </c>
      <c r="T42" s="24">
        <f t="shared" si="162"/>
        <v>0</v>
      </c>
      <c r="U42" s="24">
        <f t="shared" si="162"/>
        <v>0</v>
      </c>
      <c r="V42" s="23">
        <f t="shared" si="162"/>
        <v>0</v>
      </c>
      <c r="W42" s="23">
        <f t="shared" si="162"/>
        <v>0</v>
      </c>
      <c r="X42" s="23">
        <f t="shared" si="162"/>
        <v>0</v>
      </c>
      <c r="Y42" s="23">
        <f t="shared" si="162"/>
        <v>0</v>
      </c>
      <c r="Z42" s="23">
        <f t="shared" si="162"/>
        <v>10</v>
      </c>
      <c r="AA42" s="23">
        <f t="shared" si="162"/>
        <v>133898.79999999999</v>
      </c>
      <c r="AB42" s="23">
        <f t="shared" si="162"/>
        <v>0</v>
      </c>
      <c r="AC42" s="23">
        <f t="shared" si="162"/>
        <v>0</v>
      </c>
      <c r="AD42" s="23">
        <v>0</v>
      </c>
      <c r="AE42" s="23">
        <v>0</v>
      </c>
      <c r="AF42" s="23">
        <f t="shared" si="162"/>
        <v>0</v>
      </c>
      <c r="AG42" s="23">
        <f t="shared" si="162"/>
        <v>0</v>
      </c>
      <c r="AH42" s="23">
        <f t="shared" si="162"/>
        <v>116</v>
      </c>
      <c r="AI42" s="23">
        <f t="shared" si="162"/>
        <v>924177.79999999993</v>
      </c>
      <c r="AJ42" s="23">
        <f t="shared" si="162"/>
        <v>0</v>
      </c>
      <c r="AK42" s="23">
        <f t="shared" si="162"/>
        <v>0</v>
      </c>
      <c r="AL42" s="23">
        <f t="shared" si="162"/>
        <v>0</v>
      </c>
      <c r="AM42" s="23">
        <f t="shared" si="162"/>
        <v>0</v>
      </c>
      <c r="AN42" s="23">
        <f t="shared" si="162"/>
        <v>0</v>
      </c>
      <c r="AO42" s="23">
        <f t="shared" si="162"/>
        <v>0</v>
      </c>
      <c r="AP42" s="23">
        <f t="shared" si="162"/>
        <v>0</v>
      </c>
      <c r="AQ42" s="23">
        <f t="shared" si="162"/>
        <v>0</v>
      </c>
      <c r="AR42" s="23">
        <f t="shared" si="162"/>
        <v>150</v>
      </c>
      <c r="AS42" s="23">
        <f t="shared" si="162"/>
        <v>1539698.1600000001</v>
      </c>
      <c r="AT42" s="23">
        <f t="shared" si="162"/>
        <v>0</v>
      </c>
      <c r="AU42" s="23">
        <f t="shared" si="162"/>
        <v>0</v>
      </c>
      <c r="AV42" s="23">
        <f t="shared" si="162"/>
        <v>0</v>
      </c>
      <c r="AW42" s="23">
        <f t="shared" si="162"/>
        <v>0</v>
      </c>
      <c r="AX42" s="23">
        <f t="shared" si="162"/>
        <v>13</v>
      </c>
      <c r="AY42" s="23">
        <f t="shared" si="162"/>
        <v>143782.46399999998</v>
      </c>
      <c r="AZ42" s="23">
        <f t="shared" si="162"/>
        <v>0</v>
      </c>
      <c r="BA42" s="23">
        <f t="shared" si="162"/>
        <v>0</v>
      </c>
      <c r="BB42" s="23">
        <f t="shared" si="162"/>
        <v>0</v>
      </c>
      <c r="BC42" s="23">
        <f t="shared" si="162"/>
        <v>0</v>
      </c>
      <c r="BD42" s="23">
        <f t="shared" si="162"/>
        <v>0</v>
      </c>
      <c r="BE42" s="23">
        <f t="shared" si="162"/>
        <v>0</v>
      </c>
      <c r="BF42" s="23">
        <f t="shared" si="162"/>
        <v>0</v>
      </c>
      <c r="BG42" s="23">
        <f t="shared" si="162"/>
        <v>0</v>
      </c>
      <c r="BH42" s="23">
        <f t="shared" si="162"/>
        <v>3</v>
      </c>
      <c r="BI42" s="23">
        <f t="shared" si="162"/>
        <v>40169.639999999992</v>
      </c>
      <c r="BJ42" s="23">
        <f t="shared" si="162"/>
        <v>0</v>
      </c>
      <c r="BK42" s="23">
        <f t="shared" si="162"/>
        <v>0</v>
      </c>
      <c r="BL42" s="23">
        <f t="shared" si="162"/>
        <v>0</v>
      </c>
      <c r="BM42" s="23">
        <f t="shared" si="162"/>
        <v>0</v>
      </c>
      <c r="BN42" s="23">
        <f t="shared" si="162"/>
        <v>23</v>
      </c>
      <c r="BO42" s="23">
        <f t="shared" si="162"/>
        <v>292037.424</v>
      </c>
      <c r="BP42" s="23">
        <f t="shared" si="162"/>
        <v>0</v>
      </c>
      <c r="BQ42" s="23">
        <f t="shared" si="162"/>
        <v>0</v>
      </c>
      <c r="BR42" s="23">
        <f t="shared" si="162"/>
        <v>1</v>
      </c>
      <c r="BS42" s="23">
        <f t="shared" si="162"/>
        <v>8613.6959999999999</v>
      </c>
      <c r="BT42" s="23">
        <f t="shared" si="162"/>
        <v>0</v>
      </c>
      <c r="BU42" s="23">
        <f t="shared" si="162"/>
        <v>0</v>
      </c>
      <c r="BV42" s="23">
        <f t="shared" si="162"/>
        <v>0</v>
      </c>
      <c r="BW42" s="23">
        <f t="shared" si="162"/>
        <v>0</v>
      </c>
      <c r="BX42" s="23">
        <f t="shared" ref="BX42:DA42" si="163">SUM(BX43:BX52)</f>
        <v>0</v>
      </c>
      <c r="BY42" s="23">
        <f t="shared" si="163"/>
        <v>0</v>
      </c>
      <c r="BZ42" s="23">
        <f t="shared" si="163"/>
        <v>1</v>
      </c>
      <c r="CA42" s="23">
        <f t="shared" si="163"/>
        <v>16067.855999999998</v>
      </c>
      <c r="CB42" s="23">
        <f t="shared" si="163"/>
        <v>0</v>
      </c>
      <c r="CC42" s="23">
        <f t="shared" si="163"/>
        <v>0</v>
      </c>
      <c r="CD42" s="23">
        <f t="shared" si="163"/>
        <v>50</v>
      </c>
      <c r="CE42" s="23">
        <f t="shared" si="163"/>
        <v>528251.47199999995</v>
      </c>
      <c r="CF42" s="23">
        <f t="shared" si="163"/>
        <v>96</v>
      </c>
      <c r="CG42" s="23">
        <f t="shared" si="163"/>
        <v>1040435.0879999999</v>
      </c>
      <c r="CH42" s="23">
        <f t="shared" si="163"/>
        <v>10</v>
      </c>
      <c r="CI42" s="23">
        <f t="shared" si="163"/>
        <v>98560.559999999983</v>
      </c>
      <c r="CJ42" s="23">
        <f t="shared" si="163"/>
        <v>88</v>
      </c>
      <c r="CK42" s="23">
        <f t="shared" si="163"/>
        <v>806291.64</v>
      </c>
      <c r="CL42" s="23">
        <f t="shared" si="163"/>
        <v>0</v>
      </c>
      <c r="CM42" s="23">
        <f t="shared" si="163"/>
        <v>0</v>
      </c>
      <c r="CN42" s="23">
        <f t="shared" si="163"/>
        <v>0</v>
      </c>
      <c r="CO42" s="23">
        <f t="shared" si="163"/>
        <v>0</v>
      </c>
      <c r="CP42" s="23">
        <f t="shared" si="163"/>
        <v>4</v>
      </c>
      <c r="CQ42" s="23">
        <f t="shared" si="163"/>
        <v>34454.784</v>
      </c>
      <c r="CR42" s="23">
        <f t="shared" si="163"/>
        <v>0</v>
      </c>
      <c r="CS42" s="23">
        <f t="shared" si="163"/>
        <v>0</v>
      </c>
      <c r="CT42" s="23">
        <f t="shared" si="163"/>
        <v>16</v>
      </c>
      <c r="CU42" s="23">
        <f t="shared" si="163"/>
        <v>182938.49599999998</v>
      </c>
      <c r="CV42" s="23"/>
      <c r="CW42" s="23"/>
      <c r="CX42" s="23"/>
      <c r="CY42" s="23"/>
      <c r="CZ42" s="23">
        <f t="shared" si="163"/>
        <v>598</v>
      </c>
      <c r="DA42" s="23">
        <f t="shared" si="163"/>
        <v>6017005.8399999999</v>
      </c>
    </row>
    <row r="43" spans="1:105" ht="30" customHeight="1" x14ac:dyDescent="0.25">
      <c r="A43" s="56"/>
      <c r="B43" s="56">
        <v>21</v>
      </c>
      <c r="C43" s="12" t="s">
        <v>142</v>
      </c>
      <c r="D43" s="7">
        <f>D152</f>
        <v>9860</v>
      </c>
      <c r="E43" s="7">
        <v>10127</v>
      </c>
      <c r="F43" s="8">
        <v>2.75</v>
      </c>
      <c r="G43" s="15">
        <v>1</v>
      </c>
      <c r="H43" s="7">
        <v>1.4</v>
      </c>
      <c r="I43" s="7">
        <v>1.68</v>
      </c>
      <c r="J43" s="7">
        <v>2.23</v>
      </c>
      <c r="K43" s="9">
        <v>2.57</v>
      </c>
      <c r="L43" s="10"/>
      <c r="M43" s="10">
        <f t="shared" si="4"/>
        <v>0</v>
      </c>
      <c r="N43" s="10">
        <v>1</v>
      </c>
      <c r="O43" s="10">
        <f t="shared" si="5"/>
        <v>1.5</v>
      </c>
      <c r="P43" s="10"/>
      <c r="Q43" s="10">
        <f t="shared" si="6"/>
        <v>0</v>
      </c>
      <c r="R43" s="11"/>
      <c r="S43" s="10">
        <f t="shared" si="7"/>
        <v>0</v>
      </c>
      <c r="T43" s="10"/>
      <c r="U43" s="10">
        <f t="shared" si="8"/>
        <v>0</v>
      </c>
      <c r="V43" s="10"/>
      <c r="W43" s="10">
        <f t="shared" si="9"/>
        <v>0</v>
      </c>
      <c r="X43" s="10"/>
      <c r="Y43" s="10">
        <f t="shared" si="10"/>
        <v>0</v>
      </c>
      <c r="Z43" s="10"/>
      <c r="AA43" s="10">
        <f t="shared" si="11"/>
        <v>0</v>
      </c>
      <c r="AB43" s="10"/>
      <c r="AC43" s="10">
        <f t="shared" si="12"/>
        <v>0</v>
      </c>
      <c r="AD43" s="10"/>
      <c r="AE43" s="10">
        <v>0</v>
      </c>
      <c r="AF43" s="11"/>
      <c r="AG43" s="10">
        <f t="shared" si="13"/>
        <v>0</v>
      </c>
      <c r="AH43" s="10"/>
      <c r="AI43" s="10">
        <f t="shared" si="14"/>
        <v>0</v>
      </c>
      <c r="AJ43" s="10"/>
      <c r="AK43" s="10">
        <f t="shared" si="15"/>
        <v>0</v>
      </c>
      <c r="AL43" s="10"/>
      <c r="AM43" s="10">
        <f t="shared" si="16"/>
        <v>0</v>
      </c>
      <c r="AN43" s="10"/>
      <c r="AO43" s="10">
        <f t="shared" si="17"/>
        <v>0</v>
      </c>
      <c r="AP43" s="10"/>
      <c r="AQ43" s="10">
        <f t="shared" si="18"/>
        <v>0</v>
      </c>
      <c r="AR43" s="10"/>
      <c r="AS43" s="10">
        <f t="shared" si="19"/>
        <v>0</v>
      </c>
      <c r="AT43" s="10"/>
      <c r="AU43" s="10">
        <f t="shared" si="20"/>
        <v>0</v>
      </c>
      <c r="AV43" s="10"/>
      <c r="AW43" s="10">
        <f t="shared" si="21"/>
        <v>0</v>
      </c>
      <c r="AX43" s="10"/>
      <c r="AY43" s="10">
        <f t="shared" si="22"/>
        <v>0</v>
      </c>
      <c r="AZ43" s="10"/>
      <c r="BA43" s="10">
        <f t="shared" si="23"/>
        <v>0</v>
      </c>
      <c r="BB43" s="10"/>
      <c r="BC43" s="10">
        <f t="shared" si="24"/>
        <v>0</v>
      </c>
      <c r="BD43" s="10"/>
      <c r="BE43" s="10">
        <f t="shared" ref="BE43" si="164">SUM(BD43*$D43*$F43*$G43*$H43*BE$8)</f>
        <v>0</v>
      </c>
      <c r="BF43" s="10"/>
      <c r="BG43" s="10">
        <f t="shared" ref="BG43:BG52" si="165">SUM(BF43*$D43*$F43*$G43*$H43*BG$8)</f>
        <v>0</v>
      </c>
      <c r="BH43" s="10"/>
      <c r="BI43" s="10">
        <f t="shared" si="27"/>
        <v>0</v>
      </c>
      <c r="BJ43" s="10"/>
      <c r="BK43" s="10">
        <f t="shared" ref="BK43:BK52" si="166">SUM(BJ43*$D43*$F43*$G43*$H43*BK$8)</f>
        <v>0</v>
      </c>
      <c r="BL43" s="10"/>
      <c r="BM43" s="10">
        <f t="shared" si="29"/>
        <v>0</v>
      </c>
      <c r="BN43" s="10"/>
      <c r="BO43" s="10">
        <f t="shared" si="30"/>
        <v>0</v>
      </c>
      <c r="BP43" s="10"/>
      <c r="BQ43" s="10">
        <f t="shared" ref="BQ43:BQ52" si="167">SUM(BP43*$D43*$F43*$G43*$H43*BQ$8)</f>
        <v>0</v>
      </c>
      <c r="BR43" s="10"/>
      <c r="BS43" s="10">
        <f t="shared" si="32"/>
        <v>0</v>
      </c>
      <c r="BT43" s="10"/>
      <c r="BU43" s="10">
        <f t="shared" ref="BU43:BU52" si="168">SUM(BT43*$D43*$F43*$G43*$H43*BU$8)</f>
        <v>0</v>
      </c>
      <c r="BV43" s="10"/>
      <c r="BW43" s="10">
        <f t="shared" ref="BW43:BW52" si="169">SUM(BV43*$D43*$F43*$G43*$H43*BW$8)</f>
        <v>0</v>
      </c>
      <c r="BX43" s="10"/>
      <c r="BY43" s="10">
        <f t="shared" si="35"/>
        <v>0</v>
      </c>
      <c r="BZ43" s="10"/>
      <c r="CA43" s="10">
        <f t="shared" si="36"/>
        <v>0</v>
      </c>
      <c r="CB43" s="10"/>
      <c r="CC43" s="10">
        <f t="shared" si="37"/>
        <v>0</v>
      </c>
      <c r="CD43" s="10"/>
      <c r="CE43" s="10">
        <f t="shared" si="38"/>
        <v>0</v>
      </c>
      <c r="CF43" s="10"/>
      <c r="CG43" s="10">
        <f t="shared" si="39"/>
        <v>0</v>
      </c>
      <c r="CH43" s="10"/>
      <c r="CI43" s="10">
        <f t="shared" ref="CI43:CI52" si="170">SUM(CH43*$D43*$F43*$G43*$H43*CI$8)</f>
        <v>0</v>
      </c>
      <c r="CJ43" s="10"/>
      <c r="CK43" s="10">
        <f t="shared" ref="CK43:CK52" si="171">SUM(CJ43*$D43*$F43*$G43*$H43*CK$8)</f>
        <v>0</v>
      </c>
      <c r="CL43" s="10"/>
      <c r="CM43" s="10">
        <f t="shared" ref="CM43:CM52" si="172">SUM(CL43*$D43*$F43*$G43*$H43*CM$8)</f>
        <v>0</v>
      </c>
      <c r="CN43" s="10"/>
      <c r="CO43" s="10">
        <f t="shared" si="43"/>
        <v>0</v>
      </c>
      <c r="CP43" s="10"/>
      <c r="CQ43" s="10">
        <f t="shared" si="44"/>
        <v>0</v>
      </c>
      <c r="CR43" s="10"/>
      <c r="CS43" s="10">
        <f t="shared" si="45"/>
        <v>0</v>
      </c>
      <c r="CT43" s="10"/>
      <c r="CU43" s="10">
        <f t="shared" ref="CU43:CU52" si="173">SUM(CT43*$D43*$F43*$G43*$J43*CU$8)</f>
        <v>0</v>
      </c>
      <c r="CV43" s="10"/>
      <c r="CW43" s="10"/>
      <c r="CX43" s="10"/>
      <c r="CY43" s="10"/>
      <c r="CZ43" s="40">
        <f t="shared" ref="CZ43:CZ52" si="174">SUM(AF43,R43,V43,AD43,L43,X43,P43,BH43,BV43,CH43,CL43,BJ43,CJ43,AH43,BB43,BD43,AJ43,BF43,BT43,AL43,Z43,CP43,BL43,CN43,BN43,BZ43,CD43,BX43,CB43,AN43,AP43,AR43,AT43,AV43,AZ43,AX43,BR43,CT43,CR43,CF43,AB43,BP43)</f>
        <v>0</v>
      </c>
      <c r="DA43" s="40">
        <f t="shared" ref="DA43:DA52" si="175">SUM(AG43,S43,W43,AE43,M43,Y43,Q43,BI43,BW43,CI43,CM43,BK43,CK43,AI43,BC43,BE43,AK43,BG43,BU43,AM43,AA43,CQ43,BM43,CO43,BO43,CA43,CE43,BY43,CC43,AO43,AQ43,AS43,AU43,AW43,BA43,AY43,BS43,CU43,CS43,CG43,AC43,BQ43)</f>
        <v>0</v>
      </c>
    </row>
    <row r="44" spans="1:105" ht="45" x14ac:dyDescent="0.25">
      <c r="A44" s="56"/>
      <c r="B44" s="56">
        <v>22</v>
      </c>
      <c r="C44" s="12" t="s">
        <v>143</v>
      </c>
      <c r="D44" s="7">
        <f>D41</f>
        <v>9860</v>
      </c>
      <c r="E44" s="7">
        <v>10127</v>
      </c>
      <c r="F44" s="15">
        <v>1.1000000000000001</v>
      </c>
      <c r="G44" s="15">
        <v>1</v>
      </c>
      <c r="H44" s="7">
        <v>1.4</v>
      </c>
      <c r="I44" s="7">
        <v>1.68</v>
      </c>
      <c r="J44" s="7">
        <v>2.23</v>
      </c>
      <c r="K44" s="9">
        <v>2.57</v>
      </c>
      <c r="L44" s="10"/>
      <c r="M44" s="10">
        <f t="shared" si="4"/>
        <v>0</v>
      </c>
      <c r="N44" s="10"/>
      <c r="O44" s="10">
        <f t="shared" si="5"/>
        <v>0</v>
      </c>
      <c r="P44" s="10"/>
      <c r="Q44" s="10">
        <f t="shared" si="6"/>
        <v>0</v>
      </c>
      <c r="R44" s="11"/>
      <c r="S44" s="10">
        <f t="shared" si="7"/>
        <v>0</v>
      </c>
      <c r="T44" s="10"/>
      <c r="U44" s="10">
        <f t="shared" si="8"/>
        <v>0</v>
      </c>
      <c r="V44" s="10"/>
      <c r="W44" s="10">
        <f t="shared" si="9"/>
        <v>0</v>
      </c>
      <c r="X44" s="10"/>
      <c r="Y44" s="10">
        <f t="shared" si="10"/>
        <v>0</v>
      </c>
      <c r="Z44" s="10"/>
      <c r="AA44" s="10">
        <f t="shared" si="11"/>
        <v>0</v>
      </c>
      <c r="AB44" s="10"/>
      <c r="AC44" s="10">
        <f t="shared" si="12"/>
        <v>0</v>
      </c>
      <c r="AD44" s="10"/>
      <c r="AE44" s="10">
        <v>0</v>
      </c>
      <c r="AF44" s="11"/>
      <c r="AG44" s="10">
        <f t="shared" si="13"/>
        <v>0</v>
      </c>
      <c r="AH44" s="10"/>
      <c r="AI44" s="10">
        <f t="shared" si="14"/>
        <v>0</v>
      </c>
      <c r="AJ44" s="10"/>
      <c r="AK44" s="10">
        <f t="shared" si="15"/>
        <v>0</v>
      </c>
      <c r="AL44" s="10"/>
      <c r="AM44" s="10">
        <f t="shared" si="16"/>
        <v>0</v>
      </c>
      <c r="AN44" s="10"/>
      <c r="AO44" s="10">
        <f t="shared" si="17"/>
        <v>0</v>
      </c>
      <c r="AP44" s="10"/>
      <c r="AQ44" s="10">
        <f t="shared" si="18"/>
        <v>0</v>
      </c>
      <c r="AR44" s="10"/>
      <c r="AS44" s="10">
        <f t="shared" si="19"/>
        <v>0</v>
      </c>
      <c r="AT44" s="10"/>
      <c r="AU44" s="10">
        <f t="shared" si="20"/>
        <v>0</v>
      </c>
      <c r="AV44" s="10"/>
      <c r="AW44" s="10">
        <f t="shared" si="21"/>
        <v>0</v>
      </c>
      <c r="AX44" s="10"/>
      <c r="AY44" s="10">
        <f t="shared" si="22"/>
        <v>0</v>
      </c>
      <c r="AZ44" s="10"/>
      <c r="BA44" s="10">
        <f t="shared" si="23"/>
        <v>0</v>
      </c>
      <c r="BB44" s="10"/>
      <c r="BC44" s="10">
        <f t="shared" si="24"/>
        <v>0</v>
      </c>
      <c r="BD44" s="10"/>
      <c r="BE44" s="10">
        <f t="shared" ref="BE44:BE52" si="176">SUM(BD44*$D44*$F44*$G44*$H44*BE$8)</f>
        <v>0</v>
      </c>
      <c r="BF44" s="10"/>
      <c r="BG44" s="10">
        <f t="shared" si="165"/>
        <v>0</v>
      </c>
      <c r="BH44" s="10"/>
      <c r="BI44" s="10">
        <f t="shared" si="27"/>
        <v>0</v>
      </c>
      <c r="BJ44" s="10"/>
      <c r="BK44" s="10">
        <f t="shared" si="166"/>
        <v>0</v>
      </c>
      <c r="BL44" s="10"/>
      <c r="BM44" s="10">
        <f t="shared" si="29"/>
        <v>0</v>
      </c>
      <c r="BN44" s="10"/>
      <c r="BO44" s="10">
        <f t="shared" si="30"/>
        <v>0</v>
      </c>
      <c r="BP44" s="10"/>
      <c r="BQ44" s="10">
        <f t="shared" si="167"/>
        <v>0</v>
      </c>
      <c r="BR44" s="10"/>
      <c r="BS44" s="10">
        <f t="shared" si="32"/>
        <v>0</v>
      </c>
      <c r="BT44" s="10"/>
      <c r="BU44" s="10">
        <f t="shared" si="168"/>
        <v>0</v>
      </c>
      <c r="BV44" s="10"/>
      <c r="BW44" s="10">
        <f t="shared" si="169"/>
        <v>0</v>
      </c>
      <c r="BX44" s="10"/>
      <c r="BY44" s="10">
        <f t="shared" si="35"/>
        <v>0</v>
      </c>
      <c r="BZ44" s="10"/>
      <c r="CA44" s="10">
        <f t="shared" si="36"/>
        <v>0</v>
      </c>
      <c r="CB44" s="10"/>
      <c r="CC44" s="10">
        <f t="shared" si="37"/>
        <v>0</v>
      </c>
      <c r="CD44" s="10"/>
      <c r="CE44" s="10">
        <f t="shared" si="38"/>
        <v>0</v>
      </c>
      <c r="CF44" s="10"/>
      <c r="CG44" s="10">
        <f t="shared" si="39"/>
        <v>0</v>
      </c>
      <c r="CH44" s="10"/>
      <c r="CI44" s="10">
        <f t="shared" si="170"/>
        <v>0</v>
      </c>
      <c r="CJ44" s="10"/>
      <c r="CK44" s="10">
        <f t="shared" si="171"/>
        <v>0</v>
      </c>
      <c r="CL44" s="10"/>
      <c r="CM44" s="10">
        <f t="shared" si="172"/>
        <v>0</v>
      </c>
      <c r="CN44" s="10"/>
      <c r="CO44" s="10">
        <f t="shared" si="43"/>
        <v>0</v>
      </c>
      <c r="CP44" s="10"/>
      <c r="CQ44" s="10">
        <f t="shared" si="44"/>
        <v>0</v>
      </c>
      <c r="CR44" s="10"/>
      <c r="CS44" s="10">
        <f t="shared" si="45"/>
        <v>0</v>
      </c>
      <c r="CT44" s="10"/>
      <c r="CU44" s="10">
        <f t="shared" si="173"/>
        <v>0</v>
      </c>
      <c r="CV44" s="10"/>
      <c r="CW44" s="10"/>
      <c r="CX44" s="10"/>
      <c r="CY44" s="10"/>
      <c r="CZ44" s="40">
        <f t="shared" si="174"/>
        <v>0</v>
      </c>
      <c r="DA44" s="40">
        <f t="shared" si="175"/>
        <v>0</v>
      </c>
    </row>
    <row r="45" spans="1:105" ht="45" x14ac:dyDescent="0.25">
      <c r="A45" s="56"/>
      <c r="B45" s="56">
        <v>23</v>
      </c>
      <c r="C45" s="12" t="s">
        <v>144</v>
      </c>
      <c r="D45" s="7">
        <f>D44</f>
        <v>9860</v>
      </c>
      <c r="E45" s="7">
        <v>10127</v>
      </c>
      <c r="F45" s="15">
        <v>9</v>
      </c>
      <c r="G45" s="15">
        <v>1</v>
      </c>
      <c r="H45" s="7">
        <v>1.4</v>
      </c>
      <c r="I45" s="7">
        <v>1.68</v>
      </c>
      <c r="J45" s="7">
        <v>2.23</v>
      </c>
      <c r="K45" s="9">
        <v>2.57</v>
      </c>
      <c r="L45" s="10"/>
      <c r="M45" s="10">
        <f t="shared" si="4"/>
        <v>0</v>
      </c>
      <c r="N45" s="10"/>
      <c r="O45" s="10">
        <f t="shared" si="5"/>
        <v>0</v>
      </c>
      <c r="P45" s="10"/>
      <c r="Q45" s="10">
        <f t="shared" si="6"/>
        <v>0</v>
      </c>
      <c r="R45" s="11"/>
      <c r="S45" s="10">
        <f t="shared" si="7"/>
        <v>0</v>
      </c>
      <c r="T45" s="10"/>
      <c r="U45" s="10">
        <f t="shared" si="8"/>
        <v>0</v>
      </c>
      <c r="V45" s="10"/>
      <c r="W45" s="10">
        <f t="shared" si="9"/>
        <v>0</v>
      </c>
      <c r="X45" s="10"/>
      <c r="Y45" s="10">
        <f t="shared" si="10"/>
        <v>0</v>
      </c>
      <c r="Z45" s="10"/>
      <c r="AA45" s="10">
        <f t="shared" si="11"/>
        <v>0</v>
      </c>
      <c r="AB45" s="10"/>
      <c r="AC45" s="10">
        <f t="shared" si="12"/>
        <v>0</v>
      </c>
      <c r="AD45" s="10"/>
      <c r="AE45" s="10">
        <v>0</v>
      </c>
      <c r="AF45" s="11"/>
      <c r="AG45" s="10">
        <f t="shared" si="13"/>
        <v>0</v>
      </c>
      <c r="AH45" s="10"/>
      <c r="AI45" s="10">
        <f t="shared" si="14"/>
        <v>0</v>
      </c>
      <c r="AJ45" s="10"/>
      <c r="AK45" s="10">
        <f t="shared" si="15"/>
        <v>0</v>
      </c>
      <c r="AL45" s="10"/>
      <c r="AM45" s="10">
        <f t="shared" si="16"/>
        <v>0</v>
      </c>
      <c r="AN45" s="10"/>
      <c r="AO45" s="10">
        <f t="shared" si="17"/>
        <v>0</v>
      </c>
      <c r="AP45" s="10"/>
      <c r="AQ45" s="10">
        <f t="shared" si="18"/>
        <v>0</v>
      </c>
      <c r="AR45" s="10"/>
      <c r="AS45" s="10">
        <f t="shared" si="19"/>
        <v>0</v>
      </c>
      <c r="AT45" s="10"/>
      <c r="AU45" s="10">
        <f t="shared" si="20"/>
        <v>0</v>
      </c>
      <c r="AV45" s="10"/>
      <c r="AW45" s="10">
        <f t="shared" si="21"/>
        <v>0</v>
      </c>
      <c r="AX45" s="10"/>
      <c r="AY45" s="10">
        <f t="shared" si="22"/>
        <v>0</v>
      </c>
      <c r="AZ45" s="10"/>
      <c r="BA45" s="10">
        <f t="shared" si="23"/>
        <v>0</v>
      </c>
      <c r="BB45" s="10"/>
      <c r="BC45" s="10">
        <f t="shared" si="24"/>
        <v>0</v>
      </c>
      <c r="BD45" s="10"/>
      <c r="BE45" s="10">
        <f t="shared" si="176"/>
        <v>0</v>
      </c>
      <c r="BF45" s="10"/>
      <c r="BG45" s="10">
        <f t="shared" si="165"/>
        <v>0</v>
      </c>
      <c r="BH45" s="10"/>
      <c r="BI45" s="10">
        <f t="shared" si="27"/>
        <v>0</v>
      </c>
      <c r="BJ45" s="10"/>
      <c r="BK45" s="10">
        <f t="shared" si="166"/>
        <v>0</v>
      </c>
      <c r="BL45" s="10"/>
      <c r="BM45" s="10">
        <f t="shared" si="29"/>
        <v>0</v>
      </c>
      <c r="BN45" s="10"/>
      <c r="BO45" s="10">
        <f t="shared" si="30"/>
        <v>0</v>
      </c>
      <c r="BP45" s="10"/>
      <c r="BQ45" s="10">
        <f t="shared" si="167"/>
        <v>0</v>
      </c>
      <c r="BR45" s="10"/>
      <c r="BS45" s="10">
        <f t="shared" si="32"/>
        <v>0</v>
      </c>
      <c r="BT45" s="10"/>
      <c r="BU45" s="10">
        <f t="shared" si="168"/>
        <v>0</v>
      </c>
      <c r="BV45" s="10"/>
      <c r="BW45" s="10">
        <f t="shared" si="169"/>
        <v>0</v>
      </c>
      <c r="BX45" s="10"/>
      <c r="BY45" s="10">
        <f t="shared" si="35"/>
        <v>0</v>
      </c>
      <c r="BZ45" s="10"/>
      <c r="CA45" s="10">
        <f t="shared" si="36"/>
        <v>0</v>
      </c>
      <c r="CB45" s="10"/>
      <c r="CC45" s="10">
        <f t="shared" si="37"/>
        <v>0</v>
      </c>
      <c r="CD45" s="10"/>
      <c r="CE45" s="10">
        <f t="shared" si="38"/>
        <v>0</v>
      </c>
      <c r="CF45" s="10"/>
      <c r="CG45" s="10">
        <f t="shared" si="39"/>
        <v>0</v>
      </c>
      <c r="CH45" s="10"/>
      <c r="CI45" s="10">
        <f t="shared" si="170"/>
        <v>0</v>
      </c>
      <c r="CJ45" s="10"/>
      <c r="CK45" s="10">
        <f t="shared" si="171"/>
        <v>0</v>
      </c>
      <c r="CL45" s="10"/>
      <c r="CM45" s="10">
        <f t="shared" si="172"/>
        <v>0</v>
      </c>
      <c r="CN45" s="10"/>
      <c r="CO45" s="10">
        <f t="shared" si="43"/>
        <v>0</v>
      </c>
      <c r="CP45" s="10"/>
      <c r="CQ45" s="10">
        <f t="shared" si="44"/>
        <v>0</v>
      </c>
      <c r="CR45" s="10"/>
      <c r="CS45" s="10">
        <f t="shared" si="45"/>
        <v>0</v>
      </c>
      <c r="CT45" s="10"/>
      <c r="CU45" s="10">
        <f t="shared" si="173"/>
        <v>0</v>
      </c>
      <c r="CV45" s="10"/>
      <c r="CW45" s="10"/>
      <c r="CX45" s="10"/>
      <c r="CY45" s="10"/>
      <c r="CZ45" s="40">
        <f t="shared" si="174"/>
        <v>0</v>
      </c>
      <c r="DA45" s="40">
        <f t="shared" si="175"/>
        <v>0</v>
      </c>
    </row>
    <row r="46" spans="1:105" ht="45" x14ac:dyDescent="0.25">
      <c r="A46" s="56"/>
      <c r="B46" s="56">
        <v>24</v>
      </c>
      <c r="C46" s="12" t="s">
        <v>145</v>
      </c>
      <c r="D46" s="7">
        <f t="shared" ref="D46:D47" si="177">D45</f>
        <v>9860</v>
      </c>
      <c r="E46" s="7">
        <v>10127</v>
      </c>
      <c r="F46" s="15">
        <v>4.9000000000000004</v>
      </c>
      <c r="G46" s="15">
        <v>1</v>
      </c>
      <c r="H46" s="7">
        <v>1.4</v>
      </c>
      <c r="I46" s="7">
        <v>1.68</v>
      </c>
      <c r="J46" s="7">
        <v>2.23</v>
      </c>
      <c r="K46" s="9">
        <v>2.57</v>
      </c>
      <c r="L46" s="10"/>
      <c r="M46" s="10">
        <f t="shared" si="4"/>
        <v>0</v>
      </c>
      <c r="N46" s="10"/>
      <c r="O46" s="10">
        <f t="shared" si="5"/>
        <v>0</v>
      </c>
      <c r="P46" s="10"/>
      <c r="Q46" s="10">
        <f t="shared" si="6"/>
        <v>0</v>
      </c>
      <c r="R46" s="11"/>
      <c r="S46" s="10">
        <f t="shared" si="7"/>
        <v>0</v>
      </c>
      <c r="T46" s="10"/>
      <c r="U46" s="10">
        <f t="shared" si="8"/>
        <v>0</v>
      </c>
      <c r="V46" s="10"/>
      <c r="W46" s="10">
        <f t="shared" si="9"/>
        <v>0</v>
      </c>
      <c r="X46" s="10"/>
      <c r="Y46" s="10">
        <f t="shared" si="10"/>
        <v>0</v>
      </c>
      <c r="Z46" s="10"/>
      <c r="AA46" s="10">
        <f t="shared" si="11"/>
        <v>0</v>
      </c>
      <c r="AB46" s="10"/>
      <c r="AC46" s="10">
        <f t="shared" si="12"/>
        <v>0</v>
      </c>
      <c r="AD46" s="10"/>
      <c r="AE46" s="10">
        <v>0</v>
      </c>
      <c r="AF46" s="11"/>
      <c r="AG46" s="10">
        <f t="shared" si="13"/>
        <v>0</v>
      </c>
      <c r="AH46" s="10"/>
      <c r="AI46" s="10">
        <f t="shared" si="14"/>
        <v>0</v>
      </c>
      <c r="AJ46" s="10"/>
      <c r="AK46" s="10">
        <f t="shared" si="15"/>
        <v>0</v>
      </c>
      <c r="AL46" s="10"/>
      <c r="AM46" s="10">
        <f t="shared" si="16"/>
        <v>0</v>
      </c>
      <c r="AN46" s="10"/>
      <c r="AO46" s="10">
        <f t="shared" si="17"/>
        <v>0</v>
      </c>
      <c r="AP46" s="10"/>
      <c r="AQ46" s="10">
        <f t="shared" si="18"/>
        <v>0</v>
      </c>
      <c r="AR46" s="10"/>
      <c r="AS46" s="10">
        <f t="shared" si="19"/>
        <v>0</v>
      </c>
      <c r="AT46" s="10"/>
      <c r="AU46" s="10">
        <f t="shared" si="20"/>
        <v>0</v>
      </c>
      <c r="AV46" s="10"/>
      <c r="AW46" s="10">
        <f t="shared" si="21"/>
        <v>0</v>
      </c>
      <c r="AX46" s="10"/>
      <c r="AY46" s="10">
        <f t="shared" si="22"/>
        <v>0</v>
      </c>
      <c r="AZ46" s="10"/>
      <c r="BA46" s="10">
        <f t="shared" si="23"/>
        <v>0</v>
      </c>
      <c r="BB46" s="10"/>
      <c r="BC46" s="10">
        <f t="shared" si="24"/>
        <v>0</v>
      </c>
      <c r="BD46" s="10"/>
      <c r="BE46" s="10">
        <f t="shared" si="176"/>
        <v>0</v>
      </c>
      <c r="BF46" s="10"/>
      <c r="BG46" s="10">
        <f t="shared" si="165"/>
        <v>0</v>
      </c>
      <c r="BH46" s="10"/>
      <c r="BI46" s="10">
        <f t="shared" si="27"/>
        <v>0</v>
      </c>
      <c r="BJ46" s="10"/>
      <c r="BK46" s="10">
        <f t="shared" si="166"/>
        <v>0</v>
      </c>
      <c r="BL46" s="10"/>
      <c r="BM46" s="10">
        <f t="shared" si="29"/>
        <v>0</v>
      </c>
      <c r="BN46" s="10"/>
      <c r="BO46" s="10">
        <f t="shared" si="30"/>
        <v>0</v>
      </c>
      <c r="BP46" s="10"/>
      <c r="BQ46" s="10">
        <f t="shared" si="167"/>
        <v>0</v>
      </c>
      <c r="BR46" s="10"/>
      <c r="BS46" s="10">
        <f t="shared" si="32"/>
        <v>0</v>
      </c>
      <c r="BT46" s="10"/>
      <c r="BU46" s="10">
        <f t="shared" si="168"/>
        <v>0</v>
      </c>
      <c r="BV46" s="10"/>
      <c r="BW46" s="10">
        <f t="shared" si="169"/>
        <v>0</v>
      </c>
      <c r="BX46" s="10"/>
      <c r="BY46" s="10">
        <f t="shared" si="35"/>
        <v>0</v>
      </c>
      <c r="BZ46" s="10"/>
      <c r="CA46" s="10">
        <f t="shared" si="36"/>
        <v>0</v>
      </c>
      <c r="CB46" s="10"/>
      <c r="CC46" s="10">
        <f t="shared" si="37"/>
        <v>0</v>
      </c>
      <c r="CD46" s="10"/>
      <c r="CE46" s="10">
        <f t="shared" si="38"/>
        <v>0</v>
      </c>
      <c r="CF46" s="10"/>
      <c r="CG46" s="10">
        <f t="shared" si="39"/>
        <v>0</v>
      </c>
      <c r="CH46" s="10"/>
      <c r="CI46" s="10">
        <f t="shared" si="170"/>
        <v>0</v>
      </c>
      <c r="CJ46" s="10"/>
      <c r="CK46" s="10">
        <f t="shared" si="171"/>
        <v>0</v>
      </c>
      <c r="CL46" s="10"/>
      <c r="CM46" s="10">
        <f t="shared" si="172"/>
        <v>0</v>
      </c>
      <c r="CN46" s="10"/>
      <c r="CO46" s="10">
        <f t="shared" si="43"/>
        <v>0</v>
      </c>
      <c r="CP46" s="10"/>
      <c r="CQ46" s="10">
        <f t="shared" si="44"/>
        <v>0</v>
      </c>
      <c r="CR46" s="10"/>
      <c r="CS46" s="10">
        <f t="shared" si="45"/>
        <v>0</v>
      </c>
      <c r="CT46" s="10"/>
      <c r="CU46" s="10">
        <f t="shared" si="173"/>
        <v>0</v>
      </c>
      <c r="CV46" s="10"/>
      <c r="CW46" s="10"/>
      <c r="CX46" s="10"/>
      <c r="CY46" s="10"/>
      <c r="CZ46" s="40">
        <f t="shared" si="174"/>
        <v>0</v>
      </c>
      <c r="DA46" s="40">
        <f t="shared" si="175"/>
        <v>0</v>
      </c>
    </row>
    <row r="47" spans="1:105" ht="45" x14ac:dyDescent="0.25">
      <c r="A47" s="56"/>
      <c r="B47" s="56">
        <v>25</v>
      </c>
      <c r="C47" s="12" t="s">
        <v>146</v>
      </c>
      <c r="D47" s="7">
        <f t="shared" si="177"/>
        <v>9860</v>
      </c>
      <c r="E47" s="7">
        <v>10127</v>
      </c>
      <c r="F47" s="8">
        <v>22.2</v>
      </c>
      <c r="G47" s="15">
        <v>1</v>
      </c>
      <c r="H47" s="7">
        <v>1.4</v>
      </c>
      <c r="I47" s="7">
        <v>1.68</v>
      </c>
      <c r="J47" s="7">
        <v>2.23</v>
      </c>
      <c r="K47" s="9">
        <v>2.57</v>
      </c>
      <c r="L47" s="10"/>
      <c r="M47" s="10">
        <f t="shared" si="4"/>
        <v>0</v>
      </c>
      <c r="N47" s="10"/>
      <c r="O47" s="10"/>
      <c r="P47" s="10"/>
      <c r="Q47" s="10">
        <f t="shared" si="6"/>
        <v>0</v>
      </c>
      <c r="R47" s="11"/>
      <c r="S47" s="10">
        <f t="shared" si="7"/>
        <v>0</v>
      </c>
      <c r="T47" s="10"/>
      <c r="U47" s="10"/>
      <c r="V47" s="10"/>
      <c r="W47" s="10">
        <f t="shared" si="9"/>
        <v>0</v>
      </c>
      <c r="X47" s="10"/>
      <c r="Y47" s="10">
        <f t="shared" si="10"/>
        <v>0</v>
      </c>
      <c r="Z47" s="10"/>
      <c r="AA47" s="10">
        <f t="shared" si="11"/>
        <v>0</v>
      </c>
      <c r="AB47" s="10"/>
      <c r="AC47" s="10">
        <f t="shared" si="12"/>
        <v>0</v>
      </c>
      <c r="AD47" s="10"/>
      <c r="AE47" s="10">
        <v>0</v>
      </c>
      <c r="AF47" s="11"/>
      <c r="AG47" s="10">
        <f t="shared" si="13"/>
        <v>0</v>
      </c>
      <c r="AH47" s="10"/>
      <c r="AI47" s="10">
        <f t="shared" si="14"/>
        <v>0</v>
      </c>
      <c r="AJ47" s="10"/>
      <c r="AK47" s="10">
        <f t="shared" si="15"/>
        <v>0</v>
      </c>
      <c r="AL47" s="10"/>
      <c r="AM47" s="10">
        <f t="shared" si="16"/>
        <v>0</v>
      </c>
      <c r="AN47" s="10"/>
      <c r="AO47" s="10">
        <f t="shared" si="17"/>
        <v>0</v>
      </c>
      <c r="AP47" s="10"/>
      <c r="AQ47" s="10">
        <f t="shared" si="18"/>
        <v>0</v>
      </c>
      <c r="AR47" s="10"/>
      <c r="AS47" s="10">
        <f t="shared" si="19"/>
        <v>0</v>
      </c>
      <c r="AT47" s="10"/>
      <c r="AU47" s="10">
        <f t="shared" si="20"/>
        <v>0</v>
      </c>
      <c r="AV47" s="10"/>
      <c r="AW47" s="10">
        <f t="shared" si="21"/>
        <v>0</v>
      </c>
      <c r="AX47" s="10"/>
      <c r="AY47" s="10">
        <f t="shared" si="22"/>
        <v>0</v>
      </c>
      <c r="AZ47" s="10"/>
      <c r="BA47" s="10">
        <f t="shared" si="23"/>
        <v>0</v>
      </c>
      <c r="BB47" s="10"/>
      <c r="BC47" s="10">
        <f t="shared" si="24"/>
        <v>0</v>
      </c>
      <c r="BD47" s="10"/>
      <c r="BE47" s="10">
        <f t="shared" si="176"/>
        <v>0</v>
      </c>
      <c r="BF47" s="10"/>
      <c r="BG47" s="10">
        <f t="shared" si="165"/>
        <v>0</v>
      </c>
      <c r="BH47" s="10"/>
      <c r="BI47" s="10">
        <f t="shared" si="27"/>
        <v>0</v>
      </c>
      <c r="BJ47" s="10"/>
      <c r="BK47" s="10">
        <f t="shared" si="166"/>
        <v>0</v>
      </c>
      <c r="BL47" s="10"/>
      <c r="BM47" s="10">
        <f t="shared" si="29"/>
        <v>0</v>
      </c>
      <c r="BN47" s="10"/>
      <c r="BO47" s="10">
        <f t="shared" si="30"/>
        <v>0</v>
      </c>
      <c r="BP47" s="10"/>
      <c r="BQ47" s="10">
        <f t="shared" si="167"/>
        <v>0</v>
      </c>
      <c r="BR47" s="10"/>
      <c r="BS47" s="10">
        <f t="shared" si="32"/>
        <v>0</v>
      </c>
      <c r="BT47" s="10"/>
      <c r="BU47" s="10">
        <f t="shared" si="168"/>
        <v>0</v>
      </c>
      <c r="BV47" s="10"/>
      <c r="BW47" s="10">
        <f t="shared" si="169"/>
        <v>0</v>
      </c>
      <c r="BX47" s="10"/>
      <c r="BY47" s="10">
        <f t="shared" si="35"/>
        <v>0</v>
      </c>
      <c r="BZ47" s="10"/>
      <c r="CA47" s="10">
        <f t="shared" si="36"/>
        <v>0</v>
      </c>
      <c r="CB47" s="10"/>
      <c r="CC47" s="10">
        <f t="shared" si="37"/>
        <v>0</v>
      </c>
      <c r="CD47" s="10"/>
      <c r="CE47" s="10">
        <f t="shared" si="38"/>
        <v>0</v>
      </c>
      <c r="CF47" s="10"/>
      <c r="CG47" s="10">
        <f t="shared" si="39"/>
        <v>0</v>
      </c>
      <c r="CH47" s="10"/>
      <c r="CI47" s="10">
        <f t="shared" si="170"/>
        <v>0</v>
      </c>
      <c r="CJ47" s="10"/>
      <c r="CK47" s="10">
        <f t="shared" si="171"/>
        <v>0</v>
      </c>
      <c r="CL47" s="10"/>
      <c r="CM47" s="10">
        <f t="shared" si="172"/>
        <v>0</v>
      </c>
      <c r="CN47" s="10"/>
      <c r="CO47" s="10">
        <f t="shared" si="43"/>
        <v>0</v>
      </c>
      <c r="CP47" s="10"/>
      <c r="CQ47" s="10">
        <f t="shared" si="44"/>
        <v>0</v>
      </c>
      <c r="CR47" s="10"/>
      <c r="CS47" s="10">
        <f t="shared" si="45"/>
        <v>0</v>
      </c>
      <c r="CT47" s="10"/>
      <c r="CU47" s="10">
        <f t="shared" si="173"/>
        <v>0</v>
      </c>
      <c r="CV47" s="10"/>
      <c r="CW47" s="10"/>
      <c r="CX47" s="10"/>
      <c r="CY47" s="10"/>
      <c r="CZ47" s="40">
        <f t="shared" si="174"/>
        <v>0</v>
      </c>
      <c r="DA47" s="40">
        <f t="shared" si="175"/>
        <v>0</v>
      </c>
    </row>
    <row r="48" spans="1:105" x14ac:dyDescent="0.25">
      <c r="A48" s="56"/>
      <c r="B48" s="56">
        <v>26</v>
      </c>
      <c r="C48" s="12" t="s">
        <v>147</v>
      </c>
      <c r="D48" s="7">
        <f t="shared" ref="D48" si="178">D44</f>
        <v>9860</v>
      </c>
      <c r="E48" s="7">
        <v>10127</v>
      </c>
      <c r="F48" s="8">
        <v>0.97</v>
      </c>
      <c r="G48" s="15">
        <v>1</v>
      </c>
      <c r="H48" s="7">
        <v>1.4</v>
      </c>
      <c r="I48" s="7">
        <v>1.68</v>
      </c>
      <c r="J48" s="7">
        <v>2.23</v>
      </c>
      <c r="K48" s="9">
        <v>2.57</v>
      </c>
      <c r="L48" s="10"/>
      <c r="M48" s="10">
        <f t="shared" si="4"/>
        <v>0</v>
      </c>
      <c r="N48" s="10">
        <v>7</v>
      </c>
      <c r="O48" s="10">
        <f t="shared" si="5"/>
        <v>10.5</v>
      </c>
      <c r="P48" s="10">
        <v>17</v>
      </c>
      <c r="Q48" s="10">
        <f t="shared" si="6"/>
        <v>227627.96</v>
      </c>
      <c r="R48" s="11"/>
      <c r="S48" s="10">
        <f t="shared" si="7"/>
        <v>0</v>
      </c>
      <c r="T48" s="10"/>
      <c r="U48" s="10">
        <f t="shared" si="8"/>
        <v>0</v>
      </c>
      <c r="V48" s="10"/>
      <c r="W48" s="10">
        <f t="shared" si="9"/>
        <v>0</v>
      </c>
      <c r="X48" s="10"/>
      <c r="Y48" s="10">
        <f t="shared" si="10"/>
        <v>0</v>
      </c>
      <c r="Z48" s="10">
        <v>10</v>
      </c>
      <c r="AA48" s="10">
        <f t="shared" si="11"/>
        <v>133898.79999999999</v>
      </c>
      <c r="AB48" s="10"/>
      <c r="AC48" s="10">
        <f t="shared" si="12"/>
        <v>0</v>
      </c>
      <c r="AD48" s="10"/>
      <c r="AE48" s="10">
        <v>0</v>
      </c>
      <c r="AF48" s="11"/>
      <c r="AG48" s="10">
        <f t="shared" si="13"/>
        <v>0</v>
      </c>
      <c r="AH48" s="10"/>
      <c r="AI48" s="10">
        <f t="shared" si="14"/>
        <v>0</v>
      </c>
      <c r="AJ48" s="10"/>
      <c r="AK48" s="10">
        <f t="shared" si="15"/>
        <v>0</v>
      </c>
      <c r="AL48" s="10"/>
      <c r="AM48" s="10">
        <f t="shared" si="16"/>
        <v>0</v>
      </c>
      <c r="AN48" s="10"/>
      <c r="AO48" s="10">
        <f t="shared" si="17"/>
        <v>0</v>
      </c>
      <c r="AP48" s="10"/>
      <c r="AQ48" s="10">
        <f t="shared" si="18"/>
        <v>0</v>
      </c>
      <c r="AR48" s="10"/>
      <c r="AS48" s="10">
        <f t="shared" si="19"/>
        <v>0</v>
      </c>
      <c r="AT48" s="10"/>
      <c r="AU48" s="10">
        <f t="shared" si="20"/>
        <v>0</v>
      </c>
      <c r="AV48" s="10"/>
      <c r="AW48" s="10">
        <f t="shared" si="21"/>
        <v>0</v>
      </c>
      <c r="AX48" s="10"/>
      <c r="AY48" s="10">
        <f t="shared" si="22"/>
        <v>0</v>
      </c>
      <c r="AZ48" s="10"/>
      <c r="BA48" s="10">
        <f t="shared" si="23"/>
        <v>0</v>
      </c>
      <c r="BB48" s="10"/>
      <c r="BC48" s="10">
        <f t="shared" si="24"/>
        <v>0</v>
      </c>
      <c r="BD48" s="10"/>
      <c r="BE48" s="10">
        <f t="shared" si="176"/>
        <v>0</v>
      </c>
      <c r="BF48" s="10"/>
      <c r="BG48" s="10">
        <f t="shared" si="165"/>
        <v>0</v>
      </c>
      <c r="BH48" s="10">
        <v>3</v>
      </c>
      <c r="BI48" s="10">
        <f t="shared" si="27"/>
        <v>40169.639999999992</v>
      </c>
      <c r="BJ48" s="10"/>
      <c r="BK48" s="10">
        <f t="shared" si="166"/>
        <v>0</v>
      </c>
      <c r="BL48" s="10"/>
      <c r="BM48" s="10">
        <f t="shared" si="29"/>
        <v>0</v>
      </c>
      <c r="BN48" s="10">
        <v>4</v>
      </c>
      <c r="BO48" s="10">
        <f t="shared" si="30"/>
        <v>64271.423999999992</v>
      </c>
      <c r="BP48" s="10"/>
      <c r="BQ48" s="10">
        <f t="shared" si="167"/>
        <v>0</v>
      </c>
      <c r="BR48" s="10"/>
      <c r="BS48" s="10">
        <f t="shared" si="32"/>
        <v>0</v>
      </c>
      <c r="BT48" s="10"/>
      <c r="BU48" s="10">
        <f t="shared" si="168"/>
        <v>0</v>
      </c>
      <c r="BV48" s="10"/>
      <c r="BW48" s="10">
        <f t="shared" si="169"/>
        <v>0</v>
      </c>
      <c r="BX48" s="10"/>
      <c r="BY48" s="10">
        <f t="shared" si="35"/>
        <v>0</v>
      </c>
      <c r="BZ48" s="10">
        <v>1</v>
      </c>
      <c r="CA48" s="10">
        <f t="shared" si="36"/>
        <v>16067.855999999998</v>
      </c>
      <c r="CB48" s="10"/>
      <c r="CC48" s="10">
        <f t="shared" si="37"/>
        <v>0</v>
      </c>
      <c r="CD48" s="51">
        <v>5</v>
      </c>
      <c r="CE48" s="10">
        <f t="shared" si="38"/>
        <v>80339.28</v>
      </c>
      <c r="CF48" s="10">
        <v>9</v>
      </c>
      <c r="CG48" s="10">
        <f t="shared" si="39"/>
        <v>144610.704</v>
      </c>
      <c r="CH48" s="10">
        <v>2</v>
      </c>
      <c r="CI48" s="10">
        <f t="shared" si="170"/>
        <v>26779.759999999995</v>
      </c>
      <c r="CJ48" s="10">
        <v>5</v>
      </c>
      <c r="CK48" s="10">
        <f t="shared" si="171"/>
        <v>66949.399999999994</v>
      </c>
      <c r="CL48" s="10"/>
      <c r="CM48" s="10">
        <f t="shared" si="172"/>
        <v>0</v>
      </c>
      <c r="CN48" s="10"/>
      <c r="CO48" s="10">
        <f t="shared" si="43"/>
        <v>0</v>
      </c>
      <c r="CP48" s="10"/>
      <c r="CQ48" s="10">
        <f t="shared" si="44"/>
        <v>0</v>
      </c>
      <c r="CR48" s="10"/>
      <c r="CS48" s="10">
        <f t="shared" si="45"/>
        <v>0</v>
      </c>
      <c r="CT48" s="51"/>
      <c r="CU48" s="10">
        <f t="shared" si="173"/>
        <v>0</v>
      </c>
      <c r="CV48" s="10"/>
      <c r="CW48" s="10"/>
      <c r="CX48" s="10"/>
      <c r="CY48" s="10"/>
      <c r="CZ48" s="40">
        <f t="shared" si="174"/>
        <v>56</v>
      </c>
      <c r="DA48" s="40">
        <f t="shared" si="175"/>
        <v>800714.82400000002</v>
      </c>
    </row>
    <row r="49" spans="1:105" ht="30" x14ac:dyDescent="0.25">
      <c r="A49" s="56"/>
      <c r="B49" s="56">
        <v>27</v>
      </c>
      <c r="C49" s="12" t="s">
        <v>148</v>
      </c>
      <c r="D49" s="7">
        <f>D48</f>
        <v>9860</v>
      </c>
      <c r="E49" s="7">
        <v>10127</v>
      </c>
      <c r="F49" s="8">
        <v>1.1599999999999999</v>
      </c>
      <c r="G49" s="15">
        <v>1</v>
      </c>
      <c r="H49" s="7">
        <v>1.4</v>
      </c>
      <c r="I49" s="7">
        <v>1.68</v>
      </c>
      <c r="J49" s="7">
        <v>2.23</v>
      </c>
      <c r="K49" s="9">
        <v>2.57</v>
      </c>
      <c r="L49" s="10">
        <v>0</v>
      </c>
      <c r="M49" s="10">
        <f t="shared" si="4"/>
        <v>0</v>
      </c>
      <c r="N49" s="10"/>
      <c r="O49" s="10">
        <f t="shared" si="5"/>
        <v>0</v>
      </c>
      <c r="P49" s="10">
        <v>0</v>
      </c>
      <c r="Q49" s="10">
        <f t="shared" si="6"/>
        <v>0</v>
      </c>
      <c r="R49" s="11"/>
      <c r="S49" s="10">
        <f t="shared" si="7"/>
        <v>0</v>
      </c>
      <c r="T49" s="10"/>
      <c r="U49" s="10">
        <f t="shared" si="8"/>
        <v>0</v>
      </c>
      <c r="V49" s="10">
        <v>0</v>
      </c>
      <c r="W49" s="10">
        <f t="shared" si="9"/>
        <v>0</v>
      </c>
      <c r="X49" s="10">
        <v>0</v>
      </c>
      <c r="Y49" s="10">
        <f t="shared" si="10"/>
        <v>0</v>
      </c>
      <c r="Z49" s="10">
        <v>0</v>
      </c>
      <c r="AA49" s="10">
        <f t="shared" si="11"/>
        <v>0</v>
      </c>
      <c r="AB49" s="51"/>
      <c r="AC49" s="10">
        <f t="shared" si="12"/>
        <v>0</v>
      </c>
      <c r="AD49" s="10">
        <v>0</v>
      </c>
      <c r="AE49" s="10">
        <v>0</v>
      </c>
      <c r="AF49" s="11"/>
      <c r="AG49" s="10">
        <f t="shared" si="13"/>
        <v>0</v>
      </c>
      <c r="AH49" s="10">
        <v>0</v>
      </c>
      <c r="AI49" s="10">
        <f t="shared" si="14"/>
        <v>0</v>
      </c>
      <c r="AJ49" s="10">
        <v>0</v>
      </c>
      <c r="AK49" s="10">
        <f t="shared" si="15"/>
        <v>0</v>
      </c>
      <c r="AL49" s="10"/>
      <c r="AM49" s="10">
        <f t="shared" si="16"/>
        <v>0</v>
      </c>
      <c r="AN49" s="10">
        <v>0</v>
      </c>
      <c r="AO49" s="10">
        <f t="shared" si="17"/>
        <v>0</v>
      </c>
      <c r="AP49" s="10">
        <v>0</v>
      </c>
      <c r="AQ49" s="10">
        <f t="shared" si="18"/>
        <v>0</v>
      </c>
      <c r="AR49" s="10">
        <v>0</v>
      </c>
      <c r="AS49" s="10">
        <f t="shared" si="19"/>
        <v>0</v>
      </c>
      <c r="AT49" s="10">
        <v>0</v>
      </c>
      <c r="AU49" s="10">
        <f t="shared" si="20"/>
        <v>0</v>
      </c>
      <c r="AV49" s="10">
        <v>0</v>
      </c>
      <c r="AW49" s="10">
        <f t="shared" si="21"/>
        <v>0</v>
      </c>
      <c r="AX49" s="51">
        <v>3</v>
      </c>
      <c r="AY49" s="10">
        <f t="shared" si="22"/>
        <v>57645.503999999994</v>
      </c>
      <c r="AZ49" s="10">
        <v>0</v>
      </c>
      <c r="BA49" s="10">
        <f t="shared" si="23"/>
        <v>0</v>
      </c>
      <c r="BB49" s="10"/>
      <c r="BC49" s="10">
        <f t="shared" si="24"/>
        <v>0</v>
      </c>
      <c r="BD49" s="10"/>
      <c r="BE49" s="10">
        <f t="shared" si="176"/>
        <v>0</v>
      </c>
      <c r="BF49" s="10"/>
      <c r="BG49" s="10">
        <f t="shared" si="165"/>
        <v>0</v>
      </c>
      <c r="BH49" s="10">
        <v>0</v>
      </c>
      <c r="BI49" s="10">
        <f t="shared" si="27"/>
        <v>0</v>
      </c>
      <c r="BJ49" s="10">
        <v>0</v>
      </c>
      <c r="BK49" s="10">
        <f t="shared" si="166"/>
        <v>0</v>
      </c>
      <c r="BL49" s="10"/>
      <c r="BM49" s="10">
        <f t="shared" si="29"/>
        <v>0</v>
      </c>
      <c r="BN49" s="10">
        <v>3</v>
      </c>
      <c r="BO49" s="10">
        <f t="shared" si="30"/>
        <v>57645.503999999994</v>
      </c>
      <c r="BP49" s="10"/>
      <c r="BQ49" s="10">
        <f t="shared" si="167"/>
        <v>0</v>
      </c>
      <c r="BR49" s="10"/>
      <c r="BS49" s="10">
        <f t="shared" si="32"/>
        <v>0</v>
      </c>
      <c r="BT49" s="10">
        <v>0</v>
      </c>
      <c r="BU49" s="10">
        <f t="shared" si="168"/>
        <v>0</v>
      </c>
      <c r="BV49" s="10">
        <v>0</v>
      </c>
      <c r="BW49" s="10">
        <f t="shared" si="169"/>
        <v>0</v>
      </c>
      <c r="BX49" s="10">
        <v>0</v>
      </c>
      <c r="BY49" s="10">
        <f t="shared" si="35"/>
        <v>0</v>
      </c>
      <c r="BZ49" s="10">
        <v>0</v>
      </c>
      <c r="CA49" s="10">
        <f t="shared" si="36"/>
        <v>0</v>
      </c>
      <c r="CB49" s="10"/>
      <c r="CC49" s="10">
        <f t="shared" si="37"/>
        <v>0</v>
      </c>
      <c r="CD49" s="10"/>
      <c r="CE49" s="10">
        <f t="shared" si="38"/>
        <v>0</v>
      </c>
      <c r="CF49" s="10">
        <v>0</v>
      </c>
      <c r="CG49" s="10">
        <f t="shared" si="39"/>
        <v>0</v>
      </c>
      <c r="CH49" s="10"/>
      <c r="CI49" s="10">
        <f t="shared" si="170"/>
        <v>0</v>
      </c>
      <c r="CJ49" s="10"/>
      <c r="CK49" s="10">
        <f t="shared" si="171"/>
        <v>0</v>
      </c>
      <c r="CL49" s="10">
        <v>0</v>
      </c>
      <c r="CM49" s="10">
        <f t="shared" si="172"/>
        <v>0</v>
      </c>
      <c r="CN49" s="10"/>
      <c r="CO49" s="10">
        <f t="shared" si="43"/>
        <v>0</v>
      </c>
      <c r="CP49" s="10">
        <v>0</v>
      </c>
      <c r="CQ49" s="10">
        <f t="shared" si="44"/>
        <v>0</v>
      </c>
      <c r="CR49" s="10">
        <v>0</v>
      </c>
      <c r="CS49" s="10">
        <f t="shared" si="45"/>
        <v>0</v>
      </c>
      <c r="CT49" s="10">
        <v>0</v>
      </c>
      <c r="CU49" s="10">
        <f t="shared" si="173"/>
        <v>0</v>
      </c>
      <c r="CV49" s="10"/>
      <c r="CW49" s="10"/>
      <c r="CX49" s="10"/>
      <c r="CY49" s="10"/>
      <c r="CZ49" s="40">
        <f t="shared" si="174"/>
        <v>6</v>
      </c>
      <c r="DA49" s="40">
        <f t="shared" si="175"/>
        <v>115291.00799999999</v>
      </c>
    </row>
    <row r="50" spans="1:105" x14ac:dyDescent="0.25">
      <c r="A50" s="56"/>
      <c r="B50" s="56">
        <v>28</v>
      </c>
      <c r="C50" s="12" t="s">
        <v>149</v>
      </c>
      <c r="D50" s="7">
        <f t="shared" ref="D50:D51" si="179">D49</f>
        <v>9860</v>
      </c>
      <c r="E50" s="7">
        <v>10127</v>
      </c>
      <c r="F50" s="8">
        <v>0.97</v>
      </c>
      <c r="G50" s="15">
        <v>1</v>
      </c>
      <c r="H50" s="7">
        <v>1.4</v>
      </c>
      <c r="I50" s="7">
        <v>1.68</v>
      </c>
      <c r="J50" s="7">
        <v>2.23</v>
      </c>
      <c r="K50" s="9">
        <v>2.57</v>
      </c>
      <c r="L50" s="10"/>
      <c r="M50" s="10">
        <f t="shared" si="4"/>
        <v>0</v>
      </c>
      <c r="N50" s="10"/>
      <c r="O50" s="10">
        <f t="shared" si="5"/>
        <v>0</v>
      </c>
      <c r="P50" s="10"/>
      <c r="Q50" s="10">
        <f t="shared" si="6"/>
        <v>0</v>
      </c>
      <c r="R50" s="11"/>
      <c r="S50" s="10">
        <f t="shared" si="7"/>
        <v>0</v>
      </c>
      <c r="T50" s="10"/>
      <c r="U50" s="10">
        <f t="shared" si="8"/>
        <v>0</v>
      </c>
      <c r="V50" s="10"/>
      <c r="W50" s="10">
        <f t="shared" si="9"/>
        <v>0</v>
      </c>
      <c r="X50" s="10"/>
      <c r="Y50" s="10">
        <f t="shared" si="10"/>
        <v>0</v>
      </c>
      <c r="Z50" s="10"/>
      <c r="AA50" s="10">
        <f t="shared" si="11"/>
        <v>0</v>
      </c>
      <c r="AB50" s="51"/>
      <c r="AC50" s="10">
        <f t="shared" si="12"/>
        <v>0</v>
      </c>
      <c r="AD50" s="10"/>
      <c r="AE50" s="10">
        <v>0</v>
      </c>
      <c r="AF50" s="11"/>
      <c r="AG50" s="10">
        <f t="shared" si="13"/>
        <v>0</v>
      </c>
      <c r="AH50" s="10"/>
      <c r="AI50" s="10">
        <f t="shared" si="14"/>
        <v>0</v>
      </c>
      <c r="AJ50" s="10"/>
      <c r="AK50" s="10">
        <f t="shared" si="15"/>
        <v>0</v>
      </c>
      <c r="AL50" s="10"/>
      <c r="AM50" s="10">
        <f t="shared" si="16"/>
        <v>0</v>
      </c>
      <c r="AN50" s="10"/>
      <c r="AO50" s="10">
        <f t="shared" si="17"/>
        <v>0</v>
      </c>
      <c r="AP50" s="10"/>
      <c r="AQ50" s="10">
        <f t="shared" si="18"/>
        <v>0</v>
      </c>
      <c r="AR50" s="10"/>
      <c r="AS50" s="10">
        <f t="shared" si="19"/>
        <v>0</v>
      </c>
      <c r="AT50" s="10"/>
      <c r="AU50" s="10">
        <f t="shared" si="20"/>
        <v>0</v>
      </c>
      <c r="AV50" s="10"/>
      <c r="AW50" s="10">
        <f t="shared" si="21"/>
        <v>0</v>
      </c>
      <c r="AX50" s="10"/>
      <c r="AY50" s="10">
        <f t="shared" si="22"/>
        <v>0</v>
      </c>
      <c r="AZ50" s="10"/>
      <c r="BA50" s="10">
        <f t="shared" si="23"/>
        <v>0</v>
      </c>
      <c r="BB50" s="10"/>
      <c r="BC50" s="10">
        <f t="shared" si="24"/>
        <v>0</v>
      </c>
      <c r="BD50" s="10"/>
      <c r="BE50" s="10">
        <f t="shared" si="176"/>
        <v>0</v>
      </c>
      <c r="BF50" s="10"/>
      <c r="BG50" s="10">
        <f t="shared" si="165"/>
        <v>0</v>
      </c>
      <c r="BH50" s="10"/>
      <c r="BI50" s="10">
        <f t="shared" si="27"/>
        <v>0</v>
      </c>
      <c r="BJ50" s="10"/>
      <c r="BK50" s="10">
        <f t="shared" si="166"/>
        <v>0</v>
      </c>
      <c r="BL50" s="10"/>
      <c r="BM50" s="10">
        <f t="shared" si="29"/>
        <v>0</v>
      </c>
      <c r="BN50" s="10"/>
      <c r="BO50" s="10">
        <f t="shared" si="30"/>
        <v>0</v>
      </c>
      <c r="BP50" s="10"/>
      <c r="BQ50" s="10">
        <f t="shared" si="167"/>
        <v>0</v>
      </c>
      <c r="BR50" s="10"/>
      <c r="BS50" s="10">
        <f t="shared" si="32"/>
        <v>0</v>
      </c>
      <c r="BT50" s="10"/>
      <c r="BU50" s="10">
        <f t="shared" si="168"/>
        <v>0</v>
      </c>
      <c r="BV50" s="10"/>
      <c r="BW50" s="10">
        <f t="shared" si="169"/>
        <v>0</v>
      </c>
      <c r="BX50" s="10"/>
      <c r="BY50" s="10">
        <f t="shared" si="35"/>
        <v>0</v>
      </c>
      <c r="BZ50" s="10"/>
      <c r="CA50" s="10">
        <f t="shared" si="36"/>
        <v>0</v>
      </c>
      <c r="CB50" s="10"/>
      <c r="CC50" s="10">
        <f t="shared" si="37"/>
        <v>0</v>
      </c>
      <c r="CD50" s="10"/>
      <c r="CE50" s="10">
        <f t="shared" si="38"/>
        <v>0</v>
      </c>
      <c r="CF50" s="10"/>
      <c r="CG50" s="10">
        <f t="shared" si="39"/>
        <v>0</v>
      </c>
      <c r="CH50" s="10"/>
      <c r="CI50" s="10">
        <f t="shared" si="170"/>
        <v>0</v>
      </c>
      <c r="CJ50" s="10"/>
      <c r="CK50" s="10">
        <f t="shared" si="171"/>
        <v>0</v>
      </c>
      <c r="CL50" s="10"/>
      <c r="CM50" s="10">
        <f t="shared" si="172"/>
        <v>0</v>
      </c>
      <c r="CN50" s="10"/>
      <c r="CO50" s="10">
        <f t="shared" si="43"/>
        <v>0</v>
      </c>
      <c r="CP50" s="10"/>
      <c r="CQ50" s="10">
        <f t="shared" si="44"/>
        <v>0</v>
      </c>
      <c r="CR50" s="10"/>
      <c r="CS50" s="10">
        <f t="shared" si="45"/>
        <v>0</v>
      </c>
      <c r="CT50" s="10"/>
      <c r="CU50" s="10">
        <f t="shared" si="173"/>
        <v>0</v>
      </c>
      <c r="CV50" s="10"/>
      <c r="CW50" s="10"/>
      <c r="CX50" s="10"/>
      <c r="CY50" s="10"/>
      <c r="CZ50" s="40">
        <f t="shared" si="174"/>
        <v>0</v>
      </c>
      <c r="DA50" s="40">
        <f t="shared" si="175"/>
        <v>0</v>
      </c>
    </row>
    <row r="51" spans="1:105" ht="30" x14ac:dyDescent="0.25">
      <c r="A51" s="56"/>
      <c r="B51" s="56">
        <v>29</v>
      </c>
      <c r="C51" s="6" t="s">
        <v>150</v>
      </c>
      <c r="D51" s="7">
        <f t="shared" si="179"/>
        <v>9860</v>
      </c>
      <c r="E51" s="7">
        <v>10127</v>
      </c>
      <c r="F51" s="8">
        <v>0.52</v>
      </c>
      <c r="G51" s="15">
        <v>1</v>
      </c>
      <c r="H51" s="7">
        <v>1.4</v>
      </c>
      <c r="I51" s="7">
        <v>1.68</v>
      </c>
      <c r="J51" s="7">
        <v>2.23</v>
      </c>
      <c r="K51" s="9">
        <v>2.57</v>
      </c>
      <c r="L51" s="10">
        <v>0</v>
      </c>
      <c r="M51" s="10">
        <f t="shared" si="4"/>
        <v>0</v>
      </c>
      <c r="N51" s="10">
        <v>14</v>
      </c>
      <c r="O51" s="10">
        <f t="shared" si="5"/>
        <v>21</v>
      </c>
      <c r="P51" s="10"/>
      <c r="Q51" s="10">
        <f t="shared" si="6"/>
        <v>0</v>
      </c>
      <c r="R51" s="11"/>
      <c r="S51" s="10">
        <f t="shared" si="7"/>
        <v>0</v>
      </c>
      <c r="T51" s="10"/>
      <c r="U51" s="10">
        <f t="shared" si="8"/>
        <v>0</v>
      </c>
      <c r="V51" s="10">
        <v>0</v>
      </c>
      <c r="W51" s="10">
        <f t="shared" si="9"/>
        <v>0</v>
      </c>
      <c r="X51" s="10">
        <v>0</v>
      </c>
      <c r="Y51" s="10">
        <f t="shared" si="10"/>
        <v>0</v>
      </c>
      <c r="Z51" s="10">
        <v>0</v>
      </c>
      <c r="AA51" s="10">
        <f t="shared" si="11"/>
        <v>0</v>
      </c>
      <c r="AB51" s="10"/>
      <c r="AC51" s="10">
        <f t="shared" si="12"/>
        <v>0</v>
      </c>
      <c r="AD51" s="10">
        <v>0</v>
      </c>
      <c r="AE51" s="10">
        <v>0</v>
      </c>
      <c r="AF51" s="11"/>
      <c r="AG51" s="10">
        <f t="shared" si="13"/>
        <v>0</v>
      </c>
      <c r="AH51" s="10">
        <v>65</v>
      </c>
      <c r="AI51" s="10">
        <f t="shared" si="14"/>
        <v>466575.19999999995</v>
      </c>
      <c r="AJ51" s="10">
        <v>0</v>
      </c>
      <c r="AK51" s="10">
        <f t="shared" si="15"/>
        <v>0</v>
      </c>
      <c r="AL51" s="10"/>
      <c r="AM51" s="10">
        <f t="shared" si="16"/>
        <v>0</v>
      </c>
      <c r="AN51" s="10">
        <v>0</v>
      </c>
      <c r="AO51" s="10">
        <f t="shared" si="17"/>
        <v>0</v>
      </c>
      <c r="AP51" s="10">
        <v>0</v>
      </c>
      <c r="AQ51" s="10">
        <f t="shared" si="18"/>
        <v>0</v>
      </c>
      <c r="AR51" s="51">
        <v>35</v>
      </c>
      <c r="AS51" s="10">
        <f t="shared" si="19"/>
        <v>301479.36</v>
      </c>
      <c r="AT51" s="10">
        <v>0</v>
      </c>
      <c r="AU51" s="10">
        <f t="shared" si="20"/>
        <v>0</v>
      </c>
      <c r="AV51" s="10">
        <v>0</v>
      </c>
      <c r="AW51" s="10">
        <f t="shared" si="21"/>
        <v>0</v>
      </c>
      <c r="AX51" s="51">
        <v>10</v>
      </c>
      <c r="AY51" s="10">
        <f t="shared" si="22"/>
        <v>86136.959999999992</v>
      </c>
      <c r="AZ51" s="10"/>
      <c r="BA51" s="10">
        <f t="shared" si="23"/>
        <v>0</v>
      </c>
      <c r="BB51" s="10">
        <v>0</v>
      </c>
      <c r="BC51" s="10">
        <f t="shared" si="24"/>
        <v>0</v>
      </c>
      <c r="BD51" s="10"/>
      <c r="BE51" s="10">
        <f t="shared" si="176"/>
        <v>0</v>
      </c>
      <c r="BF51" s="10"/>
      <c r="BG51" s="10">
        <f t="shared" si="165"/>
        <v>0</v>
      </c>
      <c r="BH51" s="10">
        <v>0</v>
      </c>
      <c r="BI51" s="10">
        <f t="shared" si="27"/>
        <v>0</v>
      </c>
      <c r="BJ51" s="10">
        <v>0</v>
      </c>
      <c r="BK51" s="10">
        <f t="shared" si="166"/>
        <v>0</v>
      </c>
      <c r="BL51" s="10"/>
      <c r="BM51" s="10">
        <f t="shared" si="29"/>
        <v>0</v>
      </c>
      <c r="BN51" s="10">
        <v>1</v>
      </c>
      <c r="BO51" s="10">
        <f t="shared" si="30"/>
        <v>8613.6959999999999</v>
      </c>
      <c r="BP51" s="10"/>
      <c r="BQ51" s="10">
        <f t="shared" si="167"/>
        <v>0</v>
      </c>
      <c r="BR51" s="10">
        <v>1</v>
      </c>
      <c r="BS51" s="10">
        <f t="shared" si="32"/>
        <v>8613.6959999999999</v>
      </c>
      <c r="BT51" s="10"/>
      <c r="BU51" s="10">
        <f t="shared" si="168"/>
        <v>0</v>
      </c>
      <c r="BV51" s="10"/>
      <c r="BW51" s="10">
        <f t="shared" si="169"/>
        <v>0</v>
      </c>
      <c r="BX51" s="10"/>
      <c r="BY51" s="10">
        <f t="shared" si="35"/>
        <v>0</v>
      </c>
      <c r="BZ51" s="10">
        <v>0</v>
      </c>
      <c r="CA51" s="10">
        <f t="shared" si="36"/>
        <v>0</v>
      </c>
      <c r="CB51" s="10"/>
      <c r="CC51" s="10">
        <f t="shared" si="37"/>
        <v>0</v>
      </c>
      <c r="CD51" s="10">
        <v>17</v>
      </c>
      <c r="CE51" s="10">
        <f t="shared" si="38"/>
        <v>146432.83199999999</v>
      </c>
      <c r="CF51" s="10">
        <v>19</v>
      </c>
      <c r="CG51" s="10">
        <f t="shared" si="39"/>
        <v>163660.22399999999</v>
      </c>
      <c r="CH51" s="10"/>
      <c r="CI51" s="10">
        <f t="shared" si="170"/>
        <v>0</v>
      </c>
      <c r="CJ51" s="10">
        <v>3</v>
      </c>
      <c r="CK51" s="10">
        <f t="shared" si="171"/>
        <v>21534.239999999998</v>
      </c>
      <c r="CL51" s="10"/>
      <c r="CM51" s="10">
        <f t="shared" si="172"/>
        <v>0</v>
      </c>
      <c r="CN51" s="10"/>
      <c r="CO51" s="10">
        <f t="shared" si="43"/>
        <v>0</v>
      </c>
      <c r="CP51" s="10">
        <v>4</v>
      </c>
      <c r="CQ51" s="10">
        <f t="shared" si="44"/>
        <v>34454.784</v>
      </c>
      <c r="CR51" s="51"/>
      <c r="CS51" s="10">
        <f t="shared" si="45"/>
        <v>0</v>
      </c>
      <c r="CT51" s="51">
        <v>16</v>
      </c>
      <c r="CU51" s="10">
        <f t="shared" si="173"/>
        <v>182938.49599999998</v>
      </c>
      <c r="CV51" s="10"/>
      <c r="CW51" s="10"/>
      <c r="CX51" s="10"/>
      <c r="CY51" s="10"/>
      <c r="CZ51" s="40">
        <f t="shared" si="174"/>
        <v>171</v>
      </c>
      <c r="DA51" s="40">
        <f t="shared" si="175"/>
        <v>1420439.4879999999</v>
      </c>
    </row>
    <row r="52" spans="1:105" ht="30" x14ac:dyDescent="0.25">
      <c r="A52" s="56"/>
      <c r="B52" s="56">
        <v>30</v>
      </c>
      <c r="C52" s="6" t="s">
        <v>151</v>
      </c>
      <c r="D52" s="7">
        <f>D51</f>
        <v>9860</v>
      </c>
      <c r="E52" s="7">
        <v>10127</v>
      </c>
      <c r="F52" s="8">
        <v>0.65</v>
      </c>
      <c r="G52" s="15">
        <v>1</v>
      </c>
      <c r="H52" s="7">
        <v>1.4</v>
      </c>
      <c r="I52" s="7">
        <v>1.68</v>
      </c>
      <c r="J52" s="7">
        <v>2.23</v>
      </c>
      <c r="K52" s="9">
        <v>2.57</v>
      </c>
      <c r="L52" s="14"/>
      <c r="M52" s="10">
        <f t="shared" si="4"/>
        <v>0</v>
      </c>
      <c r="N52" s="14">
        <v>6</v>
      </c>
      <c r="O52" s="10">
        <f t="shared" si="5"/>
        <v>9</v>
      </c>
      <c r="P52" s="14"/>
      <c r="Q52" s="10">
        <f t="shared" si="6"/>
        <v>0</v>
      </c>
      <c r="R52" s="11"/>
      <c r="S52" s="10">
        <f t="shared" si="7"/>
        <v>0</v>
      </c>
      <c r="T52" s="14"/>
      <c r="U52" s="10">
        <f t="shared" si="8"/>
        <v>0</v>
      </c>
      <c r="V52" s="14"/>
      <c r="W52" s="10">
        <f t="shared" si="9"/>
        <v>0</v>
      </c>
      <c r="X52" s="14"/>
      <c r="Y52" s="10">
        <f t="shared" si="10"/>
        <v>0</v>
      </c>
      <c r="Z52" s="14"/>
      <c r="AA52" s="10">
        <f t="shared" si="11"/>
        <v>0</v>
      </c>
      <c r="AB52" s="10"/>
      <c r="AC52" s="10">
        <f t="shared" si="12"/>
        <v>0</v>
      </c>
      <c r="AD52" s="14"/>
      <c r="AE52" s="10">
        <v>0</v>
      </c>
      <c r="AF52" s="11"/>
      <c r="AG52" s="10">
        <f t="shared" si="13"/>
        <v>0</v>
      </c>
      <c r="AH52" s="14">
        <v>51</v>
      </c>
      <c r="AI52" s="10">
        <f t="shared" si="14"/>
        <v>457602.6</v>
      </c>
      <c r="AJ52" s="14"/>
      <c r="AK52" s="10">
        <f t="shared" si="15"/>
        <v>0</v>
      </c>
      <c r="AL52" s="14"/>
      <c r="AM52" s="10">
        <f t="shared" si="16"/>
        <v>0</v>
      </c>
      <c r="AN52" s="14"/>
      <c r="AO52" s="10">
        <f t="shared" si="17"/>
        <v>0</v>
      </c>
      <c r="AP52" s="14"/>
      <c r="AQ52" s="10">
        <f t="shared" si="18"/>
        <v>0</v>
      </c>
      <c r="AR52" s="52">
        <v>115</v>
      </c>
      <c r="AS52" s="10">
        <f t="shared" si="19"/>
        <v>1238218.8</v>
      </c>
      <c r="AT52" s="14"/>
      <c r="AU52" s="10">
        <f t="shared" si="20"/>
        <v>0</v>
      </c>
      <c r="AV52" s="14"/>
      <c r="AW52" s="10">
        <f t="shared" si="21"/>
        <v>0</v>
      </c>
      <c r="AX52" s="14"/>
      <c r="AY52" s="10">
        <f t="shared" si="22"/>
        <v>0</v>
      </c>
      <c r="AZ52" s="52"/>
      <c r="BA52" s="10">
        <f t="shared" si="23"/>
        <v>0</v>
      </c>
      <c r="BB52" s="14"/>
      <c r="BC52" s="10">
        <f t="shared" si="24"/>
        <v>0</v>
      </c>
      <c r="BD52" s="14"/>
      <c r="BE52" s="10">
        <f t="shared" si="176"/>
        <v>0</v>
      </c>
      <c r="BF52" s="14"/>
      <c r="BG52" s="10">
        <f t="shared" si="165"/>
        <v>0</v>
      </c>
      <c r="BH52" s="14"/>
      <c r="BI52" s="10">
        <f t="shared" si="27"/>
        <v>0</v>
      </c>
      <c r="BJ52" s="14"/>
      <c r="BK52" s="10">
        <f t="shared" si="166"/>
        <v>0</v>
      </c>
      <c r="BL52" s="14"/>
      <c r="BM52" s="10">
        <f t="shared" si="29"/>
        <v>0</v>
      </c>
      <c r="BN52" s="14">
        <v>15</v>
      </c>
      <c r="BO52" s="10">
        <f t="shared" si="30"/>
        <v>161506.79999999999</v>
      </c>
      <c r="BP52" s="14"/>
      <c r="BQ52" s="10">
        <f t="shared" si="167"/>
        <v>0</v>
      </c>
      <c r="BR52" s="14"/>
      <c r="BS52" s="10">
        <f t="shared" si="32"/>
        <v>0</v>
      </c>
      <c r="BT52" s="14"/>
      <c r="BU52" s="10">
        <f t="shared" si="168"/>
        <v>0</v>
      </c>
      <c r="BV52" s="14"/>
      <c r="BW52" s="10">
        <f t="shared" si="169"/>
        <v>0</v>
      </c>
      <c r="BX52" s="52"/>
      <c r="BY52" s="10">
        <f t="shared" si="35"/>
        <v>0</v>
      </c>
      <c r="BZ52" s="14"/>
      <c r="CA52" s="10">
        <f t="shared" si="36"/>
        <v>0</v>
      </c>
      <c r="CB52" s="14"/>
      <c r="CC52" s="10">
        <f t="shared" si="37"/>
        <v>0</v>
      </c>
      <c r="CD52" s="52">
        <v>28</v>
      </c>
      <c r="CE52" s="10">
        <f t="shared" si="38"/>
        <v>301479.36</v>
      </c>
      <c r="CF52" s="14">
        <v>68</v>
      </c>
      <c r="CG52" s="10">
        <f t="shared" si="39"/>
        <v>732164.15999999992</v>
      </c>
      <c r="CH52" s="14">
        <v>8</v>
      </c>
      <c r="CI52" s="10">
        <f t="shared" si="170"/>
        <v>71780.799999999988</v>
      </c>
      <c r="CJ52" s="14">
        <v>80</v>
      </c>
      <c r="CK52" s="10">
        <f t="shared" si="171"/>
        <v>717808</v>
      </c>
      <c r="CL52" s="14"/>
      <c r="CM52" s="10">
        <f t="shared" si="172"/>
        <v>0</v>
      </c>
      <c r="CN52" s="14"/>
      <c r="CO52" s="10">
        <f t="shared" si="43"/>
        <v>0</v>
      </c>
      <c r="CP52" s="14"/>
      <c r="CQ52" s="10">
        <f t="shared" si="44"/>
        <v>0</v>
      </c>
      <c r="CR52" s="14"/>
      <c r="CS52" s="10">
        <f t="shared" si="45"/>
        <v>0</v>
      </c>
      <c r="CT52" s="14"/>
      <c r="CU52" s="10">
        <f t="shared" si="173"/>
        <v>0</v>
      </c>
      <c r="CV52" s="10"/>
      <c r="CW52" s="10"/>
      <c r="CX52" s="10"/>
      <c r="CY52" s="10"/>
      <c r="CZ52" s="40">
        <f t="shared" si="174"/>
        <v>365</v>
      </c>
      <c r="DA52" s="40">
        <f t="shared" si="175"/>
        <v>3680560.5200000005</v>
      </c>
    </row>
    <row r="53" spans="1:105" s="44" customFormat="1" ht="14.25" x14ac:dyDescent="0.2">
      <c r="A53" s="55">
        <v>13</v>
      </c>
      <c r="B53" s="55"/>
      <c r="C53" s="17" t="s">
        <v>152</v>
      </c>
      <c r="D53" s="25"/>
      <c r="E53" s="25"/>
      <c r="F53" s="22">
        <v>0.8</v>
      </c>
      <c r="G53" s="32">
        <v>1</v>
      </c>
      <c r="H53" s="25">
        <v>1.4</v>
      </c>
      <c r="I53" s="25">
        <v>1.68</v>
      </c>
      <c r="J53" s="25">
        <v>2.23</v>
      </c>
      <c r="K53" s="54">
        <v>2.57</v>
      </c>
      <c r="L53" s="23">
        <f>SUM(L54:L55)</f>
        <v>0</v>
      </c>
      <c r="M53" s="23">
        <f>SUM(M54:M55)</f>
        <v>0</v>
      </c>
      <c r="N53" s="24">
        <f t="shared" ref="N53:U53" si="180">N54+N55</f>
        <v>69</v>
      </c>
      <c r="O53" s="24">
        <f t="shared" si="180"/>
        <v>103.5</v>
      </c>
      <c r="P53" s="23">
        <f t="shared" ref="P53:S53" si="181">SUM(P54:P55)</f>
        <v>124</v>
      </c>
      <c r="Q53" s="23">
        <f t="shared" si="181"/>
        <v>1369356.7999999998</v>
      </c>
      <c r="R53" s="23">
        <f t="shared" si="181"/>
        <v>0</v>
      </c>
      <c r="S53" s="23">
        <f t="shared" si="181"/>
        <v>0</v>
      </c>
      <c r="T53" s="24">
        <f t="shared" si="180"/>
        <v>0</v>
      </c>
      <c r="U53" s="24">
        <f t="shared" si="180"/>
        <v>0</v>
      </c>
      <c r="V53" s="23">
        <f t="shared" ref="V53:CE53" si="182">SUM(V54:V55)</f>
        <v>0</v>
      </c>
      <c r="W53" s="23">
        <f t="shared" si="182"/>
        <v>0</v>
      </c>
      <c r="X53" s="23">
        <f t="shared" si="182"/>
        <v>0</v>
      </c>
      <c r="Y53" s="23">
        <f t="shared" si="182"/>
        <v>0</v>
      </c>
      <c r="Z53" s="23">
        <f t="shared" si="182"/>
        <v>30</v>
      </c>
      <c r="AA53" s="23">
        <f t="shared" si="182"/>
        <v>331296</v>
      </c>
      <c r="AB53" s="23">
        <f t="shared" si="182"/>
        <v>0</v>
      </c>
      <c r="AC53" s="23">
        <f t="shared" si="182"/>
        <v>0</v>
      </c>
      <c r="AD53" s="23">
        <v>0</v>
      </c>
      <c r="AE53" s="23">
        <v>0</v>
      </c>
      <c r="AF53" s="23">
        <f t="shared" si="182"/>
        <v>0</v>
      </c>
      <c r="AG53" s="23">
        <f t="shared" si="182"/>
        <v>0</v>
      </c>
      <c r="AH53" s="23">
        <f t="shared" si="182"/>
        <v>0</v>
      </c>
      <c r="AI53" s="23">
        <f t="shared" si="182"/>
        <v>0</v>
      </c>
      <c r="AJ53" s="23">
        <f t="shared" si="182"/>
        <v>0</v>
      </c>
      <c r="AK53" s="23">
        <f t="shared" si="182"/>
        <v>0</v>
      </c>
      <c r="AL53" s="23">
        <f t="shared" si="182"/>
        <v>0</v>
      </c>
      <c r="AM53" s="23">
        <f t="shared" si="182"/>
        <v>0</v>
      </c>
      <c r="AN53" s="23">
        <f t="shared" si="182"/>
        <v>63</v>
      </c>
      <c r="AO53" s="23">
        <f t="shared" si="182"/>
        <v>834865.91999999993</v>
      </c>
      <c r="AP53" s="23">
        <f t="shared" si="182"/>
        <v>115</v>
      </c>
      <c r="AQ53" s="23">
        <f t="shared" si="182"/>
        <v>1523961.5999999999</v>
      </c>
      <c r="AR53" s="23">
        <f t="shared" si="182"/>
        <v>0</v>
      </c>
      <c r="AS53" s="23">
        <f t="shared" si="182"/>
        <v>0</v>
      </c>
      <c r="AT53" s="23">
        <f t="shared" si="182"/>
        <v>9</v>
      </c>
      <c r="AU53" s="23">
        <f t="shared" si="182"/>
        <v>119266.56</v>
      </c>
      <c r="AV53" s="23">
        <f t="shared" si="182"/>
        <v>0</v>
      </c>
      <c r="AW53" s="23">
        <f t="shared" si="182"/>
        <v>0</v>
      </c>
      <c r="AX53" s="23">
        <f t="shared" si="182"/>
        <v>260</v>
      </c>
      <c r="AY53" s="23">
        <f t="shared" si="182"/>
        <v>3445478.4</v>
      </c>
      <c r="AZ53" s="23">
        <f t="shared" si="182"/>
        <v>0</v>
      </c>
      <c r="BA53" s="23">
        <f t="shared" si="182"/>
        <v>0</v>
      </c>
      <c r="BB53" s="23">
        <f t="shared" si="182"/>
        <v>15</v>
      </c>
      <c r="BC53" s="23">
        <f t="shared" si="182"/>
        <v>165648</v>
      </c>
      <c r="BD53" s="23">
        <f t="shared" si="182"/>
        <v>60</v>
      </c>
      <c r="BE53" s="23">
        <f t="shared" si="182"/>
        <v>662592</v>
      </c>
      <c r="BF53" s="23">
        <f t="shared" si="182"/>
        <v>0</v>
      </c>
      <c r="BG53" s="23">
        <f t="shared" si="182"/>
        <v>0</v>
      </c>
      <c r="BH53" s="23">
        <f t="shared" si="182"/>
        <v>283</v>
      </c>
      <c r="BI53" s="23">
        <f t="shared" si="182"/>
        <v>3125225.5999999996</v>
      </c>
      <c r="BJ53" s="23">
        <f t="shared" si="182"/>
        <v>20</v>
      </c>
      <c r="BK53" s="23">
        <f t="shared" si="182"/>
        <v>220864</v>
      </c>
      <c r="BL53" s="23">
        <f t="shared" si="182"/>
        <v>0</v>
      </c>
      <c r="BM53" s="23">
        <f t="shared" si="182"/>
        <v>0</v>
      </c>
      <c r="BN53" s="23">
        <f t="shared" si="182"/>
        <v>238</v>
      </c>
      <c r="BO53" s="23">
        <f t="shared" si="182"/>
        <v>3153937.92</v>
      </c>
      <c r="BP53" s="23">
        <f t="shared" si="182"/>
        <v>40</v>
      </c>
      <c r="BQ53" s="23">
        <f t="shared" si="182"/>
        <v>441728</v>
      </c>
      <c r="BR53" s="23">
        <f t="shared" si="182"/>
        <v>77</v>
      </c>
      <c r="BS53" s="23">
        <f t="shared" si="182"/>
        <v>1020391.6799999999</v>
      </c>
      <c r="BT53" s="23">
        <f t="shared" si="182"/>
        <v>0</v>
      </c>
      <c r="BU53" s="23">
        <f t="shared" si="182"/>
        <v>0</v>
      </c>
      <c r="BV53" s="23">
        <f t="shared" si="182"/>
        <v>0</v>
      </c>
      <c r="BW53" s="23">
        <f t="shared" si="182"/>
        <v>0</v>
      </c>
      <c r="BX53" s="23">
        <f t="shared" si="182"/>
        <v>137</v>
      </c>
      <c r="BY53" s="23">
        <f t="shared" si="182"/>
        <v>1815502.0799999998</v>
      </c>
      <c r="BZ53" s="23">
        <f t="shared" si="182"/>
        <v>70</v>
      </c>
      <c r="CA53" s="23">
        <f t="shared" si="182"/>
        <v>927628.79999999993</v>
      </c>
      <c r="CB53" s="23">
        <f t="shared" si="182"/>
        <v>84</v>
      </c>
      <c r="CC53" s="23">
        <f t="shared" si="182"/>
        <v>1113154.5600000001</v>
      </c>
      <c r="CD53" s="23">
        <f t="shared" si="182"/>
        <v>221</v>
      </c>
      <c r="CE53" s="23">
        <f t="shared" si="182"/>
        <v>2928656.6399999997</v>
      </c>
      <c r="CF53" s="23">
        <f t="shared" ref="CF53:CU53" si="183">SUM(CF54:CF55)</f>
        <v>180</v>
      </c>
      <c r="CG53" s="23">
        <f t="shared" si="183"/>
        <v>2385331.1999999997</v>
      </c>
      <c r="CH53" s="23">
        <f t="shared" si="183"/>
        <v>230</v>
      </c>
      <c r="CI53" s="23">
        <f t="shared" si="183"/>
        <v>2539936</v>
      </c>
      <c r="CJ53" s="23">
        <f t="shared" si="183"/>
        <v>330</v>
      </c>
      <c r="CK53" s="23">
        <f t="shared" si="183"/>
        <v>3644256</v>
      </c>
      <c r="CL53" s="23">
        <f t="shared" si="183"/>
        <v>100</v>
      </c>
      <c r="CM53" s="23">
        <f t="shared" si="183"/>
        <v>1104320</v>
      </c>
      <c r="CN53" s="23">
        <f t="shared" si="183"/>
        <v>0</v>
      </c>
      <c r="CO53" s="23">
        <f t="shared" si="183"/>
        <v>0</v>
      </c>
      <c r="CP53" s="23">
        <f t="shared" si="183"/>
        <v>22</v>
      </c>
      <c r="CQ53" s="23">
        <f t="shared" si="183"/>
        <v>291540.47999999998</v>
      </c>
      <c r="CR53" s="23">
        <f t="shared" si="183"/>
        <v>0</v>
      </c>
      <c r="CS53" s="23">
        <f t="shared" si="183"/>
        <v>0</v>
      </c>
      <c r="CT53" s="23">
        <f t="shared" si="183"/>
        <v>118</v>
      </c>
      <c r="CU53" s="23">
        <f t="shared" si="183"/>
        <v>2075648.32</v>
      </c>
      <c r="CV53" s="23"/>
      <c r="CW53" s="23"/>
      <c r="CX53" s="23"/>
      <c r="CY53" s="23"/>
      <c r="CZ53" s="23">
        <f t="shared" ref="CZ53:DA53" si="184">SUM(CZ54:CZ55)</f>
        <v>2826</v>
      </c>
      <c r="DA53" s="23">
        <f t="shared" si="184"/>
        <v>35240586.559999995</v>
      </c>
    </row>
    <row r="54" spans="1:105" x14ac:dyDescent="0.25">
      <c r="A54" s="56"/>
      <c r="B54" s="56">
        <v>31</v>
      </c>
      <c r="C54" s="6" t="s">
        <v>153</v>
      </c>
      <c r="D54" s="7">
        <f>D52</f>
        <v>9860</v>
      </c>
      <c r="E54" s="7">
        <v>10127</v>
      </c>
      <c r="F54" s="8">
        <v>0.8</v>
      </c>
      <c r="G54" s="15">
        <v>1</v>
      </c>
      <c r="H54" s="7">
        <v>1.4</v>
      </c>
      <c r="I54" s="7">
        <v>1.68</v>
      </c>
      <c r="J54" s="7">
        <v>2.23</v>
      </c>
      <c r="K54" s="9">
        <v>2.57</v>
      </c>
      <c r="L54" s="10"/>
      <c r="M54" s="10">
        <f t="shared" si="4"/>
        <v>0</v>
      </c>
      <c r="N54" s="10">
        <v>69</v>
      </c>
      <c r="O54" s="10">
        <f t="shared" si="5"/>
        <v>103.5</v>
      </c>
      <c r="P54" s="10">
        <v>124</v>
      </c>
      <c r="Q54" s="10">
        <f t="shared" si="6"/>
        <v>1369356.7999999998</v>
      </c>
      <c r="R54" s="11"/>
      <c r="S54" s="10">
        <f t="shared" si="7"/>
        <v>0</v>
      </c>
      <c r="T54" s="10"/>
      <c r="U54" s="10">
        <f t="shared" si="8"/>
        <v>0</v>
      </c>
      <c r="V54" s="10"/>
      <c r="W54" s="10">
        <f t="shared" si="9"/>
        <v>0</v>
      </c>
      <c r="X54" s="10"/>
      <c r="Y54" s="10">
        <f t="shared" si="10"/>
        <v>0</v>
      </c>
      <c r="Z54" s="10">
        <v>30</v>
      </c>
      <c r="AA54" s="10">
        <f t="shared" si="11"/>
        <v>331296</v>
      </c>
      <c r="AB54" s="10"/>
      <c r="AC54" s="10">
        <f t="shared" si="12"/>
        <v>0</v>
      </c>
      <c r="AD54" s="10"/>
      <c r="AE54" s="10">
        <v>0</v>
      </c>
      <c r="AF54" s="11"/>
      <c r="AG54" s="10">
        <f t="shared" si="13"/>
        <v>0</v>
      </c>
      <c r="AH54" s="10"/>
      <c r="AI54" s="10">
        <f t="shared" si="14"/>
        <v>0</v>
      </c>
      <c r="AJ54" s="10"/>
      <c r="AK54" s="10">
        <f t="shared" si="15"/>
        <v>0</v>
      </c>
      <c r="AL54" s="10"/>
      <c r="AM54" s="10">
        <f t="shared" si="16"/>
        <v>0</v>
      </c>
      <c r="AN54" s="51">
        <v>63</v>
      </c>
      <c r="AO54" s="10">
        <f t="shared" si="17"/>
        <v>834865.91999999993</v>
      </c>
      <c r="AP54" s="51">
        <v>115</v>
      </c>
      <c r="AQ54" s="10">
        <f t="shared" si="18"/>
        <v>1523961.5999999999</v>
      </c>
      <c r="AR54" s="10"/>
      <c r="AS54" s="10">
        <f t="shared" si="19"/>
        <v>0</v>
      </c>
      <c r="AT54" s="51">
        <v>9</v>
      </c>
      <c r="AU54" s="10">
        <f t="shared" si="20"/>
        <v>119266.56</v>
      </c>
      <c r="AV54" s="10"/>
      <c r="AW54" s="10">
        <f t="shared" si="21"/>
        <v>0</v>
      </c>
      <c r="AX54" s="51">
        <v>260</v>
      </c>
      <c r="AY54" s="10">
        <f t="shared" si="22"/>
        <v>3445478.4</v>
      </c>
      <c r="AZ54" s="10"/>
      <c r="BA54" s="10">
        <f t="shared" si="23"/>
        <v>0</v>
      </c>
      <c r="BB54" s="10">
        <v>15</v>
      </c>
      <c r="BC54" s="10">
        <f t="shared" si="24"/>
        <v>165648</v>
      </c>
      <c r="BD54" s="10">
        <v>60</v>
      </c>
      <c r="BE54" s="10">
        <f t="shared" ref="BE54" si="185">SUM(BD54*$D54*$F54*$G54*$H54*BE$8)</f>
        <v>662592</v>
      </c>
      <c r="BF54" s="10"/>
      <c r="BG54" s="10">
        <f t="shared" ref="BG54:BG55" si="186">SUM(BF54*$D54*$F54*$G54*$H54*BG$8)</f>
        <v>0</v>
      </c>
      <c r="BH54" s="10">
        <v>283</v>
      </c>
      <c r="BI54" s="10">
        <f t="shared" si="27"/>
        <v>3125225.5999999996</v>
      </c>
      <c r="BJ54" s="10">
        <v>20</v>
      </c>
      <c r="BK54" s="10">
        <f t="shared" ref="BK54:BK55" si="187">SUM(BJ54*$D54*$F54*$G54*$H54*BK$8)</f>
        <v>220864</v>
      </c>
      <c r="BL54" s="10"/>
      <c r="BM54" s="10">
        <f t="shared" si="29"/>
        <v>0</v>
      </c>
      <c r="BN54" s="10">
        <v>238</v>
      </c>
      <c r="BO54" s="10">
        <f t="shared" si="30"/>
        <v>3153937.92</v>
      </c>
      <c r="BP54" s="10">
        <v>40</v>
      </c>
      <c r="BQ54" s="10">
        <f t="shared" ref="BQ54:BQ55" si="188">SUM(BP54*$D54*$F54*$G54*$H54*BQ$8)</f>
        <v>441728</v>
      </c>
      <c r="BR54" s="51">
        <v>77</v>
      </c>
      <c r="BS54" s="10">
        <f t="shared" si="32"/>
        <v>1020391.6799999999</v>
      </c>
      <c r="BT54" s="10"/>
      <c r="BU54" s="10">
        <f t="shared" ref="BU54:BU55" si="189">SUM(BT54*$D54*$F54*$G54*$H54*BU$8)</f>
        <v>0</v>
      </c>
      <c r="BV54" s="10"/>
      <c r="BW54" s="10">
        <f t="shared" ref="BW54:BW55" si="190">SUM(BV54*$D54*$F54*$G54*$H54*BW$8)</f>
        <v>0</v>
      </c>
      <c r="BX54" s="51">
        <v>137</v>
      </c>
      <c r="BY54" s="10">
        <f t="shared" si="35"/>
        <v>1815502.0799999998</v>
      </c>
      <c r="BZ54" s="51">
        <v>70</v>
      </c>
      <c r="CA54" s="10">
        <f t="shared" si="36"/>
        <v>927628.79999999993</v>
      </c>
      <c r="CB54" s="51">
        <v>84</v>
      </c>
      <c r="CC54" s="10">
        <f t="shared" si="37"/>
        <v>1113154.5600000001</v>
      </c>
      <c r="CD54" s="51">
        <v>221</v>
      </c>
      <c r="CE54" s="10">
        <f t="shared" si="38"/>
        <v>2928656.6399999997</v>
      </c>
      <c r="CF54" s="10">
        <v>180</v>
      </c>
      <c r="CG54" s="10">
        <f t="shared" si="39"/>
        <v>2385331.1999999997</v>
      </c>
      <c r="CH54" s="10">
        <v>230</v>
      </c>
      <c r="CI54" s="10">
        <f t="shared" ref="CI54:CI55" si="191">SUM(CH54*$D54*$F54*$G54*$H54*CI$8)</f>
        <v>2539936</v>
      </c>
      <c r="CJ54" s="10">
        <v>330</v>
      </c>
      <c r="CK54" s="10">
        <f t="shared" ref="CK54:CK55" si="192">SUM(CJ54*$D54*$F54*$G54*$H54*CK$8)</f>
        <v>3644256</v>
      </c>
      <c r="CL54" s="10">
        <v>100</v>
      </c>
      <c r="CM54" s="10">
        <f t="shared" ref="CM54:CM55" si="193">SUM(CL54*$D54*$F54*$G54*$H54*CM$8)</f>
        <v>1104320</v>
      </c>
      <c r="CN54" s="10"/>
      <c r="CO54" s="10">
        <f t="shared" si="43"/>
        <v>0</v>
      </c>
      <c r="CP54" s="10">
        <v>22</v>
      </c>
      <c r="CQ54" s="10">
        <f t="shared" si="44"/>
        <v>291540.47999999998</v>
      </c>
      <c r="CR54" s="51"/>
      <c r="CS54" s="10">
        <f t="shared" si="45"/>
        <v>0</v>
      </c>
      <c r="CT54" s="51">
        <f>108+10</f>
        <v>118</v>
      </c>
      <c r="CU54" s="10">
        <f>SUM(CT54*$D54*$F54*$G54*$J54*CU$8)</f>
        <v>2075648.32</v>
      </c>
      <c r="CV54" s="10"/>
      <c r="CW54" s="10"/>
      <c r="CX54" s="10"/>
      <c r="CY54" s="10"/>
      <c r="CZ54" s="40">
        <f>SUM(AF54,R54,V54,AD54,L54,X54,P54,BH54,BV54,CH54,CL54,BJ54,CJ54,AH54,BB54,BD54,AJ54,BF54,BT54,AL54,Z54,CP54,BL54,CN54,BN54,BZ54,CD54,BX54,CB54,AN54,AP54,AR54,AT54,AV54,AZ54,AX54,BR54,CT54,CR54,CF54,AB54,BP54)</f>
        <v>2826</v>
      </c>
      <c r="DA54" s="40">
        <f>SUM(AG54,S54,W54,AE54,M54,Y54,Q54,BI54,BW54,CI54,CM54,BK54,CK54,AI54,BC54,BE54,AK54,BG54,BU54,AM54,AA54,CQ54,BM54,CO54,BO54,CA54,CE54,BY54,CC54,AO54,AQ54,AS54,AU54,AW54,BA54,AY54,BS54,CU54,CS54,CG54,AC54,BQ54)</f>
        <v>35240586.559999995</v>
      </c>
    </row>
    <row r="55" spans="1:105" ht="30" x14ac:dyDescent="0.25">
      <c r="A55" s="56"/>
      <c r="B55" s="56">
        <v>32</v>
      </c>
      <c r="C55" s="6" t="s">
        <v>154</v>
      </c>
      <c r="D55" s="7">
        <v>10127</v>
      </c>
      <c r="E55" s="7">
        <v>10127</v>
      </c>
      <c r="F55" s="8">
        <v>3.39</v>
      </c>
      <c r="G55" s="15">
        <v>1</v>
      </c>
      <c r="H55" s="7">
        <v>1.4</v>
      </c>
      <c r="I55" s="7">
        <v>1.68</v>
      </c>
      <c r="J55" s="7">
        <v>2.23</v>
      </c>
      <c r="K55" s="9">
        <v>2.57</v>
      </c>
      <c r="L55" s="14"/>
      <c r="M55" s="10">
        <f t="shared" si="4"/>
        <v>0</v>
      </c>
      <c r="N55" s="14"/>
      <c r="O55" s="10">
        <f t="shared" si="5"/>
        <v>0</v>
      </c>
      <c r="P55" s="14"/>
      <c r="Q55" s="10">
        <f t="shared" si="6"/>
        <v>0</v>
      </c>
      <c r="R55" s="11"/>
      <c r="S55" s="10">
        <f t="shared" si="7"/>
        <v>0</v>
      </c>
      <c r="T55" s="14"/>
      <c r="U55" s="10">
        <f t="shared" si="8"/>
        <v>0</v>
      </c>
      <c r="V55" s="14"/>
      <c r="W55" s="10">
        <f t="shared" si="9"/>
        <v>0</v>
      </c>
      <c r="X55" s="14"/>
      <c r="Y55" s="10">
        <f t="shared" si="10"/>
        <v>0</v>
      </c>
      <c r="Z55" s="14"/>
      <c r="AA55" s="10">
        <f t="shared" si="11"/>
        <v>0</v>
      </c>
      <c r="AB55" s="14"/>
      <c r="AC55" s="10">
        <f t="shared" si="12"/>
        <v>0</v>
      </c>
      <c r="AD55" s="14"/>
      <c r="AE55" s="10">
        <v>0</v>
      </c>
      <c r="AF55" s="11"/>
      <c r="AG55" s="10">
        <f t="shared" si="13"/>
        <v>0</v>
      </c>
      <c r="AH55" s="14"/>
      <c r="AI55" s="10">
        <f t="shared" si="14"/>
        <v>0</v>
      </c>
      <c r="AJ55" s="14"/>
      <c r="AK55" s="10">
        <f t="shared" si="15"/>
        <v>0</v>
      </c>
      <c r="AL55" s="14"/>
      <c r="AM55" s="10">
        <f t="shared" si="16"/>
        <v>0</v>
      </c>
      <c r="AN55" s="52"/>
      <c r="AO55" s="10">
        <f t="shared" si="17"/>
        <v>0</v>
      </c>
      <c r="AP55" s="14"/>
      <c r="AQ55" s="10">
        <f t="shared" si="18"/>
        <v>0</v>
      </c>
      <c r="AR55" s="14"/>
      <c r="AS55" s="10">
        <f t="shared" si="19"/>
        <v>0</v>
      </c>
      <c r="AT55" s="14"/>
      <c r="AU55" s="10">
        <f t="shared" si="20"/>
        <v>0</v>
      </c>
      <c r="AV55" s="14"/>
      <c r="AW55" s="10">
        <f t="shared" si="21"/>
        <v>0</v>
      </c>
      <c r="AX55" s="14"/>
      <c r="AY55" s="10">
        <f t="shared" si="22"/>
        <v>0</v>
      </c>
      <c r="AZ55" s="14"/>
      <c r="BA55" s="10">
        <f t="shared" si="23"/>
        <v>0</v>
      </c>
      <c r="BB55" s="14"/>
      <c r="BC55" s="10">
        <f t="shared" si="24"/>
        <v>0</v>
      </c>
      <c r="BD55" s="14"/>
      <c r="BE55" s="10">
        <f t="shared" ref="BE55" si="194">SUM(BD55*$D55*$F55*$G55*$H55*BE$8)</f>
        <v>0</v>
      </c>
      <c r="BF55" s="14"/>
      <c r="BG55" s="10">
        <f t="shared" si="186"/>
        <v>0</v>
      </c>
      <c r="BH55" s="14"/>
      <c r="BI55" s="10">
        <f t="shared" si="27"/>
        <v>0</v>
      </c>
      <c r="BJ55" s="14"/>
      <c r="BK55" s="10">
        <f t="shared" si="187"/>
        <v>0</v>
      </c>
      <c r="BL55" s="14"/>
      <c r="BM55" s="10">
        <f t="shared" si="29"/>
        <v>0</v>
      </c>
      <c r="BN55" s="14"/>
      <c r="BO55" s="10">
        <f t="shared" si="30"/>
        <v>0</v>
      </c>
      <c r="BP55" s="14"/>
      <c r="BQ55" s="10">
        <f t="shared" si="188"/>
        <v>0</v>
      </c>
      <c r="BR55" s="14"/>
      <c r="BS55" s="10">
        <f t="shared" si="32"/>
        <v>0</v>
      </c>
      <c r="BT55" s="14"/>
      <c r="BU55" s="10">
        <f t="shared" si="189"/>
        <v>0</v>
      </c>
      <c r="BV55" s="14"/>
      <c r="BW55" s="10">
        <f t="shared" si="190"/>
        <v>0</v>
      </c>
      <c r="BX55" s="14"/>
      <c r="BY55" s="10">
        <f t="shared" si="35"/>
        <v>0</v>
      </c>
      <c r="BZ55" s="14"/>
      <c r="CA55" s="10">
        <f t="shared" si="36"/>
        <v>0</v>
      </c>
      <c r="CB55" s="14"/>
      <c r="CC55" s="10">
        <f t="shared" si="37"/>
        <v>0</v>
      </c>
      <c r="CD55" s="14"/>
      <c r="CE55" s="10">
        <f t="shared" si="38"/>
        <v>0</v>
      </c>
      <c r="CF55" s="14"/>
      <c r="CG55" s="10">
        <f t="shared" si="39"/>
        <v>0</v>
      </c>
      <c r="CH55" s="14"/>
      <c r="CI55" s="10">
        <f t="shared" si="191"/>
        <v>0</v>
      </c>
      <c r="CJ55" s="14"/>
      <c r="CK55" s="10">
        <f t="shared" si="192"/>
        <v>0</v>
      </c>
      <c r="CL55" s="14"/>
      <c r="CM55" s="10">
        <f t="shared" si="193"/>
        <v>0</v>
      </c>
      <c r="CN55" s="14"/>
      <c r="CO55" s="10">
        <f t="shared" si="43"/>
        <v>0</v>
      </c>
      <c r="CP55" s="14"/>
      <c r="CQ55" s="10">
        <f t="shared" si="44"/>
        <v>0</v>
      </c>
      <c r="CR55" s="14"/>
      <c r="CS55" s="10">
        <f t="shared" si="45"/>
        <v>0</v>
      </c>
      <c r="CT55" s="14"/>
      <c r="CU55" s="10">
        <f>SUM(CT55*$D55*$F55*$G55*$J55*CU$8)</f>
        <v>0</v>
      </c>
      <c r="CV55" s="10"/>
      <c r="CW55" s="10"/>
      <c r="CX55" s="10"/>
      <c r="CY55" s="10"/>
      <c r="CZ55" s="40">
        <f>SUM(AF55,R55,V55,AD55,L55,X55,P55,BH55,BV55,CH55,CL55,BJ55,CJ55,AH55,BB55,BD55,AJ55,BF55,BT55,AL55,Z55,CP55,BL55,CN55,BN55,BZ55,CD55,BX55,CB55,AN55,AP55,AR55,AT55,AV55,AZ55,AX55,BR55,CT55,CR55,CF55,AB55,BP55)</f>
        <v>0</v>
      </c>
      <c r="DA55" s="40">
        <f>SUM(AG55,S55,W55,AE55,M55,Y55,Q55,BI55,BW55,CI55,CM55,BK55,CK55,AI55,BC55,BE55,AK55,BG55,BU55,AM55,AA55,CQ55,BM55,CO55,BO55,CA55,CE55,BY55,CC55,AO55,AQ55,AS55,AU55,AW55,BA55,AY55,BS55,CU55,CS55,CG55,AC55,BQ55)</f>
        <v>0</v>
      </c>
    </row>
    <row r="56" spans="1:105" s="44" customFormat="1" ht="14.25" x14ac:dyDescent="0.2">
      <c r="A56" s="55">
        <v>14</v>
      </c>
      <c r="B56" s="55"/>
      <c r="C56" s="17" t="s">
        <v>155</v>
      </c>
      <c r="D56" s="25"/>
      <c r="E56" s="25"/>
      <c r="F56" s="22">
        <v>1.7</v>
      </c>
      <c r="G56" s="32">
        <v>1</v>
      </c>
      <c r="H56" s="25">
        <v>1.4</v>
      </c>
      <c r="I56" s="25">
        <v>1.68</v>
      </c>
      <c r="J56" s="25">
        <v>2.23</v>
      </c>
      <c r="K56" s="54">
        <v>2.57</v>
      </c>
      <c r="L56" s="23">
        <f t="shared" ref="L56:BW56" si="195">SUM(L57:L58)</f>
        <v>0</v>
      </c>
      <c r="M56" s="23">
        <f t="shared" si="195"/>
        <v>0</v>
      </c>
      <c r="N56" s="26">
        <f t="shared" si="195"/>
        <v>3</v>
      </c>
      <c r="O56" s="26">
        <f t="shared" si="195"/>
        <v>4.5</v>
      </c>
      <c r="P56" s="23">
        <f t="shared" si="195"/>
        <v>0</v>
      </c>
      <c r="Q56" s="23">
        <f t="shared" si="195"/>
        <v>0</v>
      </c>
      <c r="R56" s="23">
        <f t="shared" si="195"/>
        <v>0</v>
      </c>
      <c r="S56" s="23">
        <f t="shared" si="195"/>
        <v>0</v>
      </c>
      <c r="T56" s="26">
        <f t="shared" si="195"/>
        <v>0</v>
      </c>
      <c r="U56" s="26">
        <f t="shared" si="195"/>
        <v>0</v>
      </c>
      <c r="V56" s="23">
        <f t="shared" si="195"/>
        <v>0</v>
      </c>
      <c r="W56" s="23">
        <f t="shared" si="195"/>
        <v>0</v>
      </c>
      <c r="X56" s="23">
        <f t="shared" si="195"/>
        <v>0</v>
      </c>
      <c r="Y56" s="23">
        <f t="shared" si="195"/>
        <v>0</v>
      </c>
      <c r="Z56" s="23">
        <f t="shared" si="195"/>
        <v>0</v>
      </c>
      <c r="AA56" s="23">
        <f t="shared" si="195"/>
        <v>0</v>
      </c>
      <c r="AB56" s="23">
        <f t="shared" si="195"/>
        <v>0</v>
      </c>
      <c r="AC56" s="23">
        <f t="shared" si="195"/>
        <v>0</v>
      </c>
      <c r="AD56" s="23">
        <v>0</v>
      </c>
      <c r="AE56" s="23">
        <v>0</v>
      </c>
      <c r="AF56" s="23">
        <f t="shared" si="195"/>
        <v>0</v>
      </c>
      <c r="AG56" s="23">
        <f t="shared" si="195"/>
        <v>0</v>
      </c>
      <c r="AH56" s="23">
        <f t="shared" si="195"/>
        <v>0</v>
      </c>
      <c r="AI56" s="23">
        <f t="shared" si="195"/>
        <v>0</v>
      </c>
      <c r="AJ56" s="23">
        <f t="shared" si="195"/>
        <v>0</v>
      </c>
      <c r="AK56" s="23">
        <f t="shared" si="195"/>
        <v>0</v>
      </c>
      <c r="AL56" s="23">
        <f t="shared" si="195"/>
        <v>0</v>
      </c>
      <c r="AM56" s="23">
        <f t="shared" si="195"/>
        <v>0</v>
      </c>
      <c r="AN56" s="23">
        <f t="shared" si="195"/>
        <v>0</v>
      </c>
      <c r="AO56" s="23">
        <f t="shared" si="195"/>
        <v>0</v>
      </c>
      <c r="AP56" s="23">
        <f t="shared" si="195"/>
        <v>0</v>
      </c>
      <c r="AQ56" s="23">
        <f t="shared" si="195"/>
        <v>0</v>
      </c>
      <c r="AR56" s="23">
        <f t="shared" si="195"/>
        <v>0</v>
      </c>
      <c r="AS56" s="23">
        <f t="shared" si="195"/>
        <v>0</v>
      </c>
      <c r="AT56" s="23">
        <f t="shared" si="195"/>
        <v>5</v>
      </c>
      <c r="AU56" s="23">
        <f t="shared" si="195"/>
        <v>126720.72</v>
      </c>
      <c r="AV56" s="23">
        <f t="shared" si="195"/>
        <v>0</v>
      </c>
      <c r="AW56" s="23">
        <f t="shared" si="195"/>
        <v>0</v>
      </c>
      <c r="AX56" s="23">
        <f t="shared" si="195"/>
        <v>0</v>
      </c>
      <c r="AY56" s="23">
        <f t="shared" si="195"/>
        <v>0</v>
      </c>
      <c r="AZ56" s="23">
        <f t="shared" si="195"/>
        <v>0</v>
      </c>
      <c r="BA56" s="23">
        <f t="shared" si="195"/>
        <v>0</v>
      </c>
      <c r="BB56" s="23">
        <f t="shared" si="195"/>
        <v>5</v>
      </c>
      <c r="BC56" s="23">
        <f t="shared" si="195"/>
        <v>105600.59999999999</v>
      </c>
      <c r="BD56" s="23">
        <f t="shared" si="195"/>
        <v>0</v>
      </c>
      <c r="BE56" s="23">
        <f t="shared" si="195"/>
        <v>0</v>
      </c>
      <c r="BF56" s="23">
        <f t="shared" si="195"/>
        <v>0</v>
      </c>
      <c r="BG56" s="23">
        <f t="shared" si="195"/>
        <v>0</v>
      </c>
      <c r="BH56" s="23">
        <f t="shared" si="195"/>
        <v>0</v>
      </c>
      <c r="BI56" s="23">
        <f t="shared" si="195"/>
        <v>0</v>
      </c>
      <c r="BJ56" s="23">
        <f t="shared" si="195"/>
        <v>0</v>
      </c>
      <c r="BK56" s="23">
        <f t="shared" si="195"/>
        <v>0</v>
      </c>
      <c r="BL56" s="23">
        <f t="shared" si="195"/>
        <v>0</v>
      </c>
      <c r="BM56" s="23">
        <f t="shared" si="195"/>
        <v>0</v>
      </c>
      <c r="BN56" s="23">
        <f t="shared" si="195"/>
        <v>0</v>
      </c>
      <c r="BO56" s="23">
        <f t="shared" si="195"/>
        <v>0</v>
      </c>
      <c r="BP56" s="23">
        <f t="shared" si="195"/>
        <v>0</v>
      </c>
      <c r="BQ56" s="23">
        <f t="shared" si="195"/>
        <v>0</v>
      </c>
      <c r="BR56" s="23">
        <f t="shared" si="195"/>
        <v>0</v>
      </c>
      <c r="BS56" s="23">
        <f t="shared" si="195"/>
        <v>0</v>
      </c>
      <c r="BT56" s="23">
        <f t="shared" si="195"/>
        <v>0</v>
      </c>
      <c r="BU56" s="23">
        <f t="shared" si="195"/>
        <v>0</v>
      </c>
      <c r="BV56" s="23">
        <f t="shared" si="195"/>
        <v>0</v>
      </c>
      <c r="BW56" s="23">
        <f t="shared" si="195"/>
        <v>0</v>
      </c>
      <c r="BX56" s="23">
        <f t="shared" ref="BX56:DA56" si="196">SUM(BX57:BX58)</f>
        <v>0</v>
      </c>
      <c r="BY56" s="23">
        <f t="shared" si="196"/>
        <v>0</v>
      </c>
      <c r="BZ56" s="23">
        <f t="shared" si="196"/>
        <v>0</v>
      </c>
      <c r="CA56" s="23">
        <f t="shared" si="196"/>
        <v>0</v>
      </c>
      <c r="CB56" s="23">
        <f t="shared" si="196"/>
        <v>0</v>
      </c>
      <c r="CC56" s="23">
        <f t="shared" si="196"/>
        <v>0</v>
      </c>
      <c r="CD56" s="23">
        <f t="shared" si="196"/>
        <v>0</v>
      </c>
      <c r="CE56" s="23">
        <f t="shared" si="196"/>
        <v>0</v>
      </c>
      <c r="CF56" s="23">
        <f t="shared" si="196"/>
        <v>2</v>
      </c>
      <c r="CG56" s="23">
        <f t="shared" si="196"/>
        <v>105020.83199999999</v>
      </c>
      <c r="CH56" s="23">
        <f t="shared" si="196"/>
        <v>0</v>
      </c>
      <c r="CI56" s="23">
        <f t="shared" si="196"/>
        <v>0</v>
      </c>
      <c r="CJ56" s="23">
        <f t="shared" si="196"/>
        <v>0</v>
      </c>
      <c r="CK56" s="23">
        <f t="shared" si="196"/>
        <v>0</v>
      </c>
      <c r="CL56" s="23">
        <f t="shared" si="196"/>
        <v>0</v>
      </c>
      <c r="CM56" s="23">
        <f t="shared" si="196"/>
        <v>0</v>
      </c>
      <c r="CN56" s="23">
        <f t="shared" si="196"/>
        <v>0</v>
      </c>
      <c r="CO56" s="23">
        <f t="shared" si="196"/>
        <v>0</v>
      </c>
      <c r="CP56" s="23">
        <f t="shared" si="196"/>
        <v>0</v>
      </c>
      <c r="CQ56" s="23">
        <f t="shared" si="196"/>
        <v>0</v>
      </c>
      <c r="CR56" s="23">
        <f t="shared" si="196"/>
        <v>0</v>
      </c>
      <c r="CS56" s="23">
        <f t="shared" si="196"/>
        <v>0</v>
      </c>
      <c r="CT56" s="23">
        <f t="shared" si="196"/>
        <v>0</v>
      </c>
      <c r="CU56" s="23">
        <f t="shared" si="196"/>
        <v>0</v>
      </c>
      <c r="CV56" s="23"/>
      <c r="CW56" s="23"/>
      <c r="CX56" s="23"/>
      <c r="CY56" s="23"/>
      <c r="CZ56" s="23">
        <f t="shared" si="196"/>
        <v>12</v>
      </c>
      <c r="DA56" s="23">
        <f t="shared" si="196"/>
        <v>337342.152</v>
      </c>
    </row>
    <row r="57" spans="1:105" ht="30" x14ac:dyDescent="0.25">
      <c r="A57" s="56"/>
      <c r="B57" s="56">
        <v>33</v>
      </c>
      <c r="C57" s="6" t="s">
        <v>156</v>
      </c>
      <c r="D57" s="7">
        <f>D54</f>
        <v>9860</v>
      </c>
      <c r="E57" s="7">
        <v>10127</v>
      </c>
      <c r="F57" s="8">
        <v>1.53</v>
      </c>
      <c r="G57" s="15">
        <v>1</v>
      </c>
      <c r="H57" s="7">
        <v>1.4</v>
      </c>
      <c r="I57" s="7">
        <v>1.68</v>
      </c>
      <c r="J57" s="7">
        <v>2.23</v>
      </c>
      <c r="K57" s="9">
        <v>2.57</v>
      </c>
      <c r="L57" s="10">
        <v>0</v>
      </c>
      <c r="M57" s="10">
        <f t="shared" si="4"/>
        <v>0</v>
      </c>
      <c r="N57" s="10"/>
      <c r="O57" s="10">
        <f t="shared" si="5"/>
        <v>0</v>
      </c>
      <c r="P57" s="10">
        <v>0</v>
      </c>
      <c r="Q57" s="10">
        <f t="shared" si="6"/>
        <v>0</v>
      </c>
      <c r="R57" s="11"/>
      <c r="S57" s="10">
        <f t="shared" si="7"/>
        <v>0</v>
      </c>
      <c r="T57" s="10"/>
      <c r="U57" s="10">
        <f t="shared" si="8"/>
        <v>0</v>
      </c>
      <c r="V57" s="10">
        <v>0</v>
      </c>
      <c r="W57" s="10">
        <f t="shared" si="9"/>
        <v>0</v>
      </c>
      <c r="X57" s="10">
        <v>0</v>
      </c>
      <c r="Y57" s="10">
        <f t="shared" si="10"/>
        <v>0</v>
      </c>
      <c r="Z57" s="10">
        <v>0</v>
      </c>
      <c r="AA57" s="10">
        <f t="shared" si="11"/>
        <v>0</v>
      </c>
      <c r="AB57" s="10"/>
      <c r="AC57" s="10">
        <f t="shared" si="12"/>
        <v>0</v>
      </c>
      <c r="AD57" s="10">
        <v>0</v>
      </c>
      <c r="AE57" s="10">
        <v>0</v>
      </c>
      <c r="AF57" s="11"/>
      <c r="AG57" s="10">
        <f t="shared" si="13"/>
        <v>0</v>
      </c>
      <c r="AH57" s="10">
        <v>0</v>
      </c>
      <c r="AI57" s="10">
        <f t="shared" si="14"/>
        <v>0</v>
      </c>
      <c r="AJ57" s="10">
        <v>0</v>
      </c>
      <c r="AK57" s="10">
        <f t="shared" si="15"/>
        <v>0</v>
      </c>
      <c r="AL57" s="10"/>
      <c r="AM57" s="10">
        <f t="shared" si="16"/>
        <v>0</v>
      </c>
      <c r="AN57" s="10"/>
      <c r="AO57" s="10">
        <f t="shared" si="17"/>
        <v>0</v>
      </c>
      <c r="AP57" s="10">
        <v>0</v>
      </c>
      <c r="AQ57" s="10">
        <f t="shared" si="18"/>
        <v>0</v>
      </c>
      <c r="AR57" s="10">
        <v>0</v>
      </c>
      <c r="AS57" s="10">
        <f t="shared" si="19"/>
        <v>0</v>
      </c>
      <c r="AT57" s="51">
        <v>5</v>
      </c>
      <c r="AU57" s="10">
        <f t="shared" si="20"/>
        <v>126720.72</v>
      </c>
      <c r="AV57" s="10">
        <v>0</v>
      </c>
      <c r="AW57" s="10">
        <f t="shared" si="21"/>
        <v>0</v>
      </c>
      <c r="AX57" s="10">
        <v>0</v>
      </c>
      <c r="AY57" s="10">
        <f t="shared" si="22"/>
        <v>0</v>
      </c>
      <c r="AZ57" s="10">
        <v>0</v>
      </c>
      <c r="BA57" s="10">
        <f t="shared" si="23"/>
        <v>0</v>
      </c>
      <c r="BB57" s="10">
        <v>5</v>
      </c>
      <c r="BC57" s="10">
        <f t="shared" si="24"/>
        <v>105600.59999999999</v>
      </c>
      <c r="BD57" s="10"/>
      <c r="BE57" s="10">
        <f t="shared" ref="BE57" si="197">SUM(BD57*$D57*$F57*$G57*$H57*BE$8)</f>
        <v>0</v>
      </c>
      <c r="BF57" s="10"/>
      <c r="BG57" s="10">
        <f t="shared" ref="BG57:BG58" si="198">SUM(BF57*$D57*$F57*$G57*$H57*BG$8)</f>
        <v>0</v>
      </c>
      <c r="BH57" s="10">
        <v>0</v>
      </c>
      <c r="BI57" s="10">
        <f t="shared" si="27"/>
        <v>0</v>
      </c>
      <c r="BJ57" s="10">
        <v>0</v>
      </c>
      <c r="BK57" s="10">
        <f t="shared" ref="BK57:BK58" si="199">SUM(BJ57*$D57*$F57*$G57*$H57*BK$8)</f>
        <v>0</v>
      </c>
      <c r="BL57" s="10">
        <v>0</v>
      </c>
      <c r="BM57" s="10">
        <f t="shared" si="29"/>
        <v>0</v>
      </c>
      <c r="BN57" s="10">
        <v>0</v>
      </c>
      <c r="BO57" s="10">
        <f t="shared" si="30"/>
        <v>0</v>
      </c>
      <c r="BP57" s="10"/>
      <c r="BQ57" s="10">
        <f t="shared" ref="BQ57:BQ58" si="200">SUM(BP57*$D57*$F57*$G57*$H57*BQ$8)</f>
        <v>0</v>
      </c>
      <c r="BR57" s="10"/>
      <c r="BS57" s="10">
        <f t="shared" si="32"/>
        <v>0</v>
      </c>
      <c r="BT57" s="10">
        <v>0</v>
      </c>
      <c r="BU57" s="10">
        <f t="shared" ref="BU57:BU58" si="201">SUM(BT57*$D57*$F57*$G57*$H57*BU$8)</f>
        <v>0</v>
      </c>
      <c r="BV57" s="10">
        <v>0</v>
      </c>
      <c r="BW57" s="10">
        <f t="shared" ref="BW57:BW58" si="202">SUM(BV57*$D57*$F57*$G57*$H57*BW$8)</f>
        <v>0</v>
      </c>
      <c r="BX57" s="10">
        <v>0</v>
      </c>
      <c r="BY57" s="10">
        <f t="shared" si="35"/>
        <v>0</v>
      </c>
      <c r="BZ57" s="10">
        <v>0</v>
      </c>
      <c r="CA57" s="10">
        <f t="shared" si="36"/>
        <v>0</v>
      </c>
      <c r="CB57" s="10"/>
      <c r="CC57" s="10">
        <f t="shared" si="37"/>
        <v>0</v>
      </c>
      <c r="CD57" s="10">
        <v>0</v>
      </c>
      <c r="CE57" s="10">
        <f t="shared" si="38"/>
        <v>0</v>
      </c>
      <c r="CF57" s="10">
        <v>0</v>
      </c>
      <c r="CG57" s="10">
        <f t="shared" si="39"/>
        <v>0</v>
      </c>
      <c r="CH57" s="10">
        <v>0</v>
      </c>
      <c r="CI57" s="10">
        <f t="shared" ref="CI57:CI58" si="203">SUM(CH57*$D57*$F57*$G57*$H57*CI$8)</f>
        <v>0</v>
      </c>
      <c r="CJ57" s="10"/>
      <c r="CK57" s="10">
        <f t="shared" ref="CK57:CK58" si="204">SUM(CJ57*$D57*$F57*$G57*$H57*CK$8)</f>
        <v>0</v>
      </c>
      <c r="CL57" s="10">
        <v>0</v>
      </c>
      <c r="CM57" s="10">
        <f t="shared" ref="CM57:CM58" si="205">SUM(CL57*$D57*$F57*$G57*$H57*CM$8)</f>
        <v>0</v>
      </c>
      <c r="CN57" s="10"/>
      <c r="CO57" s="10">
        <f t="shared" si="43"/>
        <v>0</v>
      </c>
      <c r="CP57" s="10">
        <v>0</v>
      </c>
      <c r="CQ57" s="10">
        <f t="shared" si="44"/>
        <v>0</v>
      </c>
      <c r="CR57" s="10">
        <v>0</v>
      </c>
      <c r="CS57" s="10">
        <f>SUM(CR57*$D57*$F57*$G57*$K57*CS$8)</f>
        <v>0</v>
      </c>
      <c r="CT57" s="10">
        <v>0</v>
      </c>
      <c r="CU57" s="10">
        <f>SUM(CT57*$D57*$F57*$G57*$J57*CU$8)</f>
        <v>0</v>
      </c>
      <c r="CV57" s="10"/>
      <c r="CW57" s="10"/>
      <c r="CX57" s="10"/>
      <c r="CY57" s="10"/>
      <c r="CZ57" s="40">
        <f>SUM(AF57,R57,V57,AD57,L57,X57,P57,BH57,BV57,CH57,CL57,BJ57,CJ57,AH57,BB57,BD57,AJ57,BF57,BT57,AL57,Z57,CP57,BL57,CN57,BN57,BZ57,CD57,BX57,CB57,AN57,AP57,AR57,AT57,AV57,AZ57,AX57,BR57,CT57,CR57,CF57,AB57,BP57)</f>
        <v>10</v>
      </c>
      <c r="DA57" s="40">
        <f>SUM(AG57,S57,W57,AE57,M57,Y57,Q57,BI57,BW57,CI57,CM57,BK57,CK57,AI57,BC57,BE57,AK57,BG57,BU57,AM57,AA57,CQ57,BM57,CO57,BO57,CA57,CE57,BY57,CC57,AO57,AQ57,AS57,AU57,AW57,BA57,AY57,BS57,CU57,CS57,CG57,AC57,BQ57)</f>
        <v>232321.32</v>
      </c>
    </row>
    <row r="58" spans="1:105" ht="30" x14ac:dyDescent="0.25">
      <c r="A58" s="56"/>
      <c r="B58" s="56">
        <v>34</v>
      </c>
      <c r="C58" s="6" t="s">
        <v>157</v>
      </c>
      <c r="D58" s="7">
        <f t="shared" ref="D58:D97" si="206">D57</f>
        <v>9860</v>
      </c>
      <c r="E58" s="7">
        <v>10127</v>
      </c>
      <c r="F58" s="8">
        <v>3.17</v>
      </c>
      <c r="G58" s="15">
        <v>1</v>
      </c>
      <c r="H58" s="7">
        <v>1.4</v>
      </c>
      <c r="I58" s="7">
        <v>1.68</v>
      </c>
      <c r="J58" s="7">
        <v>2.23</v>
      </c>
      <c r="K58" s="9">
        <v>2.57</v>
      </c>
      <c r="L58" s="10">
        <v>0</v>
      </c>
      <c r="M58" s="10">
        <f t="shared" si="4"/>
        <v>0</v>
      </c>
      <c r="N58" s="10">
        <v>3</v>
      </c>
      <c r="O58" s="10">
        <f t="shared" si="5"/>
        <v>4.5</v>
      </c>
      <c r="P58" s="10">
        <v>0</v>
      </c>
      <c r="Q58" s="10">
        <f t="shared" si="6"/>
        <v>0</v>
      </c>
      <c r="R58" s="11"/>
      <c r="S58" s="10">
        <f t="shared" si="7"/>
        <v>0</v>
      </c>
      <c r="T58" s="10"/>
      <c r="U58" s="10">
        <f t="shared" si="8"/>
        <v>0</v>
      </c>
      <c r="V58" s="10">
        <v>0</v>
      </c>
      <c r="W58" s="10">
        <f t="shared" si="9"/>
        <v>0</v>
      </c>
      <c r="X58" s="10">
        <v>0</v>
      </c>
      <c r="Y58" s="10">
        <f t="shared" si="10"/>
        <v>0</v>
      </c>
      <c r="Z58" s="10">
        <v>0</v>
      </c>
      <c r="AA58" s="10">
        <f t="shared" si="11"/>
        <v>0</v>
      </c>
      <c r="AB58" s="10"/>
      <c r="AC58" s="10">
        <f t="shared" si="12"/>
        <v>0</v>
      </c>
      <c r="AD58" s="10">
        <v>0</v>
      </c>
      <c r="AE58" s="10">
        <v>0</v>
      </c>
      <c r="AF58" s="11"/>
      <c r="AG58" s="10">
        <f t="shared" si="13"/>
        <v>0</v>
      </c>
      <c r="AH58" s="10">
        <v>0</v>
      </c>
      <c r="AI58" s="10">
        <f t="shared" si="14"/>
        <v>0</v>
      </c>
      <c r="AJ58" s="10">
        <v>0</v>
      </c>
      <c r="AK58" s="10">
        <f t="shared" si="15"/>
        <v>0</v>
      </c>
      <c r="AL58" s="10"/>
      <c r="AM58" s="10">
        <f t="shared" si="16"/>
        <v>0</v>
      </c>
      <c r="AN58" s="51"/>
      <c r="AO58" s="10">
        <f t="shared" si="17"/>
        <v>0</v>
      </c>
      <c r="AP58" s="10">
        <v>0</v>
      </c>
      <c r="AQ58" s="10">
        <f t="shared" si="18"/>
        <v>0</v>
      </c>
      <c r="AR58" s="10">
        <v>0</v>
      </c>
      <c r="AS58" s="10">
        <f t="shared" si="19"/>
        <v>0</v>
      </c>
      <c r="AT58" s="10">
        <v>0</v>
      </c>
      <c r="AU58" s="10">
        <f t="shared" si="20"/>
        <v>0</v>
      </c>
      <c r="AV58" s="10">
        <v>0</v>
      </c>
      <c r="AW58" s="10">
        <f t="shared" si="21"/>
        <v>0</v>
      </c>
      <c r="AX58" s="10">
        <v>0</v>
      </c>
      <c r="AY58" s="10">
        <f t="shared" si="22"/>
        <v>0</v>
      </c>
      <c r="AZ58" s="10">
        <v>0</v>
      </c>
      <c r="BA58" s="10">
        <f t="shared" si="23"/>
        <v>0</v>
      </c>
      <c r="BB58" s="10"/>
      <c r="BC58" s="10">
        <f t="shared" si="24"/>
        <v>0</v>
      </c>
      <c r="BD58" s="10"/>
      <c r="BE58" s="10">
        <f t="shared" ref="BE58" si="207">SUM(BD58*$D58*$F58*$G58*$H58*BE$8)</f>
        <v>0</v>
      </c>
      <c r="BF58" s="10"/>
      <c r="BG58" s="10">
        <f t="shared" si="198"/>
        <v>0</v>
      </c>
      <c r="BH58" s="10">
        <v>0</v>
      </c>
      <c r="BI58" s="10">
        <f t="shared" si="27"/>
        <v>0</v>
      </c>
      <c r="BJ58" s="10">
        <v>0</v>
      </c>
      <c r="BK58" s="10">
        <f t="shared" si="199"/>
        <v>0</v>
      </c>
      <c r="BL58" s="10">
        <v>0</v>
      </c>
      <c r="BM58" s="10">
        <f t="shared" si="29"/>
        <v>0</v>
      </c>
      <c r="BN58" s="10">
        <v>0</v>
      </c>
      <c r="BO58" s="10">
        <f t="shared" si="30"/>
        <v>0</v>
      </c>
      <c r="BP58" s="10"/>
      <c r="BQ58" s="10">
        <f t="shared" si="200"/>
        <v>0</v>
      </c>
      <c r="BR58" s="10"/>
      <c r="BS58" s="10">
        <f t="shared" si="32"/>
        <v>0</v>
      </c>
      <c r="BT58" s="10">
        <v>0</v>
      </c>
      <c r="BU58" s="10">
        <f t="shared" si="201"/>
        <v>0</v>
      </c>
      <c r="BV58" s="10">
        <v>0</v>
      </c>
      <c r="BW58" s="10">
        <f t="shared" si="202"/>
        <v>0</v>
      </c>
      <c r="BX58" s="10">
        <v>0</v>
      </c>
      <c r="BY58" s="10">
        <f t="shared" si="35"/>
        <v>0</v>
      </c>
      <c r="BZ58" s="10">
        <v>0</v>
      </c>
      <c r="CA58" s="10">
        <f t="shared" si="36"/>
        <v>0</v>
      </c>
      <c r="CB58" s="10"/>
      <c r="CC58" s="10">
        <f t="shared" si="37"/>
        <v>0</v>
      </c>
      <c r="CD58" s="10">
        <v>0</v>
      </c>
      <c r="CE58" s="10">
        <f t="shared" si="38"/>
        <v>0</v>
      </c>
      <c r="CF58" s="10">
        <v>2</v>
      </c>
      <c r="CG58" s="10">
        <f t="shared" si="39"/>
        <v>105020.83199999999</v>
      </c>
      <c r="CH58" s="10">
        <v>0</v>
      </c>
      <c r="CI58" s="10">
        <f t="shared" si="203"/>
        <v>0</v>
      </c>
      <c r="CJ58" s="10"/>
      <c r="CK58" s="10">
        <f t="shared" si="204"/>
        <v>0</v>
      </c>
      <c r="CL58" s="10">
        <v>0</v>
      </c>
      <c r="CM58" s="10">
        <f t="shared" si="205"/>
        <v>0</v>
      </c>
      <c r="CN58" s="10"/>
      <c r="CO58" s="10">
        <f t="shared" si="43"/>
        <v>0</v>
      </c>
      <c r="CP58" s="10">
        <v>0</v>
      </c>
      <c r="CQ58" s="10">
        <f t="shared" si="44"/>
        <v>0</v>
      </c>
      <c r="CR58" s="10">
        <v>0</v>
      </c>
      <c r="CS58" s="10">
        <f t="shared" si="45"/>
        <v>0</v>
      </c>
      <c r="CT58" s="10">
        <v>0</v>
      </c>
      <c r="CU58" s="10">
        <f>SUM(CT58*$D58*$F58*$G58*$J58*CU$8)</f>
        <v>0</v>
      </c>
      <c r="CV58" s="10"/>
      <c r="CW58" s="10"/>
      <c r="CX58" s="10"/>
      <c r="CY58" s="10"/>
      <c r="CZ58" s="40">
        <f>SUM(AF58,R58,V58,AD58,L58,X58,P58,BH58,BV58,CH58,CL58,BJ58,CJ58,AH58,BB58,BD58,AJ58,BF58,BT58,AL58,Z58,CP58,BL58,CN58,BN58,BZ58,CD58,BX58,CB58,AN58,AP58,AR58,AT58,AV58,AZ58,AX58,BR58,CT58,CR58,CF58,AB58,BP58)</f>
        <v>2</v>
      </c>
      <c r="DA58" s="40">
        <f>SUM(AG58,S58,W58,AE58,M58,Y58,Q58,BI58,BW58,CI58,CM58,BK58,CK58,AI58,BC58,BE58,AK58,BG58,BU58,AM58,AA58,CQ58,BM58,CO58,BO58,CA58,CE58,BY58,CC58,AO58,AQ58,AS58,AU58,AW58,BA58,AY58,BS58,CU58,CS58,CG58,AC58,BQ58)</f>
        <v>105020.83199999999</v>
      </c>
    </row>
    <row r="59" spans="1:105" s="44" customFormat="1" ht="14.25" x14ac:dyDescent="0.2">
      <c r="A59" s="55">
        <v>15</v>
      </c>
      <c r="B59" s="55"/>
      <c r="C59" s="17" t="s">
        <v>158</v>
      </c>
      <c r="D59" s="25"/>
      <c r="E59" s="25"/>
      <c r="F59" s="22">
        <v>1.05</v>
      </c>
      <c r="G59" s="32">
        <v>1</v>
      </c>
      <c r="H59" s="25">
        <v>1.4</v>
      </c>
      <c r="I59" s="25">
        <v>1.68</v>
      </c>
      <c r="J59" s="25">
        <v>2.23</v>
      </c>
      <c r="K59" s="54">
        <v>2.57</v>
      </c>
      <c r="L59" s="23">
        <f>SUM(L60:L61)</f>
        <v>0</v>
      </c>
      <c r="M59" s="23">
        <f>SUM(M60:M61)</f>
        <v>0</v>
      </c>
      <c r="N59" s="26">
        <f>SUM(N60:N154)</f>
        <v>601</v>
      </c>
      <c r="O59" s="26">
        <f>SUM(O60:O154)</f>
        <v>901.5</v>
      </c>
      <c r="P59" s="23">
        <f t="shared" ref="P59:BY59" si="208">SUM(P60:P61)</f>
        <v>10</v>
      </c>
      <c r="Q59" s="23">
        <f t="shared" si="208"/>
        <v>135279.19999999998</v>
      </c>
      <c r="R59" s="23">
        <f t="shared" si="208"/>
        <v>0</v>
      </c>
      <c r="S59" s="23">
        <f t="shared" si="208"/>
        <v>0</v>
      </c>
      <c r="T59" s="26">
        <f t="shared" si="208"/>
        <v>34</v>
      </c>
      <c r="U59" s="26">
        <f t="shared" si="208"/>
        <v>51</v>
      </c>
      <c r="V59" s="23">
        <f t="shared" si="208"/>
        <v>220</v>
      </c>
      <c r="W59" s="23">
        <f t="shared" si="208"/>
        <v>2976142.4</v>
      </c>
      <c r="X59" s="23">
        <f t="shared" si="208"/>
        <v>0</v>
      </c>
      <c r="Y59" s="23">
        <f t="shared" si="208"/>
        <v>0</v>
      </c>
      <c r="Z59" s="23">
        <f t="shared" si="208"/>
        <v>60</v>
      </c>
      <c r="AA59" s="23">
        <f t="shared" si="208"/>
        <v>811675.2</v>
      </c>
      <c r="AB59" s="23">
        <f t="shared" si="208"/>
        <v>0</v>
      </c>
      <c r="AC59" s="23">
        <f t="shared" si="208"/>
        <v>0</v>
      </c>
      <c r="AD59" s="23">
        <v>0</v>
      </c>
      <c r="AE59" s="23">
        <v>0</v>
      </c>
      <c r="AF59" s="23">
        <f t="shared" si="208"/>
        <v>50</v>
      </c>
      <c r="AG59" s="23">
        <f t="shared" si="208"/>
        <v>676396</v>
      </c>
      <c r="AH59" s="23">
        <f t="shared" si="208"/>
        <v>0</v>
      </c>
      <c r="AI59" s="23">
        <f t="shared" si="208"/>
        <v>0</v>
      </c>
      <c r="AJ59" s="23">
        <f t="shared" si="208"/>
        <v>0</v>
      </c>
      <c r="AK59" s="23">
        <f t="shared" si="208"/>
        <v>0</v>
      </c>
      <c r="AL59" s="23">
        <f t="shared" si="208"/>
        <v>0</v>
      </c>
      <c r="AM59" s="23">
        <f t="shared" si="208"/>
        <v>0</v>
      </c>
      <c r="AN59" s="23">
        <f t="shared" si="208"/>
        <v>0</v>
      </c>
      <c r="AO59" s="23">
        <f t="shared" si="208"/>
        <v>0</v>
      </c>
      <c r="AP59" s="23">
        <f t="shared" si="208"/>
        <v>0</v>
      </c>
      <c r="AQ59" s="23">
        <f t="shared" si="208"/>
        <v>0</v>
      </c>
      <c r="AR59" s="23">
        <f t="shared" si="208"/>
        <v>0</v>
      </c>
      <c r="AS59" s="23">
        <f t="shared" si="208"/>
        <v>0</v>
      </c>
      <c r="AT59" s="23">
        <f t="shared" si="208"/>
        <v>0</v>
      </c>
      <c r="AU59" s="23">
        <f t="shared" si="208"/>
        <v>0</v>
      </c>
      <c r="AV59" s="23">
        <f t="shared" si="208"/>
        <v>0</v>
      </c>
      <c r="AW59" s="23">
        <f t="shared" si="208"/>
        <v>0</v>
      </c>
      <c r="AX59" s="23">
        <f t="shared" si="208"/>
        <v>10</v>
      </c>
      <c r="AY59" s="23">
        <f t="shared" si="208"/>
        <v>162335.04000000001</v>
      </c>
      <c r="AZ59" s="23">
        <f t="shared" si="208"/>
        <v>50</v>
      </c>
      <c r="BA59" s="23">
        <f t="shared" si="208"/>
        <v>811675.2</v>
      </c>
      <c r="BB59" s="23">
        <f t="shared" si="208"/>
        <v>5</v>
      </c>
      <c r="BC59" s="23">
        <f t="shared" si="208"/>
        <v>67639.599999999991</v>
      </c>
      <c r="BD59" s="23">
        <f t="shared" si="208"/>
        <v>0</v>
      </c>
      <c r="BE59" s="23">
        <f t="shared" si="208"/>
        <v>0</v>
      </c>
      <c r="BF59" s="23">
        <f t="shared" si="208"/>
        <v>45</v>
      </c>
      <c r="BG59" s="23">
        <f t="shared" si="208"/>
        <v>608756.39999999991</v>
      </c>
      <c r="BH59" s="23">
        <f t="shared" si="208"/>
        <v>1</v>
      </c>
      <c r="BI59" s="23">
        <f t="shared" si="208"/>
        <v>13527.919999999998</v>
      </c>
      <c r="BJ59" s="23">
        <f t="shared" si="208"/>
        <v>0</v>
      </c>
      <c r="BK59" s="23">
        <f t="shared" si="208"/>
        <v>0</v>
      </c>
      <c r="BL59" s="23">
        <f t="shared" si="208"/>
        <v>0</v>
      </c>
      <c r="BM59" s="23">
        <f t="shared" si="208"/>
        <v>0</v>
      </c>
      <c r="BN59" s="23">
        <f t="shared" si="208"/>
        <v>20</v>
      </c>
      <c r="BO59" s="23">
        <f t="shared" si="208"/>
        <v>324670.08000000002</v>
      </c>
      <c r="BP59" s="23">
        <f t="shared" si="208"/>
        <v>10</v>
      </c>
      <c r="BQ59" s="23">
        <f t="shared" si="208"/>
        <v>135279.19999999998</v>
      </c>
      <c r="BR59" s="23">
        <f t="shared" si="208"/>
        <v>0</v>
      </c>
      <c r="BS59" s="23">
        <f t="shared" si="208"/>
        <v>0</v>
      </c>
      <c r="BT59" s="23">
        <f t="shared" si="208"/>
        <v>0</v>
      </c>
      <c r="BU59" s="23">
        <f t="shared" si="208"/>
        <v>0</v>
      </c>
      <c r="BV59" s="23">
        <f t="shared" si="208"/>
        <v>0</v>
      </c>
      <c r="BW59" s="23">
        <f t="shared" si="208"/>
        <v>0</v>
      </c>
      <c r="BX59" s="23">
        <f t="shared" si="208"/>
        <v>70</v>
      </c>
      <c r="BY59" s="23">
        <f t="shared" si="208"/>
        <v>1136345.28</v>
      </c>
      <c r="BZ59" s="23">
        <f t="shared" ref="BZ59:CU59" si="209">SUM(BZ60:BZ61)</f>
        <v>20</v>
      </c>
      <c r="CA59" s="23">
        <f t="shared" si="209"/>
        <v>324670.08000000002</v>
      </c>
      <c r="CB59" s="23">
        <f t="shared" si="209"/>
        <v>6</v>
      </c>
      <c r="CC59" s="23">
        <f t="shared" si="209"/>
        <v>97401.02399999999</v>
      </c>
      <c r="CD59" s="23">
        <f t="shared" si="209"/>
        <v>15</v>
      </c>
      <c r="CE59" s="23">
        <f t="shared" si="209"/>
        <v>243502.56</v>
      </c>
      <c r="CF59" s="23">
        <f t="shared" si="209"/>
        <v>90</v>
      </c>
      <c r="CG59" s="23">
        <f t="shared" si="209"/>
        <v>1461015.3599999999</v>
      </c>
      <c r="CH59" s="23">
        <f t="shared" si="209"/>
        <v>17</v>
      </c>
      <c r="CI59" s="23">
        <f t="shared" si="209"/>
        <v>229974.63999999998</v>
      </c>
      <c r="CJ59" s="23">
        <f t="shared" si="209"/>
        <v>110</v>
      </c>
      <c r="CK59" s="23">
        <f t="shared" si="209"/>
        <v>1488071.2</v>
      </c>
      <c r="CL59" s="23">
        <f t="shared" si="209"/>
        <v>2</v>
      </c>
      <c r="CM59" s="23">
        <f t="shared" si="209"/>
        <v>27055.839999999997</v>
      </c>
      <c r="CN59" s="23">
        <f t="shared" si="209"/>
        <v>0</v>
      </c>
      <c r="CO59" s="23">
        <f t="shared" si="209"/>
        <v>0</v>
      </c>
      <c r="CP59" s="23">
        <f t="shared" si="209"/>
        <v>0</v>
      </c>
      <c r="CQ59" s="23">
        <f t="shared" si="209"/>
        <v>0</v>
      </c>
      <c r="CR59" s="23">
        <f t="shared" si="209"/>
        <v>0</v>
      </c>
      <c r="CS59" s="23">
        <f t="shared" si="209"/>
        <v>0</v>
      </c>
      <c r="CT59" s="23">
        <f t="shared" si="209"/>
        <v>22</v>
      </c>
      <c r="CU59" s="23">
        <f t="shared" si="209"/>
        <v>474056.96799999999</v>
      </c>
      <c r="CV59" s="23"/>
      <c r="CW59" s="23"/>
      <c r="CX59" s="23"/>
      <c r="CY59" s="23"/>
      <c r="CZ59" s="23">
        <f t="shared" ref="CZ59:DA59" si="210">SUM(CZ60:CZ61)</f>
        <v>833</v>
      </c>
      <c r="DA59" s="23">
        <f t="shared" si="210"/>
        <v>12205469.191999996</v>
      </c>
    </row>
    <row r="60" spans="1:105" ht="30" x14ac:dyDescent="0.25">
      <c r="A60" s="56"/>
      <c r="B60" s="56">
        <v>35</v>
      </c>
      <c r="C60" s="12" t="s">
        <v>159</v>
      </c>
      <c r="D60" s="7">
        <f>D58</f>
        <v>9860</v>
      </c>
      <c r="E60" s="7">
        <v>10127</v>
      </c>
      <c r="F60" s="8">
        <v>0.98</v>
      </c>
      <c r="G60" s="15">
        <v>1</v>
      </c>
      <c r="H60" s="7">
        <v>1.4</v>
      </c>
      <c r="I60" s="7">
        <v>1.68</v>
      </c>
      <c r="J60" s="7">
        <v>2.23</v>
      </c>
      <c r="K60" s="9">
        <v>2.57</v>
      </c>
      <c r="L60" s="10"/>
      <c r="M60" s="10">
        <f t="shared" si="4"/>
        <v>0</v>
      </c>
      <c r="N60" s="10">
        <v>7</v>
      </c>
      <c r="O60" s="10">
        <f t="shared" si="5"/>
        <v>10.5</v>
      </c>
      <c r="P60" s="10">
        <v>10</v>
      </c>
      <c r="Q60" s="10">
        <f t="shared" si="6"/>
        <v>135279.19999999998</v>
      </c>
      <c r="R60" s="11"/>
      <c r="S60" s="10">
        <f t="shared" si="7"/>
        <v>0</v>
      </c>
      <c r="T60" s="10">
        <v>34</v>
      </c>
      <c r="U60" s="10">
        <f t="shared" si="8"/>
        <v>51</v>
      </c>
      <c r="V60" s="10">
        <v>220</v>
      </c>
      <c r="W60" s="10">
        <f t="shared" si="9"/>
        <v>2976142.4</v>
      </c>
      <c r="X60" s="10"/>
      <c r="Y60" s="10">
        <f t="shared" si="10"/>
        <v>0</v>
      </c>
      <c r="Z60" s="10">
        <v>60</v>
      </c>
      <c r="AA60" s="10">
        <f t="shared" si="11"/>
        <v>811675.2</v>
      </c>
      <c r="AB60" s="10"/>
      <c r="AC60" s="10">
        <f t="shared" si="12"/>
        <v>0</v>
      </c>
      <c r="AD60" s="10"/>
      <c r="AE60" s="10">
        <v>0</v>
      </c>
      <c r="AF60" s="11">
        <v>50</v>
      </c>
      <c r="AG60" s="10">
        <f t="shared" si="13"/>
        <v>676396</v>
      </c>
      <c r="AH60" s="10"/>
      <c r="AI60" s="10">
        <f t="shared" si="14"/>
        <v>0</v>
      </c>
      <c r="AJ60" s="10"/>
      <c r="AK60" s="10">
        <f t="shared" si="15"/>
        <v>0</v>
      </c>
      <c r="AL60" s="10"/>
      <c r="AM60" s="10">
        <f t="shared" si="16"/>
        <v>0</v>
      </c>
      <c r="AN60" s="10"/>
      <c r="AO60" s="10">
        <f t="shared" si="17"/>
        <v>0</v>
      </c>
      <c r="AP60" s="10"/>
      <c r="AQ60" s="10">
        <f t="shared" si="18"/>
        <v>0</v>
      </c>
      <c r="AR60" s="10"/>
      <c r="AS60" s="10">
        <f t="shared" si="19"/>
        <v>0</v>
      </c>
      <c r="AT60" s="10"/>
      <c r="AU60" s="10">
        <f t="shared" si="20"/>
        <v>0</v>
      </c>
      <c r="AV60" s="10"/>
      <c r="AW60" s="10">
        <f t="shared" si="21"/>
        <v>0</v>
      </c>
      <c r="AX60" s="51">
        <v>10</v>
      </c>
      <c r="AY60" s="10">
        <f t="shared" si="22"/>
        <v>162335.04000000001</v>
      </c>
      <c r="AZ60" s="51">
        <v>50</v>
      </c>
      <c r="BA60" s="10">
        <f t="shared" si="23"/>
        <v>811675.2</v>
      </c>
      <c r="BB60" s="10">
        <v>5</v>
      </c>
      <c r="BC60" s="10">
        <f t="shared" si="24"/>
        <v>67639.599999999991</v>
      </c>
      <c r="BD60" s="10"/>
      <c r="BE60" s="10">
        <f t="shared" ref="BE60" si="211">SUM(BD60*$D60*$F60*$G60*$H60*BE$8)</f>
        <v>0</v>
      </c>
      <c r="BF60" s="10">
        <v>45</v>
      </c>
      <c r="BG60" s="10">
        <f t="shared" ref="BG60:BG61" si="212">SUM(BF60*$D60*$F60*$G60*$H60*BG$8)</f>
        <v>608756.39999999991</v>
      </c>
      <c r="BH60" s="10">
        <v>1</v>
      </c>
      <c r="BI60" s="10">
        <f t="shared" si="27"/>
        <v>13527.919999999998</v>
      </c>
      <c r="BJ60" s="10"/>
      <c r="BK60" s="10">
        <f t="shared" ref="BK60:BK61" si="213">SUM(BJ60*$D60*$F60*$G60*$H60*BK$8)</f>
        <v>0</v>
      </c>
      <c r="BL60" s="10"/>
      <c r="BM60" s="10">
        <f t="shared" si="29"/>
        <v>0</v>
      </c>
      <c r="BN60" s="10">
        <v>20</v>
      </c>
      <c r="BO60" s="10">
        <f t="shared" si="30"/>
        <v>324670.08000000002</v>
      </c>
      <c r="BP60" s="10">
        <v>10</v>
      </c>
      <c r="BQ60" s="10">
        <f t="shared" ref="BQ60:BQ61" si="214">SUM(BP60*$D60*$F60*$G60*$H60*BQ$8)</f>
        <v>135279.19999999998</v>
      </c>
      <c r="BR60" s="51"/>
      <c r="BS60" s="10">
        <f t="shared" si="32"/>
        <v>0</v>
      </c>
      <c r="BT60" s="10"/>
      <c r="BU60" s="10">
        <f t="shared" ref="BU60:BU61" si="215">SUM(BT60*$D60*$F60*$G60*$H60*BU$8)</f>
        <v>0</v>
      </c>
      <c r="BV60" s="10"/>
      <c r="BW60" s="10">
        <f t="shared" ref="BW60:BW61" si="216">SUM(BV60*$D60*$F60*$G60*$H60*BW$8)</f>
        <v>0</v>
      </c>
      <c r="BX60" s="51">
        <v>70</v>
      </c>
      <c r="BY60" s="10">
        <f t="shared" si="35"/>
        <v>1136345.28</v>
      </c>
      <c r="BZ60" s="51">
        <v>20</v>
      </c>
      <c r="CA60" s="10">
        <f t="shared" si="36"/>
        <v>324670.08000000002</v>
      </c>
      <c r="CB60" s="51">
        <v>6</v>
      </c>
      <c r="CC60" s="10">
        <f t="shared" si="37"/>
        <v>97401.02399999999</v>
      </c>
      <c r="CD60" s="51">
        <v>15</v>
      </c>
      <c r="CE60" s="10">
        <f t="shared" si="38"/>
        <v>243502.56</v>
      </c>
      <c r="CF60" s="10">
        <v>90</v>
      </c>
      <c r="CG60" s="10">
        <f t="shared" si="39"/>
        <v>1461015.3599999999</v>
      </c>
      <c r="CH60" s="10">
        <v>17</v>
      </c>
      <c r="CI60" s="10">
        <f t="shared" ref="CI60:CI61" si="217">SUM(CH60*$D60*$F60*$G60*$H60*CI$8)</f>
        <v>229974.63999999998</v>
      </c>
      <c r="CJ60" s="10">
        <v>110</v>
      </c>
      <c r="CK60" s="10">
        <f t="shared" ref="CK60:CK61" si="218">SUM(CJ60*$D60*$F60*$G60*$H60*CK$8)</f>
        <v>1488071.2</v>
      </c>
      <c r="CL60" s="10">
        <v>2</v>
      </c>
      <c r="CM60" s="10">
        <f t="shared" ref="CM60:CM61" si="219">SUM(CL60*$D60*$F60*$G60*$H60*CM$8)</f>
        <v>27055.839999999997</v>
      </c>
      <c r="CN60" s="10"/>
      <c r="CO60" s="10">
        <f t="shared" si="43"/>
        <v>0</v>
      </c>
      <c r="CP60" s="10"/>
      <c r="CQ60" s="10">
        <f t="shared" si="44"/>
        <v>0</v>
      </c>
      <c r="CR60" s="51"/>
      <c r="CS60" s="10">
        <f t="shared" si="45"/>
        <v>0</v>
      </c>
      <c r="CT60" s="51">
        <f>12+10</f>
        <v>22</v>
      </c>
      <c r="CU60" s="10">
        <f>SUM(CT60*$D60*$F60*$G60*$J60*CU$8)</f>
        <v>474056.96799999999</v>
      </c>
      <c r="CV60" s="10"/>
      <c r="CW60" s="10"/>
      <c r="CX60" s="10"/>
      <c r="CY60" s="10"/>
      <c r="CZ60" s="40">
        <f>SUM(AF60,R60,V60,AD60,L60,X60,P60,BH60,BV60,CH60,CL60,BJ60,CJ60,AH60,BB60,BD60,AJ60,BF60,BT60,AL60,Z60,CP60,BL60,CN60,BN60,BZ60,CD60,BX60,CB60,AN60,AP60,AR60,AT60,AV60,AZ60,AX60,BR60,CT60,CR60,CF60,AB60,BP60)</f>
        <v>833</v>
      </c>
      <c r="DA60" s="40">
        <f>SUM(AG60,S60,W60,AE60,M60,Y60,Q60,BI60,BW60,CI60,CM60,BK60,CK60,AI60,BC60,BE60,AK60,BG60,BU60,AM60,AA60,CQ60,BM60,CO60,BO60,CA60,CE60,BY60,CC60,AO60,AQ60,AS60,AU60,AW60,BA60,AY60,BS60,CU60,CS60,CG60,AC60,BQ60)</f>
        <v>12205469.191999996</v>
      </c>
    </row>
    <row r="61" spans="1:105" ht="30" x14ac:dyDescent="0.25">
      <c r="A61" s="56"/>
      <c r="B61" s="56">
        <v>36</v>
      </c>
      <c r="C61" s="12" t="s">
        <v>160</v>
      </c>
      <c r="D61" s="7">
        <f>D60</f>
        <v>9860</v>
      </c>
      <c r="E61" s="7">
        <v>10127</v>
      </c>
      <c r="F61" s="8">
        <v>2.79</v>
      </c>
      <c r="G61" s="15">
        <v>1</v>
      </c>
      <c r="H61" s="7">
        <v>1.4</v>
      </c>
      <c r="I61" s="7">
        <v>1.68</v>
      </c>
      <c r="J61" s="7">
        <v>2.23</v>
      </c>
      <c r="K61" s="9">
        <v>2.57</v>
      </c>
      <c r="L61" s="10"/>
      <c r="M61" s="10">
        <f t="shared" si="4"/>
        <v>0</v>
      </c>
      <c r="N61" s="10"/>
      <c r="O61" s="10">
        <f t="shared" si="5"/>
        <v>0</v>
      </c>
      <c r="P61" s="10"/>
      <c r="Q61" s="10">
        <f t="shared" si="6"/>
        <v>0</v>
      </c>
      <c r="R61" s="11"/>
      <c r="S61" s="10">
        <f t="shared" si="7"/>
        <v>0</v>
      </c>
      <c r="T61" s="10"/>
      <c r="U61" s="10">
        <f t="shared" si="8"/>
        <v>0</v>
      </c>
      <c r="V61" s="10"/>
      <c r="W61" s="10">
        <f t="shared" si="9"/>
        <v>0</v>
      </c>
      <c r="X61" s="10"/>
      <c r="Y61" s="10">
        <f t="shared" si="10"/>
        <v>0</v>
      </c>
      <c r="Z61" s="10"/>
      <c r="AA61" s="10">
        <f t="shared" si="11"/>
        <v>0</v>
      </c>
      <c r="AB61" s="10"/>
      <c r="AC61" s="10">
        <f t="shared" si="12"/>
        <v>0</v>
      </c>
      <c r="AD61" s="10"/>
      <c r="AE61" s="10">
        <v>0</v>
      </c>
      <c r="AF61" s="11"/>
      <c r="AG61" s="10">
        <f t="shared" si="13"/>
        <v>0</v>
      </c>
      <c r="AH61" s="10"/>
      <c r="AI61" s="10">
        <f t="shared" si="14"/>
        <v>0</v>
      </c>
      <c r="AJ61" s="10"/>
      <c r="AK61" s="10">
        <f t="shared" si="15"/>
        <v>0</v>
      </c>
      <c r="AL61" s="10"/>
      <c r="AM61" s="10">
        <f t="shared" si="16"/>
        <v>0</v>
      </c>
      <c r="AN61" s="10"/>
      <c r="AO61" s="10">
        <f t="shared" si="17"/>
        <v>0</v>
      </c>
      <c r="AP61" s="10"/>
      <c r="AQ61" s="10">
        <f t="shared" si="18"/>
        <v>0</v>
      </c>
      <c r="AR61" s="10"/>
      <c r="AS61" s="10">
        <f t="shared" si="19"/>
        <v>0</v>
      </c>
      <c r="AT61" s="10"/>
      <c r="AU61" s="10">
        <f t="shared" si="20"/>
        <v>0</v>
      </c>
      <c r="AV61" s="10"/>
      <c r="AW61" s="10">
        <f t="shared" si="21"/>
        <v>0</v>
      </c>
      <c r="AX61" s="10"/>
      <c r="AY61" s="10">
        <f t="shared" si="22"/>
        <v>0</v>
      </c>
      <c r="AZ61" s="10"/>
      <c r="BA61" s="10">
        <f t="shared" si="23"/>
        <v>0</v>
      </c>
      <c r="BB61" s="10"/>
      <c r="BC61" s="10">
        <f t="shared" si="24"/>
        <v>0</v>
      </c>
      <c r="BD61" s="10"/>
      <c r="BE61" s="10">
        <f t="shared" ref="BE61" si="220">SUM(BD61*$D61*$F61*$G61*$H61*BE$8)</f>
        <v>0</v>
      </c>
      <c r="BF61" s="10"/>
      <c r="BG61" s="10">
        <f t="shared" si="212"/>
        <v>0</v>
      </c>
      <c r="BH61" s="10"/>
      <c r="BI61" s="10">
        <f t="shared" si="27"/>
        <v>0</v>
      </c>
      <c r="BJ61" s="10"/>
      <c r="BK61" s="10">
        <f t="shared" si="213"/>
        <v>0</v>
      </c>
      <c r="BL61" s="10"/>
      <c r="BM61" s="10">
        <f t="shared" si="29"/>
        <v>0</v>
      </c>
      <c r="BN61" s="10"/>
      <c r="BO61" s="10">
        <f t="shared" si="30"/>
        <v>0</v>
      </c>
      <c r="BP61" s="10"/>
      <c r="BQ61" s="10">
        <f t="shared" si="214"/>
        <v>0</v>
      </c>
      <c r="BR61" s="10"/>
      <c r="BS61" s="10">
        <f t="shared" si="32"/>
        <v>0</v>
      </c>
      <c r="BT61" s="10"/>
      <c r="BU61" s="10">
        <f t="shared" si="215"/>
        <v>0</v>
      </c>
      <c r="BV61" s="10"/>
      <c r="BW61" s="10">
        <f t="shared" si="216"/>
        <v>0</v>
      </c>
      <c r="BX61" s="10"/>
      <c r="BY61" s="10">
        <f t="shared" si="35"/>
        <v>0</v>
      </c>
      <c r="BZ61" s="10"/>
      <c r="CA61" s="10">
        <f t="shared" si="36"/>
        <v>0</v>
      </c>
      <c r="CB61" s="10"/>
      <c r="CC61" s="10">
        <f t="shared" si="37"/>
        <v>0</v>
      </c>
      <c r="CD61" s="10"/>
      <c r="CE61" s="10">
        <f t="shared" si="38"/>
        <v>0</v>
      </c>
      <c r="CF61" s="10"/>
      <c r="CG61" s="10">
        <f t="shared" si="39"/>
        <v>0</v>
      </c>
      <c r="CH61" s="10"/>
      <c r="CI61" s="10">
        <f t="shared" si="217"/>
        <v>0</v>
      </c>
      <c r="CJ61" s="10"/>
      <c r="CK61" s="10">
        <f t="shared" si="218"/>
        <v>0</v>
      </c>
      <c r="CL61" s="10"/>
      <c r="CM61" s="10">
        <f t="shared" si="219"/>
        <v>0</v>
      </c>
      <c r="CN61" s="10"/>
      <c r="CO61" s="10">
        <f t="shared" si="43"/>
        <v>0</v>
      </c>
      <c r="CP61" s="10"/>
      <c r="CQ61" s="10">
        <f t="shared" si="44"/>
        <v>0</v>
      </c>
      <c r="CR61" s="10"/>
      <c r="CS61" s="10">
        <f t="shared" si="45"/>
        <v>0</v>
      </c>
      <c r="CT61" s="10"/>
      <c r="CU61" s="10">
        <f>SUM(CT61*$D61*$F61*$G61*$J61*CU$8)</f>
        <v>0</v>
      </c>
      <c r="CV61" s="10"/>
      <c r="CW61" s="10"/>
      <c r="CX61" s="10"/>
      <c r="CY61" s="10"/>
      <c r="CZ61" s="40">
        <f>SUM(AF61,R61,V61,AD61,L61,X61,P61,BH61,BV61,CH61,CL61,BJ61,CJ61,AH61,BB61,BD61,AJ61,BF61,BT61,AL61,Z61,CP61,BL61,CN61,BN61,BZ61,CD61,BX61,CB61,AN61,AP61,AR61,AT61,AV61,AZ61,AX61,BR61,CT61,CR61,CF61,AB61,BP61)</f>
        <v>0</v>
      </c>
      <c r="DA61" s="40">
        <f>SUM(AG61,S61,W61,AE61,M61,Y61,Q61,BI61,BW61,CI61,CM61,BK61,CK61,AI61,BC61,BE61,AK61,BG61,BU61,AM61,AA61,CQ61,BM61,CO61,BO61,CA61,CE61,BY61,CC61,AO61,AQ61,AS61,AU61,AW61,BA61,AY61,BS61,CU61,CS61,CG61,AC61,BQ61)</f>
        <v>0</v>
      </c>
    </row>
    <row r="62" spans="1:105" s="44" customFormat="1" ht="14.25" x14ac:dyDescent="0.2">
      <c r="A62" s="55">
        <v>16</v>
      </c>
      <c r="B62" s="55"/>
      <c r="C62" s="27" t="s">
        <v>161</v>
      </c>
      <c r="D62" s="25"/>
      <c r="E62" s="25"/>
      <c r="F62" s="22">
        <v>1.06</v>
      </c>
      <c r="G62" s="32">
        <v>1</v>
      </c>
      <c r="H62" s="25">
        <v>1.4</v>
      </c>
      <c r="I62" s="25">
        <v>1.68</v>
      </c>
      <c r="J62" s="25">
        <v>2.23</v>
      </c>
      <c r="K62" s="54">
        <v>2.57</v>
      </c>
      <c r="L62" s="23">
        <f t="shared" ref="L62:BW62" si="221">SUM(L63:L64)</f>
        <v>14</v>
      </c>
      <c r="M62" s="23">
        <f t="shared" si="221"/>
        <v>496667.91999999993</v>
      </c>
      <c r="N62" s="26">
        <f t="shared" si="221"/>
        <v>3</v>
      </c>
      <c r="O62" s="26">
        <f t="shared" si="221"/>
        <v>4.5</v>
      </c>
      <c r="P62" s="23">
        <f t="shared" si="221"/>
        <v>6</v>
      </c>
      <c r="Q62" s="23">
        <f t="shared" si="221"/>
        <v>77854.559999999983</v>
      </c>
      <c r="R62" s="23">
        <f t="shared" si="221"/>
        <v>0</v>
      </c>
      <c r="S62" s="23">
        <f t="shared" si="221"/>
        <v>0</v>
      </c>
      <c r="T62" s="26">
        <f t="shared" si="221"/>
        <v>25</v>
      </c>
      <c r="U62" s="26">
        <f t="shared" si="221"/>
        <v>37.5</v>
      </c>
      <c r="V62" s="23">
        <f t="shared" si="221"/>
        <v>200</v>
      </c>
      <c r="W62" s="23">
        <f t="shared" si="221"/>
        <v>2595152</v>
      </c>
      <c r="X62" s="23">
        <f t="shared" si="221"/>
        <v>0</v>
      </c>
      <c r="Y62" s="23">
        <f t="shared" si="221"/>
        <v>0</v>
      </c>
      <c r="Z62" s="23">
        <f t="shared" si="221"/>
        <v>20</v>
      </c>
      <c r="AA62" s="23">
        <f t="shared" si="221"/>
        <v>259515.19999999998</v>
      </c>
      <c r="AB62" s="23">
        <f t="shared" si="221"/>
        <v>0</v>
      </c>
      <c r="AC62" s="23">
        <f t="shared" si="221"/>
        <v>0</v>
      </c>
      <c r="AD62" s="23">
        <v>0</v>
      </c>
      <c r="AE62" s="23">
        <v>0</v>
      </c>
      <c r="AF62" s="23">
        <f t="shared" si="221"/>
        <v>0</v>
      </c>
      <c r="AG62" s="23">
        <f t="shared" si="221"/>
        <v>0</v>
      </c>
      <c r="AH62" s="23">
        <f t="shared" si="221"/>
        <v>0</v>
      </c>
      <c r="AI62" s="23">
        <f t="shared" si="221"/>
        <v>0</v>
      </c>
      <c r="AJ62" s="23">
        <f t="shared" si="221"/>
        <v>0</v>
      </c>
      <c r="AK62" s="23">
        <f t="shared" si="221"/>
        <v>0</v>
      </c>
      <c r="AL62" s="23">
        <f t="shared" si="221"/>
        <v>0</v>
      </c>
      <c r="AM62" s="23">
        <f t="shared" si="221"/>
        <v>0</v>
      </c>
      <c r="AN62" s="23">
        <f t="shared" si="221"/>
        <v>0</v>
      </c>
      <c r="AO62" s="23">
        <f t="shared" si="221"/>
        <v>0</v>
      </c>
      <c r="AP62" s="23">
        <f t="shared" si="221"/>
        <v>0</v>
      </c>
      <c r="AQ62" s="23">
        <f t="shared" si="221"/>
        <v>0</v>
      </c>
      <c r="AR62" s="23">
        <f t="shared" si="221"/>
        <v>0</v>
      </c>
      <c r="AS62" s="23">
        <f t="shared" si="221"/>
        <v>0</v>
      </c>
      <c r="AT62" s="23">
        <f t="shared" si="221"/>
        <v>18</v>
      </c>
      <c r="AU62" s="23">
        <f t="shared" si="221"/>
        <v>280276.41599999997</v>
      </c>
      <c r="AV62" s="23">
        <f t="shared" si="221"/>
        <v>0</v>
      </c>
      <c r="AW62" s="23">
        <f t="shared" si="221"/>
        <v>0</v>
      </c>
      <c r="AX62" s="23">
        <f t="shared" si="221"/>
        <v>92</v>
      </c>
      <c r="AY62" s="23">
        <f t="shared" si="221"/>
        <v>1432523.9039999999</v>
      </c>
      <c r="AZ62" s="23">
        <f t="shared" si="221"/>
        <v>9</v>
      </c>
      <c r="BA62" s="23">
        <f t="shared" si="221"/>
        <v>140138.20799999998</v>
      </c>
      <c r="BB62" s="23">
        <f t="shared" si="221"/>
        <v>3</v>
      </c>
      <c r="BC62" s="23">
        <f t="shared" si="221"/>
        <v>38927.279999999992</v>
      </c>
      <c r="BD62" s="23">
        <f t="shared" si="221"/>
        <v>30</v>
      </c>
      <c r="BE62" s="23">
        <f t="shared" si="221"/>
        <v>389272.8</v>
      </c>
      <c r="BF62" s="23">
        <f t="shared" si="221"/>
        <v>0</v>
      </c>
      <c r="BG62" s="23">
        <f t="shared" si="221"/>
        <v>0</v>
      </c>
      <c r="BH62" s="23">
        <f t="shared" si="221"/>
        <v>44</v>
      </c>
      <c r="BI62" s="23">
        <f t="shared" si="221"/>
        <v>570933.43999999994</v>
      </c>
      <c r="BJ62" s="23">
        <f t="shared" si="221"/>
        <v>0</v>
      </c>
      <c r="BK62" s="23">
        <f t="shared" si="221"/>
        <v>0</v>
      </c>
      <c r="BL62" s="23">
        <f t="shared" si="221"/>
        <v>0</v>
      </c>
      <c r="BM62" s="23">
        <f t="shared" si="221"/>
        <v>0</v>
      </c>
      <c r="BN62" s="23">
        <f t="shared" si="221"/>
        <v>30</v>
      </c>
      <c r="BO62" s="23">
        <f t="shared" si="221"/>
        <v>467127.36</v>
      </c>
      <c r="BP62" s="23">
        <f t="shared" si="221"/>
        <v>0</v>
      </c>
      <c r="BQ62" s="23">
        <f t="shared" si="221"/>
        <v>0</v>
      </c>
      <c r="BR62" s="23">
        <f t="shared" si="221"/>
        <v>0</v>
      </c>
      <c r="BS62" s="23">
        <f t="shared" si="221"/>
        <v>0</v>
      </c>
      <c r="BT62" s="23">
        <f t="shared" si="221"/>
        <v>0</v>
      </c>
      <c r="BU62" s="23">
        <f t="shared" si="221"/>
        <v>0</v>
      </c>
      <c r="BV62" s="23">
        <f t="shared" si="221"/>
        <v>0</v>
      </c>
      <c r="BW62" s="23">
        <f t="shared" si="221"/>
        <v>0</v>
      </c>
      <c r="BX62" s="23">
        <f t="shared" ref="BX62:DA62" si="222">SUM(BX63:BX64)</f>
        <v>140</v>
      </c>
      <c r="BY62" s="23">
        <f t="shared" si="222"/>
        <v>2179927.6799999997</v>
      </c>
      <c r="BZ62" s="23">
        <f t="shared" si="222"/>
        <v>70</v>
      </c>
      <c r="CA62" s="23">
        <f t="shared" si="222"/>
        <v>1089963.8399999999</v>
      </c>
      <c r="CB62" s="23">
        <f t="shared" si="222"/>
        <v>100</v>
      </c>
      <c r="CC62" s="23">
        <f t="shared" si="222"/>
        <v>1557091.2</v>
      </c>
      <c r="CD62" s="23">
        <f t="shared" si="222"/>
        <v>76</v>
      </c>
      <c r="CE62" s="23">
        <f t="shared" si="222"/>
        <v>1183389.3119999997</v>
      </c>
      <c r="CF62" s="23">
        <f t="shared" si="222"/>
        <v>47</v>
      </c>
      <c r="CG62" s="23">
        <f t="shared" si="222"/>
        <v>731832.86399999994</v>
      </c>
      <c r="CH62" s="23">
        <f t="shared" si="222"/>
        <v>90</v>
      </c>
      <c r="CI62" s="23">
        <f t="shared" si="222"/>
        <v>1167818.3999999999</v>
      </c>
      <c r="CJ62" s="23">
        <f t="shared" si="222"/>
        <v>125</v>
      </c>
      <c r="CK62" s="23">
        <f t="shared" si="222"/>
        <v>1621970</v>
      </c>
      <c r="CL62" s="23">
        <f t="shared" si="222"/>
        <v>10</v>
      </c>
      <c r="CM62" s="23">
        <f t="shared" si="222"/>
        <v>129757.59999999999</v>
      </c>
      <c r="CN62" s="23">
        <f t="shared" si="222"/>
        <v>0</v>
      </c>
      <c r="CO62" s="23">
        <f t="shared" si="222"/>
        <v>0</v>
      </c>
      <c r="CP62" s="23">
        <f t="shared" si="222"/>
        <v>35</v>
      </c>
      <c r="CQ62" s="23">
        <f t="shared" si="222"/>
        <v>544981.91999999993</v>
      </c>
      <c r="CR62" s="23">
        <f t="shared" si="222"/>
        <v>0</v>
      </c>
      <c r="CS62" s="23">
        <f t="shared" si="222"/>
        <v>0</v>
      </c>
      <c r="CT62" s="23">
        <f t="shared" si="222"/>
        <v>98</v>
      </c>
      <c r="CU62" s="23">
        <f t="shared" si="222"/>
        <v>2025516.1359999999</v>
      </c>
      <c r="CV62" s="23"/>
      <c r="CW62" s="23"/>
      <c r="CX62" s="23"/>
      <c r="CY62" s="23"/>
      <c r="CZ62" s="23">
        <f t="shared" si="222"/>
        <v>1257</v>
      </c>
      <c r="DA62" s="23">
        <f t="shared" si="222"/>
        <v>18980638.039999999</v>
      </c>
    </row>
    <row r="63" spans="1:105" ht="45" x14ac:dyDescent="0.25">
      <c r="A63" s="56"/>
      <c r="B63" s="56">
        <v>37</v>
      </c>
      <c r="C63" s="6" t="s">
        <v>162</v>
      </c>
      <c r="D63" s="7">
        <f>D154</f>
        <v>9860</v>
      </c>
      <c r="E63" s="7">
        <v>10127</v>
      </c>
      <c r="F63" s="8">
        <v>0.94</v>
      </c>
      <c r="G63" s="15">
        <v>1</v>
      </c>
      <c r="H63" s="7">
        <v>1.4</v>
      </c>
      <c r="I63" s="7">
        <v>1.68</v>
      </c>
      <c r="J63" s="7">
        <v>2.23</v>
      </c>
      <c r="K63" s="9">
        <v>2.57</v>
      </c>
      <c r="L63" s="10"/>
      <c r="M63" s="10">
        <f t="shared" si="4"/>
        <v>0</v>
      </c>
      <c r="N63" s="10">
        <v>3</v>
      </c>
      <c r="O63" s="10">
        <f t="shared" si="5"/>
        <v>4.5</v>
      </c>
      <c r="P63" s="10">
        <v>6</v>
      </c>
      <c r="Q63" s="10">
        <f t="shared" si="6"/>
        <v>77854.559999999983</v>
      </c>
      <c r="R63" s="11"/>
      <c r="S63" s="10">
        <f t="shared" si="7"/>
        <v>0</v>
      </c>
      <c r="T63" s="10">
        <v>25</v>
      </c>
      <c r="U63" s="10">
        <f t="shared" si="8"/>
        <v>37.5</v>
      </c>
      <c r="V63" s="10">
        <v>200</v>
      </c>
      <c r="W63" s="10">
        <f t="shared" si="9"/>
        <v>2595152</v>
      </c>
      <c r="X63" s="10"/>
      <c r="Y63" s="10">
        <f t="shared" si="10"/>
        <v>0</v>
      </c>
      <c r="Z63" s="10">
        <v>20</v>
      </c>
      <c r="AA63" s="10">
        <f t="shared" si="11"/>
        <v>259515.19999999998</v>
      </c>
      <c r="AB63" s="10"/>
      <c r="AC63" s="10">
        <f t="shared" si="12"/>
        <v>0</v>
      </c>
      <c r="AD63" s="10"/>
      <c r="AE63" s="10">
        <v>0</v>
      </c>
      <c r="AF63" s="11"/>
      <c r="AG63" s="10">
        <f t="shared" si="13"/>
        <v>0</v>
      </c>
      <c r="AH63" s="10"/>
      <c r="AI63" s="10">
        <f t="shared" si="14"/>
        <v>0</v>
      </c>
      <c r="AJ63" s="10"/>
      <c r="AK63" s="10">
        <f t="shared" si="15"/>
        <v>0</v>
      </c>
      <c r="AL63" s="10"/>
      <c r="AM63" s="10">
        <f t="shared" si="16"/>
        <v>0</v>
      </c>
      <c r="AN63" s="10"/>
      <c r="AO63" s="10">
        <f t="shared" si="17"/>
        <v>0</v>
      </c>
      <c r="AP63" s="10"/>
      <c r="AQ63" s="10">
        <f t="shared" si="18"/>
        <v>0</v>
      </c>
      <c r="AR63" s="10"/>
      <c r="AS63" s="10">
        <f t="shared" si="19"/>
        <v>0</v>
      </c>
      <c r="AT63" s="51">
        <v>18</v>
      </c>
      <c r="AU63" s="10">
        <f t="shared" si="20"/>
        <v>280276.41599999997</v>
      </c>
      <c r="AV63" s="10"/>
      <c r="AW63" s="10">
        <f t="shared" si="21"/>
        <v>0</v>
      </c>
      <c r="AX63" s="51">
        <v>92</v>
      </c>
      <c r="AY63" s="10">
        <f t="shared" si="22"/>
        <v>1432523.9039999999</v>
      </c>
      <c r="AZ63" s="10">
        <v>9</v>
      </c>
      <c r="BA63" s="10">
        <f t="shared" si="23"/>
        <v>140138.20799999998</v>
      </c>
      <c r="BB63" s="10">
        <v>3</v>
      </c>
      <c r="BC63" s="10">
        <f t="shared" si="24"/>
        <v>38927.279999999992</v>
      </c>
      <c r="BD63" s="10">
        <v>30</v>
      </c>
      <c r="BE63" s="10">
        <f t="shared" ref="BE63" si="223">SUM(BD63*$D63*$F63*$G63*$H63*BE$8)</f>
        <v>389272.8</v>
      </c>
      <c r="BF63" s="10"/>
      <c r="BG63" s="10">
        <f t="shared" ref="BG63:BG64" si="224">SUM(BF63*$D63*$F63*$G63*$H63*BG$8)</f>
        <v>0</v>
      </c>
      <c r="BH63" s="10">
        <v>44</v>
      </c>
      <c r="BI63" s="10">
        <f t="shared" si="27"/>
        <v>570933.43999999994</v>
      </c>
      <c r="BJ63" s="10"/>
      <c r="BK63" s="10">
        <f t="shared" ref="BK63:BK64" si="225">SUM(BJ63*$D63*$F63*$G63*$H63*BK$8)</f>
        <v>0</v>
      </c>
      <c r="BL63" s="10"/>
      <c r="BM63" s="10">
        <f t="shared" si="29"/>
        <v>0</v>
      </c>
      <c r="BN63" s="10">
        <v>30</v>
      </c>
      <c r="BO63" s="10">
        <f t="shared" si="30"/>
        <v>467127.36</v>
      </c>
      <c r="BP63" s="10"/>
      <c r="BQ63" s="10">
        <f t="shared" ref="BQ63:BQ64" si="226">SUM(BP63*$D63*$F63*$G63*$H63*BQ$8)</f>
        <v>0</v>
      </c>
      <c r="BR63" s="51"/>
      <c r="BS63" s="10">
        <f t="shared" si="32"/>
        <v>0</v>
      </c>
      <c r="BT63" s="10"/>
      <c r="BU63" s="10">
        <f t="shared" ref="BU63:BU64" si="227">SUM(BT63*$D63*$F63*$G63*$H63*BU$8)</f>
        <v>0</v>
      </c>
      <c r="BV63" s="10"/>
      <c r="BW63" s="10">
        <f t="shared" ref="BW63:BW64" si="228">SUM(BV63*$D63*$F63*$G63*$H63*BW$8)</f>
        <v>0</v>
      </c>
      <c r="BX63" s="51">
        <v>140</v>
      </c>
      <c r="BY63" s="10">
        <f t="shared" si="35"/>
        <v>2179927.6799999997</v>
      </c>
      <c r="BZ63" s="51">
        <v>70</v>
      </c>
      <c r="CA63" s="10">
        <f t="shared" si="36"/>
        <v>1089963.8399999999</v>
      </c>
      <c r="CB63" s="51">
        <v>100</v>
      </c>
      <c r="CC63" s="10">
        <f t="shared" si="37"/>
        <v>1557091.2</v>
      </c>
      <c r="CD63" s="51">
        <v>76</v>
      </c>
      <c r="CE63" s="10">
        <f t="shared" si="38"/>
        <v>1183389.3119999997</v>
      </c>
      <c r="CF63" s="10">
        <v>47</v>
      </c>
      <c r="CG63" s="10">
        <f t="shared" si="39"/>
        <v>731832.86399999994</v>
      </c>
      <c r="CH63" s="10">
        <v>90</v>
      </c>
      <c r="CI63" s="10">
        <f t="shared" ref="CI63:CI64" si="229">SUM(CH63*$D63*$F63*$G63*$H63*CI$8)</f>
        <v>1167818.3999999999</v>
      </c>
      <c r="CJ63" s="10">
        <v>125</v>
      </c>
      <c r="CK63" s="10">
        <f t="shared" ref="CK63:CK64" si="230">SUM(CJ63*$D63*$F63*$G63*$H63*CK$8)</f>
        <v>1621970</v>
      </c>
      <c r="CL63" s="10">
        <v>10</v>
      </c>
      <c r="CM63" s="10">
        <f t="shared" ref="CM63:CM64" si="231">SUM(CL63*$D63*$F63*$G63*$H63*CM$8)</f>
        <v>129757.59999999999</v>
      </c>
      <c r="CN63" s="10"/>
      <c r="CO63" s="10">
        <f t="shared" si="43"/>
        <v>0</v>
      </c>
      <c r="CP63" s="10">
        <v>35</v>
      </c>
      <c r="CQ63" s="10">
        <f t="shared" si="44"/>
        <v>544981.91999999993</v>
      </c>
      <c r="CR63" s="51"/>
      <c r="CS63" s="10">
        <f t="shared" si="45"/>
        <v>0</v>
      </c>
      <c r="CT63" s="51">
        <f>78+20</f>
        <v>98</v>
      </c>
      <c r="CU63" s="10">
        <f>SUM(CT63*$D63*$F63*$G63*$J63*CU$8)</f>
        <v>2025516.1359999999</v>
      </c>
      <c r="CV63" s="10"/>
      <c r="CW63" s="10"/>
      <c r="CX63" s="10"/>
      <c r="CY63" s="10"/>
      <c r="CZ63" s="40">
        <f>SUM(AF63,R63,V63,AD63,L63,X63,P63,BH63,BV63,CH63,CL63,BJ63,CJ63,AH63,BB63,BD63,AJ63,BF63,BT63,AL63,Z63,CP63,BL63,CN63,BN63,BZ63,CD63,BX63,CB63,AN63,AP63,AR63,AT63,AV63,AZ63,AX63,BR63,CT63,CR63,CF63,AB63,BP63)</f>
        <v>1243</v>
      </c>
      <c r="DA63" s="40">
        <f>SUM(AG63,S63,W63,AE63,M63,Y63,Q63,BI63,BW63,CI63,CM63,BK63,CK63,AI63,BC63,BE63,AK63,BG63,BU63,AM63,AA63,CQ63,BM63,CO63,BO63,CA63,CE63,BY63,CC63,AO63,AQ63,AS63,AU63,AW63,BA63,AY63,BS63,CU63,CS63,CG63,AC63,BQ63)</f>
        <v>18483970.119999997</v>
      </c>
    </row>
    <row r="64" spans="1:105" x14ac:dyDescent="0.25">
      <c r="A64" s="56"/>
      <c r="B64" s="56">
        <v>38</v>
      </c>
      <c r="C64" s="12" t="s">
        <v>163</v>
      </c>
      <c r="D64" s="7">
        <f>D63</f>
        <v>9860</v>
      </c>
      <c r="E64" s="7">
        <v>10127</v>
      </c>
      <c r="F64" s="8">
        <v>2.57</v>
      </c>
      <c r="G64" s="15">
        <v>1</v>
      </c>
      <c r="H64" s="7">
        <v>1.4</v>
      </c>
      <c r="I64" s="7">
        <v>1.68</v>
      </c>
      <c r="J64" s="7">
        <v>2.23</v>
      </c>
      <c r="K64" s="9">
        <v>2.57</v>
      </c>
      <c r="L64" s="10">
        <v>14</v>
      </c>
      <c r="M64" s="10">
        <f t="shared" si="4"/>
        <v>496667.91999999993</v>
      </c>
      <c r="N64" s="10"/>
      <c r="O64" s="10">
        <f t="shared" si="5"/>
        <v>0</v>
      </c>
      <c r="P64" s="10">
        <v>0</v>
      </c>
      <c r="Q64" s="10">
        <f t="shared" si="6"/>
        <v>0</v>
      </c>
      <c r="R64" s="11"/>
      <c r="S64" s="10">
        <f t="shared" si="7"/>
        <v>0</v>
      </c>
      <c r="T64" s="10"/>
      <c r="U64" s="10">
        <f t="shared" si="8"/>
        <v>0</v>
      </c>
      <c r="V64" s="10">
        <v>0</v>
      </c>
      <c r="W64" s="10">
        <f t="shared" si="9"/>
        <v>0</v>
      </c>
      <c r="X64" s="10">
        <v>0</v>
      </c>
      <c r="Y64" s="10">
        <f t="shared" si="10"/>
        <v>0</v>
      </c>
      <c r="Z64" s="10">
        <v>0</v>
      </c>
      <c r="AA64" s="10">
        <f t="shared" si="11"/>
        <v>0</v>
      </c>
      <c r="AB64" s="10"/>
      <c r="AC64" s="10">
        <f t="shared" si="12"/>
        <v>0</v>
      </c>
      <c r="AD64" s="10">
        <v>0</v>
      </c>
      <c r="AE64" s="10">
        <v>0</v>
      </c>
      <c r="AF64" s="11"/>
      <c r="AG64" s="10">
        <f t="shared" si="13"/>
        <v>0</v>
      </c>
      <c r="AH64" s="10">
        <v>0</v>
      </c>
      <c r="AI64" s="10">
        <f t="shared" si="14"/>
        <v>0</v>
      </c>
      <c r="AJ64" s="10">
        <v>0</v>
      </c>
      <c r="AK64" s="10">
        <f t="shared" si="15"/>
        <v>0</v>
      </c>
      <c r="AL64" s="10"/>
      <c r="AM64" s="10">
        <f t="shared" si="16"/>
        <v>0</v>
      </c>
      <c r="AN64" s="10">
        <v>0</v>
      </c>
      <c r="AO64" s="10">
        <f t="shared" si="17"/>
        <v>0</v>
      </c>
      <c r="AP64" s="10">
        <v>0</v>
      </c>
      <c r="AQ64" s="10">
        <f t="shared" si="18"/>
        <v>0</v>
      </c>
      <c r="AR64" s="10">
        <v>0</v>
      </c>
      <c r="AS64" s="10">
        <f t="shared" si="19"/>
        <v>0</v>
      </c>
      <c r="AT64" s="10">
        <v>0</v>
      </c>
      <c r="AU64" s="10">
        <f t="shared" si="20"/>
        <v>0</v>
      </c>
      <c r="AV64" s="10">
        <v>0</v>
      </c>
      <c r="AW64" s="10">
        <f t="shared" si="21"/>
        <v>0</v>
      </c>
      <c r="AX64" s="10">
        <v>0</v>
      </c>
      <c r="AY64" s="10">
        <f t="shared" si="22"/>
        <v>0</v>
      </c>
      <c r="AZ64" s="10"/>
      <c r="BA64" s="10">
        <f t="shared" si="23"/>
        <v>0</v>
      </c>
      <c r="BB64" s="10">
        <v>0</v>
      </c>
      <c r="BC64" s="10">
        <f t="shared" si="24"/>
        <v>0</v>
      </c>
      <c r="BD64" s="10"/>
      <c r="BE64" s="10">
        <f t="shared" ref="BE64" si="232">SUM(BD64*$D64*$F64*$G64*$H64*BE$8)</f>
        <v>0</v>
      </c>
      <c r="BF64" s="10"/>
      <c r="BG64" s="10">
        <f t="shared" si="224"/>
        <v>0</v>
      </c>
      <c r="BH64" s="10">
        <v>0</v>
      </c>
      <c r="BI64" s="10">
        <f t="shared" si="27"/>
        <v>0</v>
      </c>
      <c r="BJ64" s="10">
        <v>0</v>
      </c>
      <c r="BK64" s="10">
        <f t="shared" si="225"/>
        <v>0</v>
      </c>
      <c r="BL64" s="10">
        <v>0</v>
      </c>
      <c r="BM64" s="10">
        <f t="shared" si="29"/>
        <v>0</v>
      </c>
      <c r="BN64" s="10">
        <v>0</v>
      </c>
      <c r="BO64" s="10">
        <f t="shared" si="30"/>
        <v>0</v>
      </c>
      <c r="BP64" s="10"/>
      <c r="BQ64" s="10">
        <f t="shared" si="226"/>
        <v>0</v>
      </c>
      <c r="BR64" s="10"/>
      <c r="BS64" s="10">
        <f t="shared" si="32"/>
        <v>0</v>
      </c>
      <c r="BT64" s="10">
        <v>0</v>
      </c>
      <c r="BU64" s="10">
        <f t="shared" si="227"/>
        <v>0</v>
      </c>
      <c r="BV64" s="10">
        <v>0</v>
      </c>
      <c r="BW64" s="10">
        <f t="shared" si="228"/>
        <v>0</v>
      </c>
      <c r="BX64" s="10">
        <v>0</v>
      </c>
      <c r="BY64" s="10">
        <f t="shared" si="35"/>
        <v>0</v>
      </c>
      <c r="BZ64" s="10">
        <v>0</v>
      </c>
      <c r="CA64" s="10">
        <f t="shared" si="36"/>
        <v>0</v>
      </c>
      <c r="CB64" s="10"/>
      <c r="CC64" s="10">
        <f t="shared" si="37"/>
        <v>0</v>
      </c>
      <c r="CD64" s="10">
        <v>0</v>
      </c>
      <c r="CE64" s="10">
        <f t="shared" si="38"/>
        <v>0</v>
      </c>
      <c r="CF64" s="10">
        <v>0</v>
      </c>
      <c r="CG64" s="10">
        <f t="shared" si="39"/>
        <v>0</v>
      </c>
      <c r="CH64" s="10">
        <v>0</v>
      </c>
      <c r="CI64" s="10">
        <f t="shared" si="229"/>
        <v>0</v>
      </c>
      <c r="CJ64" s="10"/>
      <c r="CK64" s="10">
        <f t="shared" si="230"/>
        <v>0</v>
      </c>
      <c r="CL64" s="10">
        <v>0</v>
      </c>
      <c r="CM64" s="10">
        <f t="shared" si="231"/>
        <v>0</v>
      </c>
      <c r="CN64" s="10"/>
      <c r="CO64" s="10">
        <f t="shared" si="43"/>
        <v>0</v>
      </c>
      <c r="CP64" s="10">
        <v>0</v>
      </c>
      <c r="CQ64" s="10">
        <f t="shared" si="44"/>
        <v>0</v>
      </c>
      <c r="CR64" s="10">
        <v>0</v>
      </c>
      <c r="CS64" s="10">
        <f t="shared" si="45"/>
        <v>0</v>
      </c>
      <c r="CT64" s="10">
        <v>0</v>
      </c>
      <c r="CU64" s="10">
        <f>SUM(CT64*$D64*$F64*$G64*$J64*CU$8)</f>
        <v>0</v>
      </c>
      <c r="CV64" s="10"/>
      <c r="CW64" s="10"/>
      <c r="CX64" s="10"/>
      <c r="CY64" s="10"/>
      <c r="CZ64" s="40">
        <f>SUM(AF64,R64,V64,AD64,L64,X64,P64,BH64,BV64,CH64,CL64,BJ64,CJ64,AH64,BB64,BD64,AJ64,BF64,BT64,AL64,Z64,CP64,BL64,CN64,BN64,BZ64,CD64,BX64,CB64,AN64,AP64,AR64,AT64,AV64,AZ64,AX64,BR64,CT64,CR64,CF64,AB64,BP64)</f>
        <v>14</v>
      </c>
      <c r="DA64" s="40">
        <f>SUM(AG64,S64,W64,AE64,M64,Y64,Q64,BI64,BW64,CI64,CM64,BK64,CK64,AI64,BC64,BE64,AK64,BG64,BU64,AM64,AA64,CQ64,BM64,CO64,BO64,CA64,CE64,BY64,CC64,AO64,AQ64,AS64,AU64,AW64,BA64,AY64,BS64,CU64,CS64,CG64,AC64,BQ64)</f>
        <v>496667.91999999993</v>
      </c>
    </row>
    <row r="65" spans="1:105" s="44" customFormat="1" ht="14.25" x14ac:dyDescent="0.2">
      <c r="A65" s="55">
        <v>17</v>
      </c>
      <c r="B65" s="55"/>
      <c r="C65" s="17" t="s">
        <v>164</v>
      </c>
      <c r="D65" s="25"/>
      <c r="E65" s="25"/>
      <c r="F65" s="22">
        <v>1.87</v>
      </c>
      <c r="G65" s="32">
        <v>1</v>
      </c>
      <c r="H65" s="25">
        <v>1.4</v>
      </c>
      <c r="I65" s="25">
        <v>1.68</v>
      </c>
      <c r="J65" s="25">
        <v>2.23</v>
      </c>
      <c r="K65" s="54">
        <v>2.57</v>
      </c>
      <c r="L65" s="23">
        <f>L66</f>
        <v>0</v>
      </c>
      <c r="M65" s="23">
        <f>M66</f>
        <v>0</v>
      </c>
      <c r="N65" s="26">
        <f t="shared" ref="N65:BW65" si="233">N66</f>
        <v>0</v>
      </c>
      <c r="O65" s="26">
        <f t="shared" si="233"/>
        <v>0</v>
      </c>
      <c r="P65" s="23">
        <f t="shared" si="233"/>
        <v>0</v>
      </c>
      <c r="Q65" s="23">
        <f t="shared" si="233"/>
        <v>0</v>
      </c>
      <c r="R65" s="23">
        <f t="shared" si="233"/>
        <v>0</v>
      </c>
      <c r="S65" s="23">
        <f t="shared" si="233"/>
        <v>0</v>
      </c>
      <c r="T65" s="26">
        <f t="shared" si="233"/>
        <v>0</v>
      </c>
      <c r="U65" s="26">
        <f t="shared" si="233"/>
        <v>0</v>
      </c>
      <c r="V65" s="23">
        <f t="shared" si="233"/>
        <v>0</v>
      </c>
      <c r="W65" s="23">
        <f t="shared" si="233"/>
        <v>0</v>
      </c>
      <c r="X65" s="23">
        <f t="shared" si="233"/>
        <v>0</v>
      </c>
      <c r="Y65" s="23">
        <f t="shared" si="233"/>
        <v>0</v>
      </c>
      <c r="Z65" s="23">
        <f t="shared" si="233"/>
        <v>0</v>
      </c>
      <c r="AA65" s="23">
        <f t="shared" si="233"/>
        <v>0</v>
      </c>
      <c r="AB65" s="23">
        <f t="shared" si="233"/>
        <v>0</v>
      </c>
      <c r="AC65" s="23">
        <f t="shared" si="233"/>
        <v>0</v>
      </c>
      <c r="AD65" s="23">
        <v>0</v>
      </c>
      <c r="AE65" s="23">
        <v>0</v>
      </c>
      <c r="AF65" s="23">
        <f t="shared" si="233"/>
        <v>0</v>
      </c>
      <c r="AG65" s="23">
        <f t="shared" si="233"/>
        <v>0</v>
      </c>
      <c r="AH65" s="23">
        <f t="shared" si="233"/>
        <v>0</v>
      </c>
      <c r="AI65" s="23">
        <f t="shared" si="233"/>
        <v>0</v>
      </c>
      <c r="AJ65" s="23">
        <f t="shared" si="233"/>
        <v>0</v>
      </c>
      <c r="AK65" s="23">
        <f t="shared" si="233"/>
        <v>0</v>
      </c>
      <c r="AL65" s="23">
        <f t="shared" si="233"/>
        <v>0</v>
      </c>
      <c r="AM65" s="23">
        <f t="shared" si="233"/>
        <v>0</v>
      </c>
      <c r="AN65" s="23">
        <f t="shared" si="233"/>
        <v>0</v>
      </c>
      <c r="AO65" s="23">
        <f t="shared" si="233"/>
        <v>0</v>
      </c>
      <c r="AP65" s="23">
        <f t="shared" si="233"/>
        <v>0</v>
      </c>
      <c r="AQ65" s="23">
        <f t="shared" si="233"/>
        <v>0</v>
      </c>
      <c r="AR65" s="23">
        <f t="shared" si="233"/>
        <v>0</v>
      </c>
      <c r="AS65" s="23">
        <f t="shared" si="233"/>
        <v>0</v>
      </c>
      <c r="AT65" s="23">
        <f t="shared" si="233"/>
        <v>0</v>
      </c>
      <c r="AU65" s="23">
        <f t="shared" si="233"/>
        <v>0</v>
      </c>
      <c r="AV65" s="23">
        <f t="shared" si="233"/>
        <v>0</v>
      </c>
      <c r="AW65" s="23">
        <f t="shared" si="233"/>
        <v>0</v>
      </c>
      <c r="AX65" s="23">
        <f t="shared" si="233"/>
        <v>0</v>
      </c>
      <c r="AY65" s="23">
        <f t="shared" si="233"/>
        <v>0</v>
      </c>
      <c r="AZ65" s="23">
        <f t="shared" si="233"/>
        <v>0</v>
      </c>
      <c r="BA65" s="23">
        <f t="shared" si="233"/>
        <v>0</v>
      </c>
      <c r="BB65" s="23">
        <f t="shared" si="233"/>
        <v>0</v>
      </c>
      <c r="BC65" s="23">
        <f t="shared" si="233"/>
        <v>0</v>
      </c>
      <c r="BD65" s="23">
        <f t="shared" si="233"/>
        <v>0</v>
      </c>
      <c r="BE65" s="23">
        <f t="shared" si="233"/>
        <v>0</v>
      </c>
      <c r="BF65" s="23">
        <f t="shared" si="233"/>
        <v>0</v>
      </c>
      <c r="BG65" s="23">
        <f t="shared" si="233"/>
        <v>0</v>
      </c>
      <c r="BH65" s="23">
        <f t="shared" si="233"/>
        <v>0</v>
      </c>
      <c r="BI65" s="23">
        <f t="shared" si="233"/>
        <v>0</v>
      </c>
      <c r="BJ65" s="23">
        <f t="shared" si="233"/>
        <v>0</v>
      </c>
      <c r="BK65" s="23">
        <f t="shared" si="233"/>
        <v>0</v>
      </c>
      <c r="BL65" s="23">
        <f t="shared" si="233"/>
        <v>0</v>
      </c>
      <c r="BM65" s="23">
        <f t="shared" si="233"/>
        <v>0</v>
      </c>
      <c r="BN65" s="23">
        <f t="shared" si="233"/>
        <v>0</v>
      </c>
      <c r="BO65" s="23">
        <f t="shared" si="233"/>
        <v>0</v>
      </c>
      <c r="BP65" s="23">
        <f t="shared" si="233"/>
        <v>0</v>
      </c>
      <c r="BQ65" s="23">
        <f t="shared" si="233"/>
        <v>0</v>
      </c>
      <c r="BR65" s="23">
        <f t="shared" si="233"/>
        <v>0</v>
      </c>
      <c r="BS65" s="23">
        <f t="shared" si="233"/>
        <v>0</v>
      </c>
      <c r="BT65" s="23">
        <f t="shared" si="233"/>
        <v>0</v>
      </c>
      <c r="BU65" s="23">
        <f t="shared" si="233"/>
        <v>0</v>
      </c>
      <c r="BV65" s="23">
        <f t="shared" si="233"/>
        <v>0</v>
      </c>
      <c r="BW65" s="23">
        <f t="shared" si="233"/>
        <v>0</v>
      </c>
      <c r="BX65" s="23">
        <f t="shared" ref="BX65:CU65" si="234">BX66</f>
        <v>0</v>
      </c>
      <c r="BY65" s="23">
        <f t="shared" si="234"/>
        <v>0</v>
      </c>
      <c r="BZ65" s="23">
        <f t="shared" si="234"/>
        <v>0</v>
      </c>
      <c r="CA65" s="23">
        <f t="shared" si="234"/>
        <v>0</v>
      </c>
      <c r="CB65" s="23">
        <f t="shared" si="234"/>
        <v>0</v>
      </c>
      <c r="CC65" s="23">
        <f t="shared" si="234"/>
        <v>0</v>
      </c>
      <c r="CD65" s="23">
        <f t="shared" si="234"/>
        <v>0</v>
      </c>
      <c r="CE65" s="23">
        <f t="shared" si="234"/>
        <v>0</v>
      </c>
      <c r="CF65" s="23">
        <f t="shared" si="234"/>
        <v>20</v>
      </c>
      <c r="CG65" s="23">
        <f t="shared" si="234"/>
        <v>593019.84</v>
      </c>
      <c r="CH65" s="23">
        <f t="shared" si="234"/>
        <v>0</v>
      </c>
      <c r="CI65" s="23">
        <f t="shared" si="234"/>
        <v>0</v>
      </c>
      <c r="CJ65" s="23">
        <f t="shared" si="234"/>
        <v>4</v>
      </c>
      <c r="CK65" s="23">
        <f t="shared" si="234"/>
        <v>98836.64</v>
      </c>
      <c r="CL65" s="23">
        <f t="shared" si="234"/>
        <v>0</v>
      </c>
      <c r="CM65" s="23">
        <f t="shared" si="234"/>
        <v>0</v>
      </c>
      <c r="CN65" s="23">
        <f t="shared" si="234"/>
        <v>0</v>
      </c>
      <c r="CO65" s="23">
        <f t="shared" si="234"/>
        <v>0</v>
      </c>
      <c r="CP65" s="23">
        <f t="shared" si="234"/>
        <v>0</v>
      </c>
      <c r="CQ65" s="23">
        <f t="shared" si="234"/>
        <v>0</v>
      </c>
      <c r="CR65" s="23">
        <f t="shared" si="234"/>
        <v>0</v>
      </c>
      <c r="CS65" s="23">
        <f t="shared" si="234"/>
        <v>0</v>
      </c>
      <c r="CT65" s="23">
        <f t="shared" si="234"/>
        <v>0</v>
      </c>
      <c r="CU65" s="23">
        <f t="shared" si="234"/>
        <v>0</v>
      </c>
      <c r="CV65" s="23"/>
      <c r="CW65" s="23"/>
      <c r="CX65" s="23"/>
      <c r="CY65" s="23"/>
      <c r="CZ65" s="23">
        <f t="shared" ref="CZ65:DA65" si="235">CZ66</f>
        <v>24</v>
      </c>
      <c r="DA65" s="23">
        <f t="shared" si="235"/>
        <v>691856.48</v>
      </c>
    </row>
    <row r="66" spans="1:105" ht="30" x14ac:dyDescent="0.25">
      <c r="A66" s="56"/>
      <c r="B66" s="56">
        <v>39</v>
      </c>
      <c r="C66" s="6" t="s">
        <v>165</v>
      </c>
      <c r="D66" s="7">
        <f>D64</f>
        <v>9860</v>
      </c>
      <c r="E66" s="7">
        <v>10127</v>
      </c>
      <c r="F66" s="8">
        <v>1.79</v>
      </c>
      <c r="G66" s="15">
        <v>1</v>
      </c>
      <c r="H66" s="7">
        <v>1.4</v>
      </c>
      <c r="I66" s="7">
        <v>1.68</v>
      </c>
      <c r="J66" s="7">
        <v>2.23</v>
      </c>
      <c r="K66" s="9">
        <v>2.57</v>
      </c>
      <c r="L66" s="10">
        <v>0</v>
      </c>
      <c r="M66" s="10">
        <f t="shared" si="4"/>
        <v>0</v>
      </c>
      <c r="N66" s="10"/>
      <c r="O66" s="10">
        <f t="shared" si="5"/>
        <v>0</v>
      </c>
      <c r="P66" s="10">
        <v>0</v>
      </c>
      <c r="Q66" s="10">
        <f t="shared" si="6"/>
        <v>0</v>
      </c>
      <c r="R66" s="11"/>
      <c r="S66" s="10">
        <f t="shared" si="7"/>
        <v>0</v>
      </c>
      <c r="T66" s="10"/>
      <c r="U66" s="10">
        <f t="shared" si="8"/>
        <v>0</v>
      </c>
      <c r="V66" s="10">
        <v>0</v>
      </c>
      <c r="W66" s="10">
        <f t="shared" si="9"/>
        <v>0</v>
      </c>
      <c r="X66" s="10">
        <v>0</v>
      </c>
      <c r="Y66" s="10">
        <f t="shared" si="10"/>
        <v>0</v>
      </c>
      <c r="Z66" s="10">
        <v>0</v>
      </c>
      <c r="AA66" s="10">
        <f t="shared" si="11"/>
        <v>0</v>
      </c>
      <c r="AB66" s="10"/>
      <c r="AC66" s="10">
        <f t="shared" si="12"/>
        <v>0</v>
      </c>
      <c r="AD66" s="10">
        <v>0</v>
      </c>
      <c r="AE66" s="10">
        <v>0</v>
      </c>
      <c r="AF66" s="11"/>
      <c r="AG66" s="10">
        <f t="shared" si="13"/>
        <v>0</v>
      </c>
      <c r="AH66" s="10">
        <v>0</v>
      </c>
      <c r="AI66" s="10">
        <f t="shared" si="14"/>
        <v>0</v>
      </c>
      <c r="AJ66" s="10">
        <v>0</v>
      </c>
      <c r="AK66" s="10">
        <f t="shared" si="15"/>
        <v>0</v>
      </c>
      <c r="AL66" s="10"/>
      <c r="AM66" s="10">
        <f t="shared" si="16"/>
        <v>0</v>
      </c>
      <c r="AN66" s="10">
        <v>0</v>
      </c>
      <c r="AO66" s="10">
        <f t="shared" si="17"/>
        <v>0</v>
      </c>
      <c r="AP66" s="10">
        <v>0</v>
      </c>
      <c r="AQ66" s="10">
        <f t="shared" si="18"/>
        <v>0</v>
      </c>
      <c r="AR66" s="10">
        <v>0</v>
      </c>
      <c r="AS66" s="10">
        <f t="shared" si="19"/>
        <v>0</v>
      </c>
      <c r="AT66" s="10">
        <v>0</v>
      </c>
      <c r="AU66" s="10">
        <f t="shared" si="20"/>
        <v>0</v>
      </c>
      <c r="AV66" s="10">
        <v>0</v>
      </c>
      <c r="AW66" s="10">
        <f t="shared" si="21"/>
        <v>0</v>
      </c>
      <c r="AX66" s="10">
        <v>0</v>
      </c>
      <c r="AY66" s="10">
        <f t="shared" si="22"/>
        <v>0</v>
      </c>
      <c r="AZ66" s="10">
        <v>0</v>
      </c>
      <c r="BA66" s="10">
        <f t="shared" si="23"/>
        <v>0</v>
      </c>
      <c r="BB66" s="10">
        <v>0</v>
      </c>
      <c r="BC66" s="10">
        <f t="shared" si="24"/>
        <v>0</v>
      </c>
      <c r="BD66" s="10"/>
      <c r="BE66" s="10">
        <f t="shared" ref="BE66" si="236">SUM(BD66*$D66*$F66*$G66*$H66*BE$8)</f>
        <v>0</v>
      </c>
      <c r="BF66" s="10"/>
      <c r="BG66" s="10">
        <f t="shared" ref="BG66" si="237">SUM(BF66*$D66*$F66*$G66*$H66*BG$8)</f>
        <v>0</v>
      </c>
      <c r="BH66" s="10">
        <v>0</v>
      </c>
      <c r="BI66" s="10">
        <f t="shared" si="27"/>
        <v>0</v>
      </c>
      <c r="BJ66" s="10">
        <v>0</v>
      </c>
      <c r="BK66" s="10">
        <f t="shared" ref="BK66" si="238">SUM(BJ66*$D66*$F66*$G66*$H66*BK$8)</f>
        <v>0</v>
      </c>
      <c r="BL66" s="10"/>
      <c r="BM66" s="10">
        <f t="shared" si="29"/>
        <v>0</v>
      </c>
      <c r="BN66" s="10">
        <v>0</v>
      </c>
      <c r="BO66" s="10">
        <f t="shared" si="30"/>
        <v>0</v>
      </c>
      <c r="BP66" s="10"/>
      <c r="BQ66" s="10">
        <f t="shared" ref="BQ66" si="239">SUM(BP66*$D66*$F66*$G66*$H66*BQ$8)</f>
        <v>0</v>
      </c>
      <c r="BR66" s="10"/>
      <c r="BS66" s="10">
        <f t="shared" si="32"/>
        <v>0</v>
      </c>
      <c r="BT66" s="10">
        <v>0</v>
      </c>
      <c r="BU66" s="10">
        <f t="shared" ref="BU66" si="240">SUM(BT66*$D66*$F66*$G66*$H66*BU$8)</f>
        <v>0</v>
      </c>
      <c r="BV66" s="10">
        <v>0</v>
      </c>
      <c r="BW66" s="10">
        <f t="shared" ref="BW66" si="241">SUM(BV66*$D66*$F66*$G66*$H66*BW$8)</f>
        <v>0</v>
      </c>
      <c r="BX66" s="10">
        <v>0</v>
      </c>
      <c r="BY66" s="10">
        <f t="shared" si="35"/>
        <v>0</v>
      </c>
      <c r="BZ66" s="10">
        <v>0</v>
      </c>
      <c r="CA66" s="10">
        <f t="shared" si="36"/>
        <v>0</v>
      </c>
      <c r="CB66" s="10"/>
      <c r="CC66" s="10">
        <f t="shared" si="37"/>
        <v>0</v>
      </c>
      <c r="CD66" s="10">
        <v>0</v>
      </c>
      <c r="CE66" s="10">
        <f t="shared" si="38"/>
        <v>0</v>
      </c>
      <c r="CF66" s="10">
        <v>20</v>
      </c>
      <c r="CG66" s="10">
        <f t="shared" si="39"/>
        <v>593019.84</v>
      </c>
      <c r="CH66" s="10">
        <v>0</v>
      </c>
      <c r="CI66" s="10">
        <f t="shared" ref="CI66" si="242">SUM(CH66*$D66*$F66*$G66*$H66*CI$8)</f>
        <v>0</v>
      </c>
      <c r="CJ66" s="10">
        <v>4</v>
      </c>
      <c r="CK66" s="10">
        <f t="shared" ref="CK66" si="243">SUM(CJ66*$D66*$F66*$G66*$H66*CK$8)</f>
        <v>98836.64</v>
      </c>
      <c r="CL66" s="10"/>
      <c r="CM66" s="10">
        <f t="shared" ref="CM66" si="244">SUM(CL66*$D66*$F66*$G66*$H66*CM$8)</f>
        <v>0</v>
      </c>
      <c r="CN66" s="10"/>
      <c r="CO66" s="10">
        <f t="shared" si="43"/>
        <v>0</v>
      </c>
      <c r="CP66" s="10">
        <v>0</v>
      </c>
      <c r="CQ66" s="10">
        <f t="shared" si="44"/>
        <v>0</v>
      </c>
      <c r="CR66" s="10">
        <v>0</v>
      </c>
      <c r="CS66" s="10">
        <f t="shared" si="45"/>
        <v>0</v>
      </c>
      <c r="CT66" s="10">
        <v>0</v>
      </c>
      <c r="CU66" s="10">
        <f>SUM(CT66*$D66*$F66*$G66*$J66*CU$8)</f>
        <v>0</v>
      </c>
      <c r="CV66" s="10"/>
      <c r="CW66" s="10"/>
      <c r="CX66" s="10"/>
      <c r="CY66" s="10"/>
      <c r="CZ66" s="40">
        <f>SUM(AF66,R66,V66,AD66,L66,X66,P66,BH66,BV66,CH66,CL66,BJ66,CJ66,AH66,BB66,BD66,AJ66,BF66,BT66,AL66,Z66,CP66,BL66,CN66,BN66,BZ66,CD66,BX66,CB66,AN66,AP66,AR66,AT66,AV66,AZ66,AX66,BR66,CT66,CR66,CF66,AB66,BP66)</f>
        <v>24</v>
      </c>
      <c r="DA66" s="40">
        <f>SUM(AG66,S66,W66,AE66,M66,Y66,Q66,BI66,BW66,CI66,CM66,BK66,CK66,AI66,BC66,BE66,AK66,BG66,BU66,AM66,AA66,CQ66,BM66,CO66,BO66,CA66,CE66,BY66,CC66,AO66,AQ66,AS66,AU66,AW66,BA66,AY66,BS66,CU66,CS66,CG66,AC66,BQ66)</f>
        <v>691856.48</v>
      </c>
    </row>
    <row r="67" spans="1:105" s="44" customFormat="1" ht="14.25" x14ac:dyDescent="0.2">
      <c r="A67" s="55">
        <v>18</v>
      </c>
      <c r="B67" s="55"/>
      <c r="C67" s="17" t="s">
        <v>166</v>
      </c>
      <c r="D67" s="25"/>
      <c r="E67" s="25"/>
      <c r="F67" s="22">
        <v>2.74</v>
      </c>
      <c r="G67" s="32">
        <v>1</v>
      </c>
      <c r="H67" s="25">
        <v>1.4</v>
      </c>
      <c r="I67" s="25">
        <v>1.68</v>
      </c>
      <c r="J67" s="25">
        <v>2.23</v>
      </c>
      <c r="K67" s="54">
        <v>2.57</v>
      </c>
      <c r="L67" s="23">
        <f t="shared" ref="L67:BW67" si="245">SUM(L68:L71)</f>
        <v>0</v>
      </c>
      <c r="M67" s="23">
        <f t="shared" si="245"/>
        <v>0</v>
      </c>
      <c r="N67" s="26">
        <f t="shared" si="245"/>
        <v>9</v>
      </c>
      <c r="O67" s="26">
        <f t="shared" si="245"/>
        <v>13.5</v>
      </c>
      <c r="P67" s="23">
        <f t="shared" si="245"/>
        <v>10</v>
      </c>
      <c r="Q67" s="23">
        <f t="shared" si="245"/>
        <v>110432</v>
      </c>
      <c r="R67" s="23">
        <f t="shared" si="245"/>
        <v>0</v>
      </c>
      <c r="S67" s="23">
        <f t="shared" si="245"/>
        <v>0</v>
      </c>
      <c r="T67" s="26">
        <f t="shared" si="245"/>
        <v>0</v>
      </c>
      <c r="U67" s="26">
        <f t="shared" si="245"/>
        <v>0</v>
      </c>
      <c r="V67" s="23">
        <f t="shared" si="245"/>
        <v>0</v>
      </c>
      <c r="W67" s="23">
        <f t="shared" si="245"/>
        <v>0</v>
      </c>
      <c r="X67" s="23">
        <f t="shared" si="245"/>
        <v>0</v>
      </c>
      <c r="Y67" s="23">
        <f t="shared" si="245"/>
        <v>0</v>
      </c>
      <c r="Z67" s="23">
        <f t="shared" si="245"/>
        <v>70</v>
      </c>
      <c r="AA67" s="23">
        <f t="shared" si="245"/>
        <v>1435616</v>
      </c>
      <c r="AB67" s="23">
        <f t="shared" si="245"/>
        <v>0</v>
      </c>
      <c r="AC67" s="23">
        <f t="shared" si="245"/>
        <v>0</v>
      </c>
      <c r="AD67" s="23">
        <v>0</v>
      </c>
      <c r="AE67" s="23">
        <v>0</v>
      </c>
      <c r="AF67" s="23">
        <f t="shared" si="245"/>
        <v>25</v>
      </c>
      <c r="AG67" s="23">
        <f t="shared" si="245"/>
        <v>276080</v>
      </c>
      <c r="AH67" s="23">
        <f t="shared" si="245"/>
        <v>0</v>
      </c>
      <c r="AI67" s="23">
        <f t="shared" si="245"/>
        <v>0</v>
      </c>
      <c r="AJ67" s="23">
        <f t="shared" si="245"/>
        <v>0</v>
      </c>
      <c r="AK67" s="23">
        <f t="shared" si="245"/>
        <v>0</v>
      </c>
      <c r="AL67" s="23">
        <f t="shared" si="245"/>
        <v>0</v>
      </c>
      <c r="AM67" s="23">
        <f t="shared" si="245"/>
        <v>0</v>
      </c>
      <c r="AN67" s="23">
        <f t="shared" si="245"/>
        <v>0</v>
      </c>
      <c r="AO67" s="23">
        <f t="shared" si="245"/>
        <v>0</v>
      </c>
      <c r="AP67" s="23">
        <f t="shared" si="245"/>
        <v>420</v>
      </c>
      <c r="AQ67" s="23">
        <f t="shared" si="245"/>
        <v>10336435.199999999</v>
      </c>
      <c r="AR67" s="23">
        <f t="shared" si="245"/>
        <v>0</v>
      </c>
      <c r="AS67" s="23">
        <f t="shared" si="245"/>
        <v>0</v>
      </c>
      <c r="AT67" s="23">
        <f t="shared" si="245"/>
        <v>1</v>
      </c>
      <c r="AU67" s="23">
        <f t="shared" si="245"/>
        <v>13251.84</v>
      </c>
      <c r="AV67" s="23">
        <f t="shared" si="245"/>
        <v>0</v>
      </c>
      <c r="AW67" s="23">
        <f t="shared" si="245"/>
        <v>0</v>
      </c>
      <c r="AX67" s="23">
        <f t="shared" si="245"/>
        <v>23</v>
      </c>
      <c r="AY67" s="23">
        <f t="shared" si="245"/>
        <v>304792.32000000001</v>
      </c>
      <c r="AZ67" s="23">
        <f t="shared" si="245"/>
        <v>10</v>
      </c>
      <c r="BA67" s="23">
        <f t="shared" si="245"/>
        <v>132518.39999999999</v>
      </c>
      <c r="BB67" s="23">
        <f t="shared" si="245"/>
        <v>37</v>
      </c>
      <c r="BC67" s="23">
        <f t="shared" si="245"/>
        <v>408598.39999999997</v>
      </c>
      <c r="BD67" s="23">
        <f t="shared" si="245"/>
        <v>0</v>
      </c>
      <c r="BE67" s="23">
        <f t="shared" si="245"/>
        <v>0</v>
      </c>
      <c r="BF67" s="23">
        <f t="shared" si="245"/>
        <v>0</v>
      </c>
      <c r="BG67" s="23">
        <f t="shared" si="245"/>
        <v>0</v>
      </c>
      <c r="BH67" s="23">
        <f t="shared" si="245"/>
        <v>0</v>
      </c>
      <c r="BI67" s="23">
        <f t="shared" si="245"/>
        <v>0</v>
      </c>
      <c r="BJ67" s="23">
        <f t="shared" si="245"/>
        <v>0</v>
      </c>
      <c r="BK67" s="23">
        <f t="shared" si="245"/>
        <v>0</v>
      </c>
      <c r="BL67" s="23">
        <f t="shared" si="245"/>
        <v>0</v>
      </c>
      <c r="BM67" s="23">
        <f t="shared" si="245"/>
        <v>0</v>
      </c>
      <c r="BN67" s="23">
        <f t="shared" si="245"/>
        <v>16</v>
      </c>
      <c r="BO67" s="23">
        <f t="shared" si="245"/>
        <v>212029.44</v>
      </c>
      <c r="BP67" s="23">
        <f t="shared" si="245"/>
        <v>0</v>
      </c>
      <c r="BQ67" s="23">
        <f t="shared" si="245"/>
        <v>0</v>
      </c>
      <c r="BR67" s="23">
        <f t="shared" si="245"/>
        <v>4</v>
      </c>
      <c r="BS67" s="23">
        <f t="shared" si="245"/>
        <v>53007.360000000001</v>
      </c>
      <c r="BT67" s="23">
        <f t="shared" si="245"/>
        <v>0</v>
      </c>
      <c r="BU67" s="23">
        <f t="shared" si="245"/>
        <v>0</v>
      </c>
      <c r="BV67" s="23">
        <f t="shared" si="245"/>
        <v>0</v>
      </c>
      <c r="BW67" s="23">
        <f t="shared" si="245"/>
        <v>0</v>
      </c>
      <c r="BX67" s="23">
        <f t="shared" ref="BX67:DA67" si="246">SUM(BX68:BX71)</f>
        <v>36</v>
      </c>
      <c r="BY67" s="23">
        <f t="shared" si="246"/>
        <v>477066.23999999999</v>
      </c>
      <c r="BZ67" s="23">
        <f t="shared" si="246"/>
        <v>2</v>
      </c>
      <c r="CA67" s="23">
        <f t="shared" si="246"/>
        <v>26503.68</v>
      </c>
      <c r="CB67" s="23">
        <f t="shared" si="246"/>
        <v>0</v>
      </c>
      <c r="CC67" s="23">
        <f t="shared" si="246"/>
        <v>0</v>
      </c>
      <c r="CD67" s="23">
        <f t="shared" si="246"/>
        <v>4</v>
      </c>
      <c r="CE67" s="23">
        <f t="shared" si="246"/>
        <v>53007.360000000001</v>
      </c>
      <c r="CF67" s="23">
        <f t="shared" si="246"/>
        <v>24</v>
      </c>
      <c r="CG67" s="23">
        <f t="shared" si="246"/>
        <v>318044.15999999997</v>
      </c>
      <c r="CH67" s="23">
        <f t="shared" si="246"/>
        <v>24</v>
      </c>
      <c r="CI67" s="23">
        <f t="shared" si="246"/>
        <v>530073.59999999998</v>
      </c>
      <c r="CJ67" s="23">
        <f t="shared" si="246"/>
        <v>17</v>
      </c>
      <c r="CK67" s="23">
        <f t="shared" si="246"/>
        <v>187734.39999999999</v>
      </c>
      <c r="CL67" s="23">
        <f t="shared" si="246"/>
        <v>15</v>
      </c>
      <c r="CM67" s="23">
        <f t="shared" si="246"/>
        <v>165648</v>
      </c>
      <c r="CN67" s="23">
        <f t="shared" si="246"/>
        <v>0</v>
      </c>
      <c r="CO67" s="23">
        <f t="shared" si="246"/>
        <v>0</v>
      </c>
      <c r="CP67" s="23">
        <f t="shared" si="246"/>
        <v>5</v>
      </c>
      <c r="CQ67" s="23">
        <f t="shared" si="246"/>
        <v>66259.199999999997</v>
      </c>
      <c r="CR67" s="23">
        <f t="shared" si="246"/>
        <v>0</v>
      </c>
      <c r="CS67" s="23">
        <f t="shared" si="246"/>
        <v>0</v>
      </c>
      <c r="CT67" s="23">
        <f t="shared" si="246"/>
        <v>10</v>
      </c>
      <c r="CU67" s="23">
        <f t="shared" si="246"/>
        <v>175902.4</v>
      </c>
      <c r="CV67" s="23"/>
      <c r="CW67" s="23"/>
      <c r="CX67" s="23"/>
      <c r="CY67" s="23"/>
      <c r="CZ67" s="23">
        <f t="shared" si="246"/>
        <v>753</v>
      </c>
      <c r="DA67" s="23">
        <f t="shared" si="246"/>
        <v>15282999.999999998</v>
      </c>
    </row>
    <row r="68" spans="1:105" ht="30" x14ac:dyDescent="0.25">
      <c r="A68" s="56"/>
      <c r="B68" s="56">
        <v>40</v>
      </c>
      <c r="C68" s="12" t="s">
        <v>167</v>
      </c>
      <c r="D68" s="7">
        <f>D66</f>
        <v>9860</v>
      </c>
      <c r="E68" s="7">
        <v>10127</v>
      </c>
      <c r="F68" s="8">
        <v>1.6</v>
      </c>
      <c r="G68" s="15">
        <v>1</v>
      </c>
      <c r="H68" s="7">
        <v>1.4</v>
      </c>
      <c r="I68" s="7">
        <v>1.68</v>
      </c>
      <c r="J68" s="7">
        <v>2.23</v>
      </c>
      <c r="K68" s="9">
        <v>2.57</v>
      </c>
      <c r="L68" s="10">
        <v>0</v>
      </c>
      <c r="M68" s="10">
        <f t="shared" si="4"/>
        <v>0</v>
      </c>
      <c r="N68" s="10"/>
      <c r="O68" s="10">
        <f t="shared" si="5"/>
        <v>0</v>
      </c>
      <c r="P68" s="10"/>
      <c r="Q68" s="10">
        <f t="shared" si="6"/>
        <v>0</v>
      </c>
      <c r="R68" s="11"/>
      <c r="S68" s="10">
        <f t="shared" si="7"/>
        <v>0</v>
      </c>
      <c r="T68" s="10"/>
      <c r="U68" s="10">
        <f t="shared" si="8"/>
        <v>0</v>
      </c>
      <c r="V68" s="10">
        <v>0</v>
      </c>
      <c r="W68" s="10">
        <f t="shared" si="9"/>
        <v>0</v>
      </c>
      <c r="X68" s="10">
        <v>0</v>
      </c>
      <c r="Y68" s="10">
        <f t="shared" si="10"/>
        <v>0</v>
      </c>
      <c r="Z68" s="10">
        <v>60</v>
      </c>
      <c r="AA68" s="10">
        <f t="shared" si="11"/>
        <v>1325184</v>
      </c>
      <c r="AB68" s="10"/>
      <c r="AC68" s="10">
        <f t="shared" si="12"/>
        <v>0</v>
      </c>
      <c r="AD68" s="10">
        <v>0</v>
      </c>
      <c r="AE68" s="10">
        <v>0</v>
      </c>
      <c r="AF68" s="11"/>
      <c r="AG68" s="10">
        <f t="shared" si="13"/>
        <v>0</v>
      </c>
      <c r="AH68" s="10">
        <v>0</v>
      </c>
      <c r="AI68" s="10">
        <f t="shared" si="14"/>
        <v>0</v>
      </c>
      <c r="AJ68" s="10">
        <v>0</v>
      </c>
      <c r="AK68" s="10">
        <f t="shared" si="15"/>
        <v>0</v>
      </c>
      <c r="AL68" s="10"/>
      <c r="AM68" s="10">
        <f t="shared" si="16"/>
        <v>0</v>
      </c>
      <c r="AN68" s="10">
        <v>0</v>
      </c>
      <c r="AO68" s="10">
        <f t="shared" si="17"/>
        <v>0</v>
      </c>
      <c r="AP68" s="51">
        <v>360</v>
      </c>
      <c r="AQ68" s="10">
        <f t="shared" si="18"/>
        <v>9541324.7999999989</v>
      </c>
      <c r="AR68" s="10">
        <v>0</v>
      </c>
      <c r="AS68" s="10">
        <f t="shared" si="19"/>
        <v>0</v>
      </c>
      <c r="AT68" s="10">
        <v>0</v>
      </c>
      <c r="AU68" s="10">
        <f t="shared" si="20"/>
        <v>0</v>
      </c>
      <c r="AV68" s="10">
        <v>0</v>
      </c>
      <c r="AW68" s="10">
        <f t="shared" si="21"/>
        <v>0</v>
      </c>
      <c r="AX68" s="10"/>
      <c r="AY68" s="10">
        <f t="shared" si="22"/>
        <v>0</v>
      </c>
      <c r="AZ68" s="10">
        <v>0</v>
      </c>
      <c r="BA68" s="10">
        <f t="shared" si="23"/>
        <v>0</v>
      </c>
      <c r="BB68" s="10">
        <v>0</v>
      </c>
      <c r="BC68" s="10">
        <f t="shared" si="24"/>
        <v>0</v>
      </c>
      <c r="BD68" s="10"/>
      <c r="BE68" s="10">
        <f t="shared" ref="BE68" si="247">SUM(BD68*$D68*$F68*$G68*$H68*BE$8)</f>
        <v>0</v>
      </c>
      <c r="BF68" s="10"/>
      <c r="BG68" s="10">
        <f t="shared" ref="BG68:BG71" si="248">SUM(BF68*$D68*$F68*$G68*$H68*BG$8)</f>
        <v>0</v>
      </c>
      <c r="BH68" s="10">
        <v>0</v>
      </c>
      <c r="BI68" s="10">
        <f t="shared" si="27"/>
        <v>0</v>
      </c>
      <c r="BJ68" s="10">
        <v>0</v>
      </c>
      <c r="BK68" s="10">
        <f t="shared" ref="BK68:BK71" si="249">SUM(BJ68*$D68*$F68*$G68*$H68*BK$8)</f>
        <v>0</v>
      </c>
      <c r="BL68" s="10"/>
      <c r="BM68" s="10">
        <f t="shared" si="29"/>
        <v>0</v>
      </c>
      <c r="BN68" s="10"/>
      <c r="BO68" s="10">
        <f t="shared" si="30"/>
        <v>0</v>
      </c>
      <c r="BP68" s="10"/>
      <c r="BQ68" s="10">
        <f t="shared" ref="BQ68:BQ71" si="250">SUM(BP68*$D68*$F68*$G68*$H68*BQ$8)</f>
        <v>0</v>
      </c>
      <c r="BR68" s="10"/>
      <c r="BS68" s="10">
        <f t="shared" si="32"/>
        <v>0</v>
      </c>
      <c r="BT68" s="10">
        <v>0</v>
      </c>
      <c r="BU68" s="10">
        <f t="shared" ref="BU68:BU71" si="251">SUM(BT68*$D68*$F68*$G68*$H68*BU$8)</f>
        <v>0</v>
      </c>
      <c r="BV68" s="10">
        <v>0</v>
      </c>
      <c r="BW68" s="10">
        <f t="shared" ref="BW68:BW71" si="252">SUM(BV68*$D68*$F68*$G68*$H68*BW$8)</f>
        <v>0</v>
      </c>
      <c r="BX68" s="10">
        <v>0</v>
      </c>
      <c r="BY68" s="10">
        <f t="shared" si="35"/>
        <v>0</v>
      </c>
      <c r="BZ68" s="10">
        <v>0</v>
      </c>
      <c r="CA68" s="10">
        <f t="shared" si="36"/>
        <v>0</v>
      </c>
      <c r="CB68" s="10"/>
      <c r="CC68" s="10">
        <f t="shared" si="37"/>
        <v>0</v>
      </c>
      <c r="CD68" s="10"/>
      <c r="CE68" s="10">
        <f t="shared" si="38"/>
        <v>0</v>
      </c>
      <c r="CF68" s="10">
        <v>0</v>
      </c>
      <c r="CG68" s="10">
        <f t="shared" si="39"/>
        <v>0</v>
      </c>
      <c r="CH68" s="10">
        <v>24</v>
      </c>
      <c r="CI68" s="10">
        <f t="shared" ref="CI68:CI71" si="253">SUM(CH68*$D68*$F68*$G68*$H68*CI$8)</f>
        <v>530073.59999999998</v>
      </c>
      <c r="CJ68" s="10"/>
      <c r="CK68" s="10">
        <f t="shared" ref="CK68:CK71" si="254">SUM(CJ68*$D68*$F68*$G68*$H68*CK$8)</f>
        <v>0</v>
      </c>
      <c r="CL68" s="10"/>
      <c r="CM68" s="10">
        <f t="shared" ref="CM68:CM71" si="255">SUM(CL68*$D68*$F68*$G68*$H68*CM$8)</f>
        <v>0</v>
      </c>
      <c r="CN68" s="10"/>
      <c r="CO68" s="10">
        <f t="shared" si="43"/>
        <v>0</v>
      </c>
      <c r="CP68" s="10"/>
      <c r="CQ68" s="10">
        <f t="shared" si="44"/>
        <v>0</v>
      </c>
      <c r="CR68" s="10"/>
      <c r="CS68" s="10">
        <f t="shared" si="45"/>
        <v>0</v>
      </c>
      <c r="CT68" s="10">
        <v>0</v>
      </c>
      <c r="CU68" s="10">
        <f>SUM(CT68*$D68*$F68*$G68*$J68*CU$8)</f>
        <v>0</v>
      </c>
      <c r="CV68" s="10"/>
      <c r="CW68" s="10"/>
      <c r="CX68" s="10"/>
      <c r="CY68" s="10"/>
      <c r="CZ68" s="40">
        <f t="shared" ref="CZ68:DA71" si="256">SUM(AF68,R68,V68,AD68,L68,X68,P68,BH68,BV68,CH68,CL68,BJ68,CJ68,AH68,BB68,BD68,AJ68,BF68,BT68,AL68,Z68,CP68,BL68,CN68,BN68,BZ68,CD68,BX68,CB68,AN68,AP68,AR68,AT68,AV68,AZ68,AX68,BR68,CT68,CR68,CF68,AB68,BP68)</f>
        <v>444</v>
      </c>
      <c r="DA68" s="40">
        <f t="shared" si="256"/>
        <v>11396582.399999999</v>
      </c>
    </row>
    <row r="69" spans="1:105" ht="30" x14ac:dyDescent="0.25">
      <c r="A69" s="56"/>
      <c r="B69" s="56">
        <v>41</v>
      </c>
      <c r="C69" s="12" t="s">
        <v>168</v>
      </c>
      <c r="D69" s="7">
        <f t="shared" si="206"/>
        <v>9860</v>
      </c>
      <c r="E69" s="7">
        <v>10127</v>
      </c>
      <c r="F69" s="8">
        <v>3.25</v>
      </c>
      <c r="G69" s="15">
        <v>1</v>
      </c>
      <c r="H69" s="7">
        <v>1.4</v>
      </c>
      <c r="I69" s="7">
        <v>1.68</v>
      </c>
      <c r="J69" s="7">
        <v>2.23</v>
      </c>
      <c r="K69" s="9">
        <v>2.57</v>
      </c>
      <c r="L69" s="10"/>
      <c r="M69" s="10">
        <f t="shared" si="4"/>
        <v>0</v>
      </c>
      <c r="N69" s="10"/>
      <c r="O69" s="10">
        <f t="shared" si="5"/>
        <v>0</v>
      </c>
      <c r="P69" s="10"/>
      <c r="Q69" s="10">
        <f t="shared" si="6"/>
        <v>0</v>
      </c>
      <c r="R69" s="11"/>
      <c r="S69" s="10">
        <f t="shared" si="7"/>
        <v>0</v>
      </c>
      <c r="T69" s="10"/>
      <c r="U69" s="10">
        <f t="shared" si="8"/>
        <v>0</v>
      </c>
      <c r="V69" s="10"/>
      <c r="W69" s="10">
        <f t="shared" si="9"/>
        <v>0</v>
      </c>
      <c r="X69" s="10"/>
      <c r="Y69" s="10">
        <f t="shared" si="10"/>
        <v>0</v>
      </c>
      <c r="Z69" s="10"/>
      <c r="AA69" s="10">
        <f t="shared" si="11"/>
        <v>0</v>
      </c>
      <c r="AB69" s="10"/>
      <c r="AC69" s="10">
        <f t="shared" si="12"/>
        <v>0</v>
      </c>
      <c r="AD69" s="10"/>
      <c r="AE69" s="10">
        <v>0</v>
      </c>
      <c r="AF69" s="11"/>
      <c r="AG69" s="10">
        <f t="shared" si="13"/>
        <v>0</v>
      </c>
      <c r="AH69" s="10"/>
      <c r="AI69" s="10">
        <f t="shared" si="14"/>
        <v>0</v>
      </c>
      <c r="AJ69" s="10"/>
      <c r="AK69" s="10">
        <f t="shared" si="15"/>
        <v>0</v>
      </c>
      <c r="AL69" s="10"/>
      <c r="AM69" s="10">
        <f t="shared" si="16"/>
        <v>0</v>
      </c>
      <c r="AN69" s="10"/>
      <c r="AO69" s="10">
        <f t="shared" si="17"/>
        <v>0</v>
      </c>
      <c r="AP69" s="10"/>
      <c r="AQ69" s="10">
        <f t="shared" si="18"/>
        <v>0</v>
      </c>
      <c r="AR69" s="10"/>
      <c r="AS69" s="10">
        <f t="shared" si="19"/>
        <v>0</v>
      </c>
      <c r="AT69" s="10"/>
      <c r="AU69" s="10">
        <f t="shared" si="20"/>
        <v>0</v>
      </c>
      <c r="AV69" s="10"/>
      <c r="AW69" s="10">
        <f t="shared" si="21"/>
        <v>0</v>
      </c>
      <c r="AX69" s="10"/>
      <c r="AY69" s="10">
        <f t="shared" si="22"/>
        <v>0</v>
      </c>
      <c r="AZ69" s="10"/>
      <c r="BA69" s="10">
        <f t="shared" si="23"/>
        <v>0</v>
      </c>
      <c r="BB69" s="10"/>
      <c r="BC69" s="10">
        <f t="shared" si="24"/>
        <v>0</v>
      </c>
      <c r="BD69" s="10"/>
      <c r="BE69" s="10">
        <f t="shared" ref="BE69" si="257">SUM(BD69*$D69*$F69*$G69*$H69*BE$8)</f>
        <v>0</v>
      </c>
      <c r="BF69" s="10"/>
      <c r="BG69" s="10">
        <f t="shared" si="248"/>
        <v>0</v>
      </c>
      <c r="BH69" s="10"/>
      <c r="BI69" s="10">
        <f t="shared" si="27"/>
        <v>0</v>
      </c>
      <c r="BJ69" s="10"/>
      <c r="BK69" s="10">
        <f t="shared" si="249"/>
        <v>0</v>
      </c>
      <c r="BL69" s="10"/>
      <c r="BM69" s="10">
        <f t="shared" si="29"/>
        <v>0</v>
      </c>
      <c r="BN69" s="10"/>
      <c r="BO69" s="10">
        <f t="shared" si="30"/>
        <v>0</v>
      </c>
      <c r="BP69" s="10"/>
      <c r="BQ69" s="10">
        <f t="shared" si="250"/>
        <v>0</v>
      </c>
      <c r="BR69" s="10"/>
      <c r="BS69" s="10">
        <f t="shared" si="32"/>
        <v>0</v>
      </c>
      <c r="BT69" s="10"/>
      <c r="BU69" s="10">
        <f t="shared" si="251"/>
        <v>0</v>
      </c>
      <c r="BV69" s="10"/>
      <c r="BW69" s="10">
        <f t="shared" si="252"/>
        <v>0</v>
      </c>
      <c r="BX69" s="10"/>
      <c r="BY69" s="10">
        <f t="shared" si="35"/>
        <v>0</v>
      </c>
      <c r="BZ69" s="10"/>
      <c r="CA69" s="10">
        <f t="shared" si="36"/>
        <v>0</v>
      </c>
      <c r="CB69" s="10"/>
      <c r="CC69" s="10">
        <f t="shared" si="37"/>
        <v>0</v>
      </c>
      <c r="CD69" s="10"/>
      <c r="CE69" s="10">
        <f t="shared" si="38"/>
        <v>0</v>
      </c>
      <c r="CF69" s="10"/>
      <c r="CG69" s="10">
        <f t="shared" si="39"/>
        <v>0</v>
      </c>
      <c r="CH69" s="10"/>
      <c r="CI69" s="10">
        <f t="shared" si="253"/>
        <v>0</v>
      </c>
      <c r="CJ69" s="10"/>
      <c r="CK69" s="10">
        <f t="shared" si="254"/>
        <v>0</v>
      </c>
      <c r="CL69" s="10"/>
      <c r="CM69" s="10">
        <f t="shared" si="255"/>
        <v>0</v>
      </c>
      <c r="CN69" s="10"/>
      <c r="CO69" s="10">
        <f t="shared" si="43"/>
        <v>0</v>
      </c>
      <c r="CP69" s="10"/>
      <c r="CQ69" s="10">
        <f t="shared" si="44"/>
        <v>0</v>
      </c>
      <c r="CR69" s="10"/>
      <c r="CS69" s="10">
        <f t="shared" si="45"/>
        <v>0</v>
      </c>
      <c r="CT69" s="10"/>
      <c r="CU69" s="10">
        <f>SUM(CT69*$D69*$F69*$G69*$J69*CU$8)</f>
        <v>0</v>
      </c>
      <c r="CV69" s="10"/>
      <c r="CW69" s="10"/>
      <c r="CX69" s="10"/>
      <c r="CY69" s="10"/>
      <c r="CZ69" s="40">
        <f t="shared" si="256"/>
        <v>0</v>
      </c>
      <c r="DA69" s="40">
        <f t="shared" si="256"/>
        <v>0</v>
      </c>
    </row>
    <row r="70" spans="1:105" ht="30" x14ac:dyDescent="0.25">
      <c r="A70" s="56"/>
      <c r="B70" s="56">
        <v>42</v>
      </c>
      <c r="C70" s="6" t="s">
        <v>169</v>
      </c>
      <c r="D70" s="7">
        <f>D69</f>
        <v>9860</v>
      </c>
      <c r="E70" s="7">
        <v>10127</v>
      </c>
      <c r="F70" s="8">
        <v>3.18</v>
      </c>
      <c r="G70" s="15">
        <v>1</v>
      </c>
      <c r="H70" s="7">
        <v>1.4</v>
      </c>
      <c r="I70" s="7">
        <v>1.68</v>
      </c>
      <c r="J70" s="7">
        <v>2.23</v>
      </c>
      <c r="K70" s="9">
        <v>2.57</v>
      </c>
      <c r="L70" s="14"/>
      <c r="M70" s="10">
        <f t="shared" si="4"/>
        <v>0</v>
      </c>
      <c r="N70" s="14"/>
      <c r="O70" s="10">
        <f t="shared" si="5"/>
        <v>0</v>
      </c>
      <c r="P70" s="14"/>
      <c r="Q70" s="10">
        <f t="shared" si="6"/>
        <v>0</v>
      </c>
      <c r="R70" s="11"/>
      <c r="S70" s="10">
        <f t="shared" si="7"/>
        <v>0</v>
      </c>
      <c r="T70" s="14"/>
      <c r="U70" s="10">
        <f t="shared" si="8"/>
        <v>0</v>
      </c>
      <c r="V70" s="14"/>
      <c r="W70" s="10">
        <f t="shared" si="9"/>
        <v>0</v>
      </c>
      <c r="X70" s="14"/>
      <c r="Y70" s="10">
        <f t="shared" si="10"/>
        <v>0</v>
      </c>
      <c r="Z70" s="14"/>
      <c r="AA70" s="10">
        <f t="shared" si="11"/>
        <v>0</v>
      </c>
      <c r="AB70" s="10"/>
      <c r="AC70" s="10">
        <f t="shared" si="12"/>
        <v>0</v>
      </c>
      <c r="AD70" s="14"/>
      <c r="AE70" s="10">
        <v>0</v>
      </c>
      <c r="AF70" s="11"/>
      <c r="AG70" s="10">
        <f t="shared" si="13"/>
        <v>0</v>
      </c>
      <c r="AH70" s="14"/>
      <c r="AI70" s="10">
        <f t="shared" si="14"/>
        <v>0</v>
      </c>
      <c r="AJ70" s="14"/>
      <c r="AK70" s="10">
        <f t="shared" si="15"/>
        <v>0</v>
      </c>
      <c r="AL70" s="14"/>
      <c r="AM70" s="10">
        <f t="shared" si="16"/>
        <v>0</v>
      </c>
      <c r="AN70" s="14"/>
      <c r="AO70" s="10">
        <f t="shared" si="17"/>
        <v>0</v>
      </c>
      <c r="AP70" s="14"/>
      <c r="AQ70" s="10">
        <f t="shared" si="18"/>
        <v>0</v>
      </c>
      <c r="AR70" s="14"/>
      <c r="AS70" s="10">
        <f t="shared" si="19"/>
        <v>0</v>
      </c>
      <c r="AT70" s="14"/>
      <c r="AU70" s="10">
        <f t="shared" si="20"/>
        <v>0</v>
      </c>
      <c r="AV70" s="14"/>
      <c r="AW70" s="10">
        <f t="shared" si="21"/>
        <v>0</v>
      </c>
      <c r="AX70" s="14"/>
      <c r="AY70" s="10">
        <f t="shared" si="22"/>
        <v>0</v>
      </c>
      <c r="AZ70" s="14"/>
      <c r="BA70" s="10">
        <f t="shared" si="23"/>
        <v>0</v>
      </c>
      <c r="BB70" s="14"/>
      <c r="BC70" s="10">
        <f t="shared" si="24"/>
        <v>0</v>
      </c>
      <c r="BD70" s="14"/>
      <c r="BE70" s="10">
        <f t="shared" ref="BE70" si="258">SUM(BD70*$D70*$F70*$G70*$H70*BE$8)</f>
        <v>0</v>
      </c>
      <c r="BF70" s="14"/>
      <c r="BG70" s="10">
        <f t="shared" si="248"/>
        <v>0</v>
      </c>
      <c r="BH70" s="14"/>
      <c r="BI70" s="10">
        <f t="shared" si="27"/>
        <v>0</v>
      </c>
      <c r="BJ70" s="14"/>
      <c r="BK70" s="10">
        <f t="shared" si="249"/>
        <v>0</v>
      </c>
      <c r="BL70" s="14"/>
      <c r="BM70" s="10">
        <f t="shared" si="29"/>
        <v>0</v>
      </c>
      <c r="BN70" s="14"/>
      <c r="BO70" s="10">
        <f t="shared" si="30"/>
        <v>0</v>
      </c>
      <c r="BP70" s="14"/>
      <c r="BQ70" s="10">
        <f t="shared" si="250"/>
        <v>0</v>
      </c>
      <c r="BR70" s="14"/>
      <c r="BS70" s="10">
        <f t="shared" si="32"/>
        <v>0</v>
      </c>
      <c r="BT70" s="14"/>
      <c r="BU70" s="10">
        <f t="shared" si="251"/>
        <v>0</v>
      </c>
      <c r="BV70" s="14"/>
      <c r="BW70" s="10">
        <f t="shared" si="252"/>
        <v>0</v>
      </c>
      <c r="BX70" s="14"/>
      <c r="BY70" s="10">
        <f t="shared" si="35"/>
        <v>0</v>
      </c>
      <c r="BZ70" s="14"/>
      <c r="CA70" s="10">
        <f t="shared" si="36"/>
        <v>0</v>
      </c>
      <c r="CB70" s="14"/>
      <c r="CC70" s="10">
        <f t="shared" si="37"/>
        <v>0</v>
      </c>
      <c r="CD70" s="14"/>
      <c r="CE70" s="10">
        <f t="shared" si="38"/>
        <v>0</v>
      </c>
      <c r="CF70" s="14"/>
      <c r="CG70" s="10">
        <f t="shared" si="39"/>
        <v>0</v>
      </c>
      <c r="CH70" s="14"/>
      <c r="CI70" s="10">
        <f t="shared" si="253"/>
        <v>0</v>
      </c>
      <c r="CJ70" s="14"/>
      <c r="CK70" s="10">
        <f t="shared" si="254"/>
        <v>0</v>
      </c>
      <c r="CL70" s="14"/>
      <c r="CM70" s="10">
        <f t="shared" si="255"/>
        <v>0</v>
      </c>
      <c r="CN70" s="14"/>
      <c r="CO70" s="10">
        <f t="shared" si="43"/>
        <v>0</v>
      </c>
      <c r="CP70" s="14"/>
      <c r="CQ70" s="10">
        <f t="shared" si="44"/>
        <v>0</v>
      </c>
      <c r="CR70" s="14"/>
      <c r="CS70" s="10">
        <f t="shared" si="45"/>
        <v>0</v>
      </c>
      <c r="CT70" s="14"/>
      <c r="CU70" s="10">
        <f>SUM(CT70*$D70*$F70*$G70*$J70*CU$8)</f>
        <v>0</v>
      </c>
      <c r="CV70" s="10"/>
      <c r="CW70" s="10"/>
      <c r="CX70" s="10"/>
      <c r="CY70" s="10"/>
      <c r="CZ70" s="40">
        <f t="shared" si="256"/>
        <v>0</v>
      </c>
      <c r="DA70" s="40">
        <f t="shared" si="256"/>
        <v>0</v>
      </c>
    </row>
    <row r="71" spans="1:105" x14ac:dyDescent="0.25">
      <c r="A71" s="56"/>
      <c r="B71" s="56">
        <v>43</v>
      </c>
      <c r="C71" s="6" t="s">
        <v>170</v>
      </c>
      <c r="D71" s="7">
        <f>D70</f>
        <v>9860</v>
      </c>
      <c r="E71" s="7">
        <v>10127</v>
      </c>
      <c r="F71" s="8">
        <v>0.8</v>
      </c>
      <c r="G71" s="15">
        <v>1</v>
      </c>
      <c r="H71" s="7">
        <v>1.4</v>
      </c>
      <c r="I71" s="7">
        <v>1.68</v>
      </c>
      <c r="J71" s="7">
        <v>2.23</v>
      </c>
      <c r="K71" s="9">
        <v>2.57</v>
      </c>
      <c r="L71" s="14"/>
      <c r="M71" s="10">
        <f t="shared" si="4"/>
        <v>0</v>
      </c>
      <c r="N71" s="14">
        <v>9</v>
      </c>
      <c r="O71" s="10">
        <f t="shared" si="5"/>
        <v>13.5</v>
      </c>
      <c r="P71" s="14">
        <v>10</v>
      </c>
      <c r="Q71" s="10">
        <f t="shared" si="6"/>
        <v>110432</v>
      </c>
      <c r="R71" s="11"/>
      <c r="S71" s="10">
        <f t="shared" si="7"/>
        <v>0</v>
      </c>
      <c r="T71" s="14"/>
      <c r="U71" s="10">
        <f t="shared" si="8"/>
        <v>0</v>
      </c>
      <c r="V71" s="14"/>
      <c r="W71" s="10">
        <f t="shared" si="9"/>
        <v>0</v>
      </c>
      <c r="X71" s="14"/>
      <c r="Y71" s="10">
        <f t="shared" si="10"/>
        <v>0</v>
      </c>
      <c r="Z71" s="14">
        <v>10</v>
      </c>
      <c r="AA71" s="10">
        <f t="shared" si="11"/>
        <v>110432</v>
      </c>
      <c r="AB71" s="10"/>
      <c r="AC71" s="10">
        <f t="shared" si="12"/>
        <v>0</v>
      </c>
      <c r="AD71" s="14"/>
      <c r="AE71" s="10">
        <v>0</v>
      </c>
      <c r="AF71" s="11">
        <v>25</v>
      </c>
      <c r="AG71" s="10">
        <f t="shared" si="13"/>
        <v>276080</v>
      </c>
      <c r="AH71" s="14"/>
      <c r="AI71" s="10">
        <f t="shared" si="14"/>
        <v>0</v>
      </c>
      <c r="AJ71" s="14"/>
      <c r="AK71" s="10">
        <f t="shared" si="15"/>
        <v>0</v>
      </c>
      <c r="AL71" s="14"/>
      <c r="AM71" s="10">
        <f t="shared" si="16"/>
        <v>0</v>
      </c>
      <c r="AN71" s="14"/>
      <c r="AO71" s="10">
        <f t="shared" si="17"/>
        <v>0</v>
      </c>
      <c r="AP71" s="52">
        <v>60</v>
      </c>
      <c r="AQ71" s="10">
        <f t="shared" si="18"/>
        <v>795110.40000000002</v>
      </c>
      <c r="AR71" s="14"/>
      <c r="AS71" s="10">
        <f t="shared" si="19"/>
        <v>0</v>
      </c>
      <c r="AT71" s="14">
        <v>1</v>
      </c>
      <c r="AU71" s="10">
        <f t="shared" si="20"/>
        <v>13251.84</v>
      </c>
      <c r="AV71" s="14"/>
      <c r="AW71" s="10">
        <f t="shared" si="21"/>
        <v>0</v>
      </c>
      <c r="AX71" s="52">
        <v>23</v>
      </c>
      <c r="AY71" s="10">
        <f t="shared" si="22"/>
        <v>304792.32000000001</v>
      </c>
      <c r="AZ71" s="52">
        <v>10</v>
      </c>
      <c r="BA71" s="10">
        <f t="shared" si="23"/>
        <v>132518.39999999999</v>
      </c>
      <c r="BB71" s="14">
        <v>37</v>
      </c>
      <c r="BC71" s="10">
        <f t="shared" si="24"/>
        <v>408598.39999999997</v>
      </c>
      <c r="BD71" s="14"/>
      <c r="BE71" s="10">
        <f t="shared" ref="BE71" si="259">SUM(BD71*$D71*$F71*$G71*$H71*BE$8)</f>
        <v>0</v>
      </c>
      <c r="BF71" s="14"/>
      <c r="BG71" s="10">
        <f t="shared" si="248"/>
        <v>0</v>
      </c>
      <c r="BH71" s="14"/>
      <c r="BI71" s="10">
        <f t="shared" si="27"/>
        <v>0</v>
      </c>
      <c r="BJ71" s="14"/>
      <c r="BK71" s="10">
        <f t="shared" si="249"/>
        <v>0</v>
      </c>
      <c r="BL71" s="14"/>
      <c r="BM71" s="10">
        <f t="shared" si="29"/>
        <v>0</v>
      </c>
      <c r="BN71" s="14">
        <v>16</v>
      </c>
      <c r="BO71" s="10">
        <f t="shared" si="30"/>
        <v>212029.44</v>
      </c>
      <c r="BP71" s="14"/>
      <c r="BQ71" s="10">
        <f t="shared" si="250"/>
        <v>0</v>
      </c>
      <c r="BR71" s="52">
        <v>4</v>
      </c>
      <c r="BS71" s="10">
        <f t="shared" si="32"/>
        <v>53007.360000000001</v>
      </c>
      <c r="BT71" s="14"/>
      <c r="BU71" s="10">
        <f t="shared" si="251"/>
        <v>0</v>
      </c>
      <c r="BV71" s="14"/>
      <c r="BW71" s="10">
        <f t="shared" si="252"/>
        <v>0</v>
      </c>
      <c r="BX71" s="52">
        <v>36</v>
      </c>
      <c r="BY71" s="10">
        <f t="shared" si="35"/>
        <v>477066.23999999999</v>
      </c>
      <c r="BZ71" s="14">
        <v>2</v>
      </c>
      <c r="CA71" s="10">
        <f t="shared" si="36"/>
        <v>26503.68</v>
      </c>
      <c r="CB71" s="14"/>
      <c r="CC71" s="10">
        <f t="shared" si="37"/>
        <v>0</v>
      </c>
      <c r="CD71" s="52">
        <v>4</v>
      </c>
      <c r="CE71" s="10">
        <f t="shared" si="38"/>
        <v>53007.360000000001</v>
      </c>
      <c r="CF71" s="14">
        <v>24</v>
      </c>
      <c r="CG71" s="10">
        <f t="shared" si="39"/>
        <v>318044.15999999997</v>
      </c>
      <c r="CH71" s="14"/>
      <c r="CI71" s="10">
        <f t="shared" si="253"/>
        <v>0</v>
      </c>
      <c r="CJ71" s="14">
        <v>17</v>
      </c>
      <c r="CK71" s="10">
        <f t="shared" si="254"/>
        <v>187734.39999999999</v>
      </c>
      <c r="CL71" s="14">
        <v>15</v>
      </c>
      <c r="CM71" s="10">
        <f t="shared" si="255"/>
        <v>165648</v>
      </c>
      <c r="CN71" s="14"/>
      <c r="CO71" s="10">
        <f t="shared" si="43"/>
        <v>0</v>
      </c>
      <c r="CP71" s="14">
        <v>5</v>
      </c>
      <c r="CQ71" s="10">
        <f t="shared" si="44"/>
        <v>66259.199999999997</v>
      </c>
      <c r="CR71" s="52"/>
      <c r="CS71" s="10">
        <f t="shared" si="45"/>
        <v>0</v>
      </c>
      <c r="CT71" s="52">
        <v>10</v>
      </c>
      <c r="CU71" s="10">
        <f>SUM(CT71*$D71*$F71*$G71*$J71*CU$8)</f>
        <v>175902.4</v>
      </c>
      <c r="CV71" s="10"/>
      <c r="CW71" s="10"/>
      <c r="CX71" s="10"/>
      <c r="CY71" s="10"/>
      <c r="CZ71" s="40">
        <f t="shared" si="256"/>
        <v>309</v>
      </c>
      <c r="DA71" s="40">
        <f t="shared" si="256"/>
        <v>3886417.5999999996</v>
      </c>
    </row>
    <row r="72" spans="1:105" s="44" customFormat="1" ht="14.25" x14ac:dyDescent="0.2">
      <c r="A72" s="55">
        <v>19</v>
      </c>
      <c r="B72" s="55"/>
      <c r="C72" s="17" t="s">
        <v>171</v>
      </c>
      <c r="D72" s="25"/>
      <c r="E72" s="25"/>
      <c r="F72" s="22">
        <v>3.01</v>
      </c>
      <c r="G72" s="32"/>
      <c r="H72" s="25"/>
      <c r="I72" s="25"/>
      <c r="J72" s="25"/>
      <c r="K72" s="54">
        <v>2.57</v>
      </c>
      <c r="L72" s="23">
        <f t="shared" ref="L72:BW72" si="260">SUM(L73:L83)</f>
        <v>0</v>
      </c>
      <c r="M72" s="23">
        <f t="shared" si="260"/>
        <v>0</v>
      </c>
      <c r="N72" s="26">
        <f t="shared" si="260"/>
        <v>1</v>
      </c>
      <c r="O72" s="26">
        <f t="shared" si="260"/>
        <v>1.5</v>
      </c>
      <c r="P72" s="23">
        <f t="shared" si="260"/>
        <v>0</v>
      </c>
      <c r="Q72" s="23">
        <f t="shared" si="260"/>
        <v>0</v>
      </c>
      <c r="R72" s="23">
        <f t="shared" si="260"/>
        <v>0</v>
      </c>
      <c r="S72" s="23">
        <f t="shared" si="260"/>
        <v>0</v>
      </c>
      <c r="T72" s="26">
        <f t="shared" si="260"/>
        <v>46</v>
      </c>
      <c r="U72" s="26">
        <f t="shared" si="260"/>
        <v>69</v>
      </c>
      <c r="V72" s="23">
        <f t="shared" si="260"/>
        <v>83</v>
      </c>
      <c r="W72" s="23">
        <f t="shared" si="260"/>
        <v>572866</v>
      </c>
      <c r="X72" s="23">
        <f t="shared" si="260"/>
        <v>55</v>
      </c>
      <c r="Y72" s="23">
        <f t="shared" si="260"/>
        <v>3913433.9999999991</v>
      </c>
      <c r="Z72" s="23">
        <f t="shared" si="260"/>
        <v>0</v>
      </c>
      <c r="AA72" s="23">
        <f t="shared" si="260"/>
        <v>0</v>
      </c>
      <c r="AB72" s="23">
        <f t="shared" si="260"/>
        <v>0</v>
      </c>
      <c r="AC72" s="23">
        <f t="shared" si="260"/>
        <v>0</v>
      </c>
      <c r="AD72" s="23">
        <v>0</v>
      </c>
      <c r="AE72" s="23">
        <v>0</v>
      </c>
      <c r="AF72" s="23">
        <f t="shared" si="260"/>
        <v>0</v>
      </c>
      <c r="AG72" s="23">
        <f t="shared" si="260"/>
        <v>0</v>
      </c>
      <c r="AH72" s="23">
        <f t="shared" si="260"/>
        <v>0</v>
      </c>
      <c r="AI72" s="23">
        <f t="shared" si="260"/>
        <v>0</v>
      </c>
      <c r="AJ72" s="23">
        <f t="shared" si="260"/>
        <v>0</v>
      </c>
      <c r="AK72" s="23">
        <f t="shared" si="260"/>
        <v>0</v>
      </c>
      <c r="AL72" s="23">
        <f t="shared" si="260"/>
        <v>0</v>
      </c>
      <c r="AM72" s="23">
        <f t="shared" si="260"/>
        <v>0</v>
      </c>
      <c r="AN72" s="23">
        <f t="shared" si="260"/>
        <v>0</v>
      </c>
      <c r="AO72" s="23">
        <f t="shared" si="260"/>
        <v>0</v>
      </c>
      <c r="AP72" s="23">
        <f t="shared" si="260"/>
        <v>0</v>
      </c>
      <c r="AQ72" s="23">
        <f t="shared" si="260"/>
        <v>0</v>
      </c>
      <c r="AR72" s="23">
        <f t="shared" si="260"/>
        <v>0</v>
      </c>
      <c r="AS72" s="23">
        <f t="shared" si="260"/>
        <v>0</v>
      </c>
      <c r="AT72" s="23">
        <f t="shared" si="260"/>
        <v>0</v>
      </c>
      <c r="AU72" s="23">
        <f t="shared" si="260"/>
        <v>0</v>
      </c>
      <c r="AV72" s="23">
        <f t="shared" si="260"/>
        <v>170</v>
      </c>
      <c r="AW72" s="23">
        <f t="shared" si="260"/>
        <v>15082747.344000001</v>
      </c>
      <c r="AX72" s="23">
        <f t="shared" si="260"/>
        <v>0</v>
      </c>
      <c r="AY72" s="23">
        <f t="shared" si="260"/>
        <v>0</v>
      </c>
      <c r="AZ72" s="23">
        <f t="shared" si="260"/>
        <v>0</v>
      </c>
      <c r="BA72" s="23">
        <f t="shared" si="260"/>
        <v>0</v>
      </c>
      <c r="BB72" s="23">
        <f t="shared" si="260"/>
        <v>0</v>
      </c>
      <c r="BC72" s="23">
        <f t="shared" si="260"/>
        <v>0</v>
      </c>
      <c r="BD72" s="23">
        <f t="shared" si="260"/>
        <v>0</v>
      </c>
      <c r="BE72" s="23">
        <f t="shared" si="260"/>
        <v>0</v>
      </c>
      <c r="BF72" s="23">
        <f t="shared" si="260"/>
        <v>0</v>
      </c>
      <c r="BG72" s="23">
        <f t="shared" si="260"/>
        <v>0</v>
      </c>
      <c r="BH72" s="23">
        <f t="shared" si="260"/>
        <v>0</v>
      </c>
      <c r="BI72" s="23">
        <f t="shared" si="260"/>
        <v>0</v>
      </c>
      <c r="BJ72" s="23">
        <f t="shared" si="260"/>
        <v>0</v>
      </c>
      <c r="BK72" s="23">
        <f t="shared" si="260"/>
        <v>0</v>
      </c>
      <c r="BL72" s="23">
        <f t="shared" si="260"/>
        <v>0</v>
      </c>
      <c r="BM72" s="23">
        <f t="shared" si="260"/>
        <v>0</v>
      </c>
      <c r="BN72" s="23">
        <f t="shared" si="260"/>
        <v>7</v>
      </c>
      <c r="BO72" s="23">
        <f t="shared" si="260"/>
        <v>57976.799999999996</v>
      </c>
      <c r="BP72" s="23">
        <f t="shared" si="260"/>
        <v>0</v>
      </c>
      <c r="BQ72" s="23">
        <f t="shared" si="260"/>
        <v>0</v>
      </c>
      <c r="BR72" s="23">
        <f t="shared" si="260"/>
        <v>1</v>
      </c>
      <c r="BS72" s="23">
        <f t="shared" si="260"/>
        <v>8282.4</v>
      </c>
      <c r="BT72" s="23">
        <f t="shared" si="260"/>
        <v>0</v>
      </c>
      <c r="BU72" s="23">
        <f t="shared" si="260"/>
        <v>0</v>
      </c>
      <c r="BV72" s="23">
        <f t="shared" si="260"/>
        <v>0</v>
      </c>
      <c r="BW72" s="23">
        <f t="shared" si="260"/>
        <v>0</v>
      </c>
      <c r="BX72" s="23">
        <f t="shared" ref="BX72:DA72" si="261">SUM(BX73:BX83)</f>
        <v>0</v>
      </c>
      <c r="BY72" s="23">
        <f t="shared" si="261"/>
        <v>0</v>
      </c>
      <c r="BZ72" s="23">
        <f t="shared" si="261"/>
        <v>0</v>
      </c>
      <c r="CA72" s="23">
        <f t="shared" si="261"/>
        <v>0</v>
      </c>
      <c r="CB72" s="23">
        <f t="shared" si="261"/>
        <v>0</v>
      </c>
      <c r="CC72" s="23">
        <f t="shared" si="261"/>
        <v>0</v>
      </c>
      <c r="CD72" s="23">
        <f t="shared" si="261"/>
        <v>0</v>
      </c>
      <c r="CE72" s="23">
        <f t="shared" si="261"/>
        <v>0</v>
      </c>
      <c r="CF72" s="23">
        <f t="shared" si="261"/>
        <v>0</v>
      </c>
      <c r="CG72" s="23">
        <f t="shared" si="261"/>
        <v>0</v>
      </c>
      <c r="CH72" s="23">
        <f t="shared" si="261"/>
        <v>1</v>
      </c>
      <c r="CI72" s="23">
        <f t="shared" si="261"/>
        <v>6902</v>
      </c>
      <c r="CJ72" s="23">
        <f t="shared" si="261"/>
        <v>0</v>
      </c>
      <c r="CK72" s="23">
        <f t="shared" si="261"/>
        <v>0</v>
      </c>
      <c r="CL72" s="23">
        <f t="shared" si="261"/>
        <v>0</v>
      </c>
      <c r="CM72" s="23">
        <f t="shared" si="261"/>
        <v>0</v>
      </c>
      <c r="CN72" s="23">
        <f t="shared" si="261"/>
        <v>0</v>
      </c>
      <c r="CO72" s="23">
        <f t="shared" si="261"/>
        <v>0</v>
      </c>
      <c r="CP72" s="23">
        <f t="shared" si="261"/>
        <v>0</v>
      </c>
      <c r="CQ72" s="23">
        <f t="shared" si="261"/>
        <v>0</v>
      </c>
      <c r="CR72" s="23">
        <f t="shared" si="261"/>
        <v>0</v>
      </c>
      <c r="CS72" s="23">
        <f t="shared" si="261"/>
        <v>0</v>
      </c>
      <c r="CT72" s="23">
        <f t="shared" si="261"/>
        <v>0</v>
      </c>
      <c r="CU72" s="23">
        <f t="shared" si="261"/>
        <v>0</v>
      </c>
      <c r="CV72" s="23"/>
      <c r="CW72" s="23"/>
      <c r="CX72" s="23"/>
      <c r="CY72" s="23"/>
      <c r="CZ72" s="23">
        <f t="shared" si="261"/>
        <v>317</v>
      </c>
      <c r="DA72" s="23">
        <f t="shared" si="261"/>
        <v>19642208.544</v>
      </c>
    </row>
    <row r="73" spans="1:105" x14ac:dyDescent="0.25">
      <c r="A73" s="56"/>
      <c r="B73" s="56">
        <v>44</v>
      </c>
      <c r="C73" s="6" t="s">
        <v>172</v>
      </c>
      <c r="D73" s="7">
        <f>D71</f>
        <v>9860</v>
      </c>
      <c r="E73" s="7">
        <v>10127</v>
      </c>
      <c r="F73" s="8">
        <v>3.64</v>
      </c>
      <c r="G73" s="15">
        <v>1</v>
      </c>
      <c r="H73" s="7">
        <v>1.4</v>
      </c>
      <c r="I73" s="7">
        <v>1.68</v>
      </c>
      <c r="J73" s="7">
        <v>2.23</v>
      </c>
      <c r="K73" s="9">
        <v>2.57</v>
      </c>
      <c r="L73" s="10">
        <v>0</v>
      </c>
      <c r="M73" s="10">
        <f t="shared" si="4"/>
        <v>0</v>
      </c>
      <c r="N73" s="10"/>
      <c r="O73" s="10">
        <f t="shared" si="5"/>
        <v>0</v>
      </c>
      <c r="P73" s="10">
        <v>0</v>
      </c>
      <c r="Q73" s="10">
        <f t="shared" si="6"/>
        <v>0</v>
      </c>
      <c r="R73" s="11"/>
      <c r="S73" s="10">
        <f t="shared" si="7"/>
        <v>0</v>
      </c>
      <c r="T73" s="10"/>
      <c r="U73" s="10">
        <f t="shared" si="8"/>
        <v>0</v>
      </c>
      <c r="V73" s="10"/>
      <c r="W73" s="10">
        <f t="shared" si="9"/>
        <v>0</v>
      </c>
      <c r="X73" s="10"/>
      <c r="Y73" s="10">
        <f t="shared" si="10"/>
        <v>0</v>
      </c>
      <c r="Z73" s="10">
        <v>0</v>
      </c>
      <c r="AA73" s="10">
        <f t="shared" si="11"/>
        <v>0</v>
      </c>
      <c r="AB73" s="10"/>
      <c r="AC73" s="10">
        <f t="shared" si="12"/>
        <v>0</v>
      </c>
      <c r="AD73" s="10">
        <v>0</v>
      </c>
      <c r="AE73" s="10">
        <v>0</v>
      </c>
      <c r="AF73" s="11"/>
      <c r="AG73" s="10">
        <f t="shared" si="13"/>
        <v>0</v>
      </c>
      <c r="AH73" s="10">
        <v>0</v>
      </c>
      <c r="AI73" s="10">
        <f t="shared" si="14"/>
        <v>0</v>
      </c>
      <c r="AJ73" s="10">
        <v>0</v>
      </c>
      <c r="AK73" s="10">
        <f t="shared" si="15"/>
        <v>0</v>
      </c>
      <c r="AL73" s="10"/>
      <c r="AM73" s="10">
        <f t="shared" si="16"/>
        <v>0</v>
      </c>
      <c r="AN73" s="10">
        <v>0</v>
      </c>
      <c r="AO73" s="10">
        <f t="shared" si="17"/>
        <v>0</v>
      </c>
      <c r="AP73" s="10">
        <v>0</v>
      </c>
      <c r="AQ73" s="10">
        <f t="shared" si="18"/>
        <v>0</v>
      </c>
      <c r="AR73" s="10">
        <v>0</v>
      </c>
      <c r="AS73" s="10">
        <f t="shared" si="19"/>
        <v>0</v>
      </c>
      <c r="AT73" s="10">
        <v>0</v>
      </c>
      <c r="AU73" s="10">
        <f t="shared" si="20"/>
        <v>0</v>
      </c>
      <c r="AV73" s="10">
        <v>0</v>
      </c>
      <c r="AW73" s="10">
        <f t="shared" si="21"/>
        <v>0</v>
      </c>
      <c r="AX73" s="10">
        <v>0</v>
      </c>
      <c r="AY73" s="10">
        <f t="shared" si="22"/>
        <v>0</v>
      </c>
      <c r="AZ73" s="10">
        <v>0</v>
      </c>
      <c r="BA73" s="10">
        <f t="shared" si="23"/>
        <v>0</v>
      </c>
      <c r="BB73" s="10">
        <v>0</v>
      </c>
      <c r="BC73" s="10">
        <f t="shared" si="24"/>
        <v>0</v>
      </c>
      <c r="BD73" s="10"/>
      <c r="BE73" s="10">
        <f t="shared" ref="BE73" si="262">SUM(BD73*$D73*$F73*$G73*$H73*BE$8)</f>
        <v>0</v>
      </c>
      <c r="BF73" s="10"/>
      <c r="BG73" s="10">
        <f t="shared" ref="BG73:BG83" si="263">SUM(BF73*$D73*$F73*$G73*$H73*BG$8)</f>
        <v>0</v>
      </c>
      <c r="BH73" s="10">
        <v>0</v>
      </c>
      <c r="BI73" s="10">
        <f t="shared" si="27"/>
        <v>0</v>
      </c>
      <c r="BJ73" s="10">
        <v>0</v>
      </c>
      <c r="BK73" s="10">
        <f t="shared" ref="BK73:BK83" si="264">SUM(BJ73*$D73*$F73*$G73*$H73*BK$8)</f>
        <v>0</v>
      </c>
      <c r="BL73" s="10">
        <v>0</v>
      </c>
      <c r="BM73" s="10">
        <f t="shared" si="29"/>
        <v>0</v>
      </c>
      <c r="BN73" s="10">
        <v>0</v>
      </c>
      <c r="BO73" s="10">
        <f t="shared" si="30"/>
        <v>0</v>
      </c>
      <c r="BP73" s="10"/>
      <c r="BQ73" s="10">
        <f t="shared" ref="BQ73:BQ83" si="265">SUM(BP73*$D73*$F73*$G73*$H73*BQ$8)</f>
        <v>0</v>
      </c>
      <c r="BR73" s="10"/>
      <c r="BS73" s="10">
        <f t="shared" si="32"/>
        <v>0</v>
      </c>
      <c r="BT73" s="10">
        <v>0</v>
      </c>
      <c r="BU73" s="10">
        <f t="shared" ref="BU73:BU83" si="266">SUM(BT73*$D73*$F73*$G73*$H73*BU$8)</f>
        <v>0</v>
      </c>
      <c r="BV73" s="10">
        <v>0</v>
      </c>
      <c r="BW73" s="10">
        <f t="shared" ref="BW73:BW83" si="267">SUM(BV73*$D73*$F73*$G73*$H73*BW$8)</f>
        <v>0</v>
      </c>
      <c r="BX73" s="10">
        <v>0</v>
      </c>
      <c r="BY73" s="10">
        <f t="shared" si="35"/>
        <v>0</v>
      </c>
      <c r="BZ73" s="10">
        <v>0</v>
      </c>
      <c r="CA73" s="10">
        <f t="shared" si="36"/>
        <v>0</v>
      </c>
      <c r="CB73" s="10"/>
      <c r="CC73" s="10">
        <f t="shared" si="37"/>
        <v>0</v>
      </c>
      <c r="CD73" s="10">
        <v>0</v>
      </c>
      <c r="CE73" s="10">
        <f t="shared" si="38"/>
        <v>0</v>
      </c>
      <c r="CF73" s="10">
        <v>0</v>
      </c>
      <c r="CG73" s="10">
        <f t="shared" si="39"/>
        <v>0</v>
      </c>
      <c r="CH73" s="10">
        <v>0</v>
      </c>
      <c r="CI73" s="10">
        <f t="shared" ref="CI73:CI83" si="268">SUM(CH73*$D73*$F73*$G73*$H73*CI$8)</f>
        <v>0</v>
      </c>
      <c r="CJ73" s="10"/>
      <c r="CK73" s="10">
        <f t="shared" ref="CK73:CK83" si="269">SUM(CJ73*$D73*$F73*$G73*$H73*CK$8)</f>
        <v>0</v>
      </c>
      <c r="CL73" s="10">
        <v>0</v>
      </c>
      <c r="CM73" s="10">
        <f t="shared" ref="CM73:CM83" si="270">SUM(CL73*$D73*$F73*$G73*$H73*CM$8)</f>
        <v>0</v>
      </c>
      <c r="CN73" s="10"/>
      <c r="CO73" s="10">
        <f t="shared" si="43"/>
        <v>0</v>
      </c>
      <c r="CP73" s="10">
        <v>0</v>
      </c>
      <c r="CQ73" s="10">
        <f t="shared" si="44"/>
        <v>0</v>
      </c>
      <c r="CR73" s="10">
        <v>0</v>
      </c>
      <c r="CS73" s="10">
        <f t="shared" si="45"/>
        <v>0</v>
      </c>
      <c r="CT73" s="10">
        <v>0</v>
      </c>
      <c r="CU73" s="10">
        <f t="shared" ref="CU73:CU83" si="271">SUM(CT73*$D73*$F73*$G73*$J73*CU$8)</f>
        <v>0</v>
      </c>
      <c r="CV73" s="10"/>
      <c r="CW73" s="10"/>
      <c r="CX73" s="10"/>
      <c r="CY73" s="10"/>
      <c r="CZ73" s="40">
        <f t="shared" ref="CZ73:CZ83" si="272">SUM(AF73,R73,V73,AD73,L73,X73,P73,BH73,BV73,CH73,CL73,BJ73,CJ73,AH73,BB73,BD73,AJ73,BF73,BT73,AL73,Z73,CP73,BL73,CN73,BN73,BZ73,CD73,BX73,CB73,AN73,AP73,AR73,AT73,AV73,AZ73,AX73,BR73,CT73,CR73,CF73,AB73,BP73)</f>
        <v>0</v>
      </c>
      <c r="DA73" s="40">
        <f t="shared" ref="DA73:DA83" si="273">SUM(AG73,S73,W73,AE73,M73,Y73,Q73,BI73,BW73,CI73,CM73,BK73,CK73,AI73,BC73,BE73,AK73,BG73,BU73,AM73,AA73,CQ73,BM73,CO73,BO73,CA73,CE73,BY73,CC73,AO73,AQ73,AS73,AU73,AW73,BA73,AY73,BS73,CU73,CS73,CG73,AC73,BQ73)</f>
        <v>0</v>
      </c>
    </row>
    <row r="74" spans="1:105" x14ac:dyDescent="0.25">
      <c r="A74" s="56"/>
      <c r="B74" s="56">
        <v>45</v>
      </c>
      <c r="C74" s="6" t="s">
        <v>173</v>
      </c>
      <c r="D74" s="7">
        <f>D73</f>
        <v>9860</v>
      </c>
      <c r="E74" s="7">
        <v>10127</v>
      </c>
      <c r="F74" s="8">
        <v>4.0199999999999996</v>
      </c>
      <c r="G74" s="15">
        <v>1</v>
      </c>
      <c r="H74" s="7">
        <v>1.4</v>
      </c>
      <c r="I74" s="7">
        <v>1.68</v>
      </c>
      <c r="J74" s="7">
        <v>2.23</v>
      </c>
      <c r="K74" s="9">
        <v>2.57</v>
      </c>
      <c r="L74" s="10">
        <v>0</v>
      </c>
      <c r="M74" s="10">
        <f t="shared" si="4"/>
        <v>0</v>
      </c>
      <c r="N74" s="10"/>
      <c r="O74" s="10">
        <f t="shared" si="5"/>
        <v>0</v>
      </c>
      <c r="P74" s="10">
        <v>0</v>
      </c>
      <c r="Q74" s="10">
        <f t="shared" si="6"/>
        <v>0</v>
      </c>
      <c r="R74" s="11"/>
      <c r="S74" s="10">
        <f t="shared" si="7"/>
        <v>0</v>
      </c>
      <c r="T74" s="10"/>
      <c r="U74" s="10">
        <f t="shared" si="8"/>
        <v>0</v>
      </c>
      <c r="V74" s="10"/>
      <c r="W74" s="10">
        <f t="shared" si="9"/>
        <v>0</v>
      </c>
      <c r="X74" s="10">
        <v>29</v>
      </c>
      <c r="Y74" s="10">
        <f t="shared" si="10"/>
        <v>1609270.3199999996</v>
      </c>
      <c r="Z74" s="10">
        <v>0</v>
      </c>
      <c r="AA74" s="10">
        <f t="shared" si="11"/>
        <v>0</v>
      </c>
      <c r="AB74" s="10"/>
      <c r="AC74" s="10">
        <f t="shared" si="12"/>
        <v>0</v>
      </c>
      <c r="AD74" s="10">
        <v>0</v>
      </c>
      <c r="AE74" s="10">
        <v>0</v>
      </c>
      <c r="AF74" s="11"/>
      <c r="AG74" s="10">
        <f t="shared" si="13"/>
        <v>0</v>
      </c>
      <c r="AH74" s="10">
        <v>0</v>
      </c>
      <c r="AI74" s="10">
        <f t="shared" si="14"/>
        <v>0</v>
      </c>
      <c r="AJ74" s="10">
        <v>0</v>
      </c>
      <c r="AK74" s="10">
        <f t="shared" si="15"/>
        <v>0</v>
      </c>
      <c r="AL74" s="10"/>
      <c r="AM74" s="10">
        <f t="shared" si="16"/>
        <v>0</v>
      </c>
      <c r="AN74" s="10">
        <v>0</v>
      </c>
      <c r="AO74" s="10">
        <f t="shared" si="17"/>
        <v>0</v>
      </c>
      <c r="AP74" s="10">
        <v>0</v>
      </c>
      <c r="AQ74" s="10">
        <f t="shared" si="18"/>
        <v>0</v>
      </c>
      <c r="AR74" s="10">
        <v>0</v>
      </c>
      <c r="AS74" s="10">
        <f t="shared" si="19"/>
        <v>0</v>
      </c>
      <c r="AT74" s="10">
        <v>0</v>
      </c>
      <c r="AU74" s="10">
        <f t="shared" si="20"/>
        <v>0</v>
      </c>
      <c r="AV74" s="10">
        <v>0</v>
      </c>
      <c r="AW74" s="10">
        <f t="shared" si="21"/>
        <v>0</v>
      </c>
      <c r="AX74" s="10">
        <v>0</v>
      </c>
      <c r="AY74" s="10">
        <f t="shared" si="22"/>
        <v>0</v>
      </c>
      <c r="AZ74" s="10">
        <v>0</v>
      </c>
      <c r="BA74" s="10">
        <f t="shared" si="23"/>
        <v>0</v>
      </c>
      <c r="BB74" s="10">
        <v>0</v>
      </c>
      <c r="BC74" s="10">
        <f t="shared" si="24"/>
        <v>0</v>
      </c>
      <c r="BD74" s="10"/>
      <c r="BE74" s="10">
        <f t="shared" ref="BE74:BE83" si="274">SUM(BD74*$D74*$F74*$G74*$H74*BE$8)</f>
        <v>0</v>
      </c>
      <c r="BF74" s="10"/>
      <c r="BG74" s="10">
        <f t="shared" si="263"/>
        <v>0</v>
      </c>
      <c r="BH74" s="10">
        <v>0</v>
      </c>
      <c r="BI74" s="10">
        <f t="shared" si="27"/>
        <v>0</v>
      </c>
      <c r="BJ74" s="10">
        <v>0</v>
      </c>
      <c r="BK74" s="10">
        <f t="shared" si="264"/>
        <v>0</v>
      </c>
      <c r="BL74" s="10">
        <v>0</v>
      </c>
      <c r="BM74" s="10">
        <f t="shared" si="29"/>
        <v>0</v>
      </c>
      <c r="BN74" s="10">
        <v>0</v>
      </c>
      <c r="BO74" s="10">
        <f t="shared" si="30"/>
        <v>0</v>
      </c>
      <c r="BP74" s="10"/>
      <c r="BQ74" s="10">
        <f t="shared" si="265"/>
        <v>0</v>
      </c>
      <c r="BR74" s="10"/>
      <c r="BS74" s="10">
        <f t="shared" si="32"/>
        <v>0</v>
      </c>
      <c r="BT74" s="10">
        <v>0</v>
      </c>
      <c r="BU74" s="10">
        <f t="shared" si="266"/>
        <v>0</v>
      </c>
      <c r="BV74" s="10">
        <v>0</v>
      </c>
      <c r="BW74" s="10">
        <f t="shared" si="267"/>
        <v>0</v>
      </c>
      <c r="BX74" s="10">
        <v>0</v>
      </c>
      <c r="BY74" s="10">
        <f t="shared" si="35"/>
        <v>0</v>
      </c>
      <c r="BZ74" s="10">
        <v>0</v>
      </c>
      <c r="CA74" s="10">
        <f t="shared" si="36"/>
        <v>0</v>
      </c>
      <c r="CB74" s="10"/>
      <c r="CC74" s="10">
        <f t="shared" si="37"/>
        <v>0</v>
      </c>
      <c r="CD74" s="10">
        <v>0</v>
      </c>
      <c r="CE74" s="10">
        <f t="shared" si="38"/>
        <v>0</v>
      </c>
      <c r="CF74" s="10">
        <v>0</v>
      </c>
      <c r="CG74" s="10">
        <f t="shared" si="39"/>
        <v>0</v>
      </c>
      <c r="CH74" s="10">
        <v>0</v>
      </c>
      <c r="CI74" s="10">
        <f t="shared" si="268"/>
        <v>0</v>
      </c>
      <c r="CJ74" s="10"/>
      <c r="CK74" s="10">
        <f t="shared" si="269"/>
        <v>0</v>
      </c>
      <c r="CL74" s="10">
        <v>0</v>
      </c>
      <c r="CM74" s="10">
        <f t="shared" si="270"/>
        <v>0</v>
      </c>
      <c r="CN74" s="10"/>
      <c r="CO74" s="10">
        <f t="shared" si="43"/>
        <v>0</v>
      </c>
      <c r="CP74" s="10">
        <v>0</v>
      </c>
      <c r="CQ74" s="10">
        <f t="shared" si="44"/>
        <v>0</v>
      </c>
      <c r="CR74" s="10">
        <v>0</v>
      </c>
      <c r="CS74" s="10">
        <f t="shared" si="45"/>
        <v>0</v>
      </c>
      <c r="CT74" s="10">
        <v>0</v>
      </c>
      <c r="CU74" s="10">
        <f t="shared" si="271"/>
        <v>0</v>
      </c>
      <c r="CV74" s="10"/>
      <c r="CW74" s="10"/>
      <c r="CX74" s="10"/>
      <c r="CY74" s="10"/>
      <c r="CZ74" s="40">
        <f t="shared" si="272"/>
        <v>29</v>
      </c>
      <c r="DA74" s="40">
        <f t="shared" si="273"/>
        <v>1609270.3199999996</v>
      </c>
    </row>
    <row r="75" spans="1:105" x14ac:dyDescent="0.25">
      <c r="A75" s="56"/>
      <c r="B75" s="56">
        <v>46</v>
      </c>
      <c r="C75" s="6" t="s">
        <v>174</v>
      </c>
      <c r="D75" s="7">
        <f>D74</f>
        <v>9860</v>
      </c>
      <c r="E75" s="7">
        <v>10127</v>
      </c>
      <c r="F75" s="8">
        <v>6.42</v>
      </c>
      <c r="G75" s="15">
        <v>1</v>
      </c>
      <c r="H75" s="7">
        <v>1.4</v>
      </c>
      <c r="I75" s="7">
        <v>1.68</v>
      </c>
      <c r="J75" s="7">
        <v>2.23</v>
      </c>
      <c r="K75" s="9">
        <v>2.57</v>
      </c>
      <c r="L75" s="10">
        <v>0</v>
      </c>
      <c r="M75" s="10">
        <f t="shared" ref="M75:M138" si="275">SUM(L75*$D75*$F75*$G75*$H75*M$8)</f>
        <v>0</v>
      </c>
      <c r="N75" s="10"/>
      <c r="O75" s="10">
        <f t="shared" si="5"/>
        <v>0</v>
      </c>
      <c r="P75" s="10">
        <v>0</v>
      </c>
      <c r="Q75" s="10">
        <f t="shared" si="6"/>
        <v>0</v>
      </c>
      <c r="R75" s="11"/>
      <c r="S75" s="10">
        <f t="shared" si="7"/>
        <v>0</v>
      </c>
      <c r="T75" s="10"/>
      <c r="U75" s="10">
        <f t="shared" si="8"/>
        <v>0</v>
      </c>
      <c r="V75" s="10"/>
      <c r="W75" s="10">
        <f t="shared" si="9"/>
        <v>0</v>
      </c>
      <c r="X75" s="10">
        <v>26</v>
      </c>
      <c r="Y75" s="10">
        <f t="shared" si="10"/>
        <v>2304163.6799999997</v>
      </c>
      <c r="Z75" s="10">
        <v>0</v>
      </c>
      <c r="AA75" s="10">
        <f t="shared" si="11"/>
        <v>0</v>
      </c>
      <c r="AB75" s="10"/>
      <c r="AC75" s="10">
        <f t="shared" si="12"/>
        <v>0</v>
      </c>
      <c r="AD75" s="10">
        <v>0</v>
      </c>
      <c r="AE75" s="10">
        <v>0</v>
      </c>
      <c r="AF75" s="11"/>
      <c r="AG75" s="10">
        <f t="shared" si="13"/>
        <v>0</v>
      </c>
      <c r="AH75" s="10">
        <v>0</v>
      </c>
      <c r="AI75" s="10">
        <f t="shared" si="14"/>
        <v>0</v>
      </c>
      <c r="AJ75" s="10">
        <v>0</v>
      </c>
      <c r="AK75" s="10">
        <f t="shared" si="15"/>
        <v>0</v>
      </c>
      <c r="AL75" s="10"/>
      <c r="AM75" s="10">
        <f t="shared" si="16"/>
        <v>0</v>
      </c>
      <c r="AN75" s="10">
        <v>0</v>
      </c>
      <c r="AO75" s="10">
        <f t="shared" si="17"/>
        <v>0</v>
      </c>
      <c r="AP75" s="10">
        <v>0</v>
      </c>
      <c r="AQ75" s="10">
        <f t="shared" si="18"/>
        <v>0</v>
      </c>
      <c r="AR75" s="10">
        <v>0</v>
      </c>
      <c r="AS75" s="10">
        <f t="shared" si="19"/>
        <v>0</v>
      </c>
      <c r="AT75" s="10">
        <v>0</v>
      </c>
      <c r="AU75" s="10">
        <f t="shared" si="20"/>
        <v>0</v>
      </c>
      <c r="AV75" s="10">
        <v>0</v>
      </c>
      <c r="AW75" s="10">
        <f t="shared" si="21"/>
        <v>0</v>
      </c>
      <c r="AX75" s="10">
        <v>0</v>
      </c>
      <c r="AY75" s="10">
        <f t="shared" si="22"/>
        <v>0</v>
      </c>
      <c r="AZ75" s="10">
        <v>0</v>
      </c>
      <c r="BA75" s="10">
        <f t="shared" si="23"/>
        <v>0</v>
      </c>
      <c r="BB75" s="10">
        <v>0</v>
      </c>
      <c r="BC75" s="10">
        <f t="shared" si="24"/>
        <v>0</v>
      </c>
      <c r="BD75" s="10"/>
      <c r="BE75" s="10">
        <f t="shared" si="274"/>
        <v>0</v>
      </c>
      <c r="BF75" s="10"/>
      <c r="BG75" s="10">
        <f t="shared" si="263"/>
        <v>0</v>
      </c>
      <c r="BH75" s="10">
        <v>0</v>
      </c>
      <c r="BI75" s="10">
        <f t="shared" si="27"/>
        <v>0</v>
      </c>
      <c r="BJ75" s="10">
        <v>0</v>
      </c>
      <c r="BK75" s="10">
        <f t="shared" si="264"/>
        <v>0</v>
      </c>
      <c r="BL75" s="10">
        <v>0</v>
      </c>
      <c r="BM75" s="10">
        <f t="shared" si="29"/>
        <v>0</v>
      </c>
      <c r="BN75" s="10">
        <v>0</v>
      </c>
      <c r="BO75" s="10">
        <f t="shared" si="30"/>
        <v>0</v>
      </c>
      <c r="BP75" s="10"/>
      <c r="BQ75" s="10">
        <f t="shared" si="265"/>
        <v>0</v>
      </c>
      <c r="BR75" s="10"/>
      <c r="BS75" s="10">
        <f t="shared" si="32"/>
        <v>0</v>
      </c>
      <c r="BT75" s="10">
        <v>0</v>
      </c>
      <c r="BU75" s="10">
        <f t="shared" si="266"/>
        <v>0</v>
      </c>
      <c r="BV75" s="10">
        <v>0</v>
      </c>
      <c r="BW75" s="10">
        <f t="shared" si="267"/>
        <v>0</v>
      </c>
      <c r="BX75" s="10">
        <v>0</v>
      </c>
      <c r="BY75" s="10">
        <f t="shared" si="35"/>
        <v>0</v>
      </c>
      <c r="BZ75" s="10">
        <v>0</v>
      </c>
      <c r="CA75" s="10">
        <f t="shared" si="36"/>
        <v>0</v>
      </c>
      <c r="CB75" s="10"/>
      <c r="CC75" s="10">
        <f t="shared" si="37"/>
        <v>0</v>
      </c>
      <c r="CD75" s="10">
        <v>0</v>
      </c>
      <c r="CE75" s="10">
        <f t="shared" si="38"/>
        <v>0</v>
      </c>
      <c r="CF75" s="10">
        <v>0</v>
      </c>
      <c r="CG75" s="10">
        <f t="shared" si="39"/>
        <v>0</v>
      </c>
      <c r="CH75" s="10">
        <v>0</v>
      </c>
      <c r="CI75" s="10">
        <f t="shared" si="268"/>
        <v>0</v>
      </c>
      <c r="CJ75" s="10"/>
      <c r="CK75" s="10">
        <f t="shared" si="269"/>
        <v>0</v>
      </c>
      <c r="CL75" s="10">
        <v>0</v>
      </c>
      <c r="CM75" s="10">
        <f t="shared" si="270"/>
        <v>0</v>
      </c>
      <c r="CN75" s="10"/>
      <c r="CO75" s="10">
        <f t="shared" si="43"/>
        <v>0</v>
      </c>
      <c r="CP75" s="10">
        <v>0</v>
      </c>
      <c r="CQ75" s="10">
        <f t="shared" si="44"/>
        <v>0</v>
      </c>
      <c r="CR75" s="10">
        <v>0</v>
      </c>
      <c r="CS75" s="10">
        <f t="shared" si="45"/>
        <v>0</v>
      </c>
      <c r="CT75" s="10">
        <v>0</v>
      </c>
      <c r="CU75" s="10">
        <f t="shared" si="271"/>
        <v>0</v>
      </c>
      <c r="CV75" s="10"/>
      <c r="CW75" s="10"/>
      <c r="CX75" s="10"/>
      <c r="CY75" s="10"/>
      <c r="CZ75" s="40">
        <f t="shared" si="272"/>
        <v>26</v>
      </c>
      <c r="DA75" s="40">
        <f t="shared" si="273"/>
        <v>2304163.6799999997</v>
      </c>
    </row>
    <row r="76" spans="1:105" ht="30" x14ac:dyDescent="0.25">
      <c r="A76" s="56"/>
      <c r="B76" s="56">
        <v>47</v>
      </c>
      <c r="C76" s="12" t="s">
        <v>175</v>
      </c>
      <c r="D76" s="7">
        <f>D75</f>
        <v>9860</v>
      </c>
      <c r="E76" s="7">
        <v>10127</v>
      </c>
      <c r="F76" s="8">
        <v>2.35</v>
      </c>
      <c r="G76" s="15">
        <v>1</v>
      </c>
      <c r="H76" s="7">
        <v>1.4</v>
      </c>
      <c r="I76" s="7">
        <v>1.68</v>
      </c>
      <c r="J76" s="7">
        <v>2.23</v>
      </c>
      <c r="K76" s="9">
        <v>2.57</v>
      </c>
      <c r="L76" s="10"/>
      <c r="M76" s="10">
        <f t="shared" si="275"/>
        <v>0</v>
      </c>
      <c r="N76" s="10"/>
      <c r="O76" s="10">
        <f t="shared" ref="O76:O140" si="276">N76/8*12</f>
        <v>0</v>
      </c>
      <c r="P76" s="10"/>
      <c r="Q76" s="10">
        <f t="shared" ref="Q76:Q139" si="277">SUM(P76*$D76*$F76*$G76*$H76*Q$8)</f>
        <v>0</v>
      </c>
      <c r="R76" s="11"/>
      <c r="S76" s="10">
        <f t="shared" ref="S76:S139" si="278">SUM(R76*$D76*$F76*$G76*$H76*S$8)</f>
        <v>0</v>
      </c>
      <c r="T76" s="10"/>
      <c r="U76" s="10">
        <f t="shared" ref="U76:U140" si="279">T76/8*12</f>
        <v>0</v>
      </c>
      <c r="V76" s="10"/>
      <c r="W76" s="10">
        <f t="shared" ref="W76:W139" si="280">SUM(V76*$D76*$F76*$G76*$H76*W$8)</f>
        <v>0</v>
      </c>
      <c r="X76" s="10"/>
      <c r="Y76" s="10">
        <f t="shared" ref="Y76:Y139" si="281">SUM(X76*$D76*$F76*$G76*$H76*Y$8)</f>
        <v>0</v>
      </c>
      <c r="Z76" s="10"/>
      <c r="AA76" s="10">
        <f t="shared" ref="AA76:AA139" si="282">SUM(Z76*$D76*$F76*$G76*$H76*AA$8)</f>
        <v>0</v>
      </c>
      <c r="AB76" s="10"/>
      <c r="AC76" s="10">
        <f t="shared" ref="AC76:AC139" si="283">SUM(AB76*$D76*$F76*$G76*$H76*AC$8)</f>
        <v>0</v>
      </c>
      <c r="AD76" s="10"/>
      <c r="AE76" s="10">
        <v>0</v>
      </c>
      <c r="AF76" s="11"/>
      <c r="AG76" s="10">
        <f t="shared" ref="AG76:AG139" si="284">SUM(AF76*$D76*$F76*$G76*$H76*AG$8)</f>
        <v>0</v>
      </c>
      <c r="AH76" s="10"/>
      <c r="AI76" s="10">
        <f t="shared" ref="AI76:AI139" si="285">SUM(AH76*$D76*$F76*$G76*$H76*AI$8)</f>
        <v>0</v>
      </c>
      <c r="AJ76" s="10"/>
      <c r="AK76" s="10">
        <f t="shared" ref="AK76:AK139" si="286">SUM(AJ76*$D76*$F76*$G76*$H76*AK$8)</f>
        <v>0</v>
      </c>
      <c r="AL76" s="10"/>
      <c r="AM76" s="10">
        <f t="shared" ref="AM76:AM139" si="287">SUM(AL76*$D76*$F76*$G76*$H76*AM$8)</f>
        <v>0</v>
      </c>
      <c r="AN76" s="10"/>
      <c r="AO76" s="10">
        <f t="shared" ref="AO76:AO139" si="288">SUM(AN76*$D76*$F76*$G76*$I76*AO$8)</f>
        <v>0</v>
      </c>
      <c r="AP76" s="10"/>
      <c r="AQ76" s="10">
        <f t="shared" ref="AQ76:AQ139" si="289">SUM(AP76*$D76*$F76*$G76*$I76*AQ$8)</f>
        <v>0</v>
      </c>
      <c r="AR76" s="10"/>
      <c r="AS76" s="10">
        <f t="shared" ref="AS76:AS139" si="290">SUM(AR76*$D76*$F76*$G76*$I76*AS$8)</f>
        <v>0</v>
      </c>
      <c r="AT76" s="10"/>
      <c r="AU76" s="10">
        <f t="shared" ref="AU76:AU139" si="291">SUM(AT76*$D76*$F76*$G76*$I76*AU$8)</f>
        <v>0</v>
      </c>
      <c r="AV76" s="10"/>
      <c r="AW76" s="10">
        <f t="shared" ref="AW76:AW139" si="292">SUM(AV76*$D76*$F76*$G76*$I76*AW$8)</f>
        <v>0</v>
      </c>
      <c r="AX76" s="10"/>
      <c r="AY76" s="10">
        <f t="shared" ref="AY76:AY139" si="293">SUM(AX76*$D76*$F76*$G76*$I76*AY$8)</f>
        <v>0</v>
      </c>
      <c r="AZ76" s="10"/>
      <c r="BA76" s="10">
        <f t="shared" ref="BA76:BA139" si="294">SUM(AZ76*$D76*$F76*$G76*$I76*BA$8)</f>
        <v>0</v>
      </c>
      <c r="BB76" s="10"/>
      <c r="BC76" s="10">
        <f t="shared" ref="BC76:BC139" si="295">SUM(BB76*$D76*$F76*$G76*$H76*BC$8)</f>
        <v>0</v>
      </c>
      <c r="BD76" s="10"/>
      <c r="BE76" s="10">
        <f t="shared" si="274"/>
        <v>0</v>
      </c>
      <c r="BF76" s="10"/>
      <c r="BG76" s="10">
        <f t="shared" si="263"/>
        <v>0</v>
      </c>
      <c r="BH76" s="10"/>
      <c r="BI76" s="10">
        <f t="shared" ref="BI76:BI139" si="296">SUM(BH76*$D76*$F76*$G76*$H76*BI$8)</f>
        <v>0</v>
      </c>
      <c r="BJ76" s="10"/>
      <c r="BK76" s="10">
        <f t="shared" si="264"/>
        <v>0</v>
      </c>
      <c r="BL76" s="10"/>
      <c r="BM76" s="10">
        <f t="shared" ref="BM76:BM139" si="297">SUM(BL76*$D76*$F76*$G76*$I76*BM$8)</f>
        <v>0</v>
      </c>
      <c r="BN76" s="10"/>
      <c r="BO76" s="10">
        <f t="shared" ref="BO76:BO139" si="298">SUM(BN76*$D76*$F76*$G76*$I76*BO$8)</f>
        <v>0</v>
      </c>
      <c r="BP76" s="10"/>
      <c r="BQ76" s="10">
        <f t="shared" si="265"/>
        <v>0</v>
      </c>
      <c r="BR76" s="10"/>
      <c r="BS76" s="10">
        <f t="shared" ref="BS76:BS139" si="299">SUM(BR76*$D76*$F76*$G76*$I76*BS$8)</f>
        <v>0</v>
      </c>
      <c r="BT76" s="10"/>
      <c r="BU76" s="10">
        <f t="shared" si="266"/>
        <v>0</v>
      </c>
      <c r="BV76" s="10"/>
      <c r="BW76" s="10">
        <f t="shared" si="267"/>
        <v>0</v>
      </c>
      <c r="BX76" s="10"/>
      <c r="BY76" s="10">
        <f t="shared" ref="BY76:BY139" si="300">SUM(BX76*$D76*$F76*$G76*$I76*BY$8)</f>
        <v>0</v>
      </c>
      <c r="BZ76" s="10"/>
      <c r="CA76" s="10">
        <f t="shared" ref="CA76:CA139" si="301">SUM(BZ76*$D76*$F76*$G76*$I76*CA$8)</f>
        <v>0</v>
      </c>
      <c r="CB76" s="10"/>
      <c r="CC76" s="10">
        <f t="shared" ref="CC76:CC139" si="302">SUM(CB76*$D76*$F76*$G76*$I76*CC$8)</f>
        <v>0</v>
      </c>
      <c r="CD76" s="10"/>
      <c r="CE76" s="10">
        <f t="shared" ref="CE76:CE139" si="303">SUM(CD76*$D76*$F76*$G76*$I76*CE$8)</f>
        <v>0</v>
      </c>
      <c r="CF76" s="10"/>
      <c r="CG76" s="10">
        <f t="shared" ref="CG76:CG139" si="304">SUM(CF76*$D76*$F76*$G76*$I76*CG$8)</f>
        <v>0</v>
      </c>
      <c r="CH76" s="10"/>
      <c r="CI76" s="10">
        <f t="shared" si="268"/>
        <v>0</v>
      </c>
      <c r="CJ76" s="10"/>
      <c r="CK76" s="10">
        <f t="shared" si="269"/>
        <v>0</v>
      </c>
      <c r="CL76" s="10"/>
      <c r="CM76" s="10">
        <f t="shared" si="270"/>
        <v>0</v>
      </c>
      <c r="CN76" s="10"/>
      <c r="CO76" s="10">
        <f t="shared" ref="CO76:CO139" si="305">SUM(CN76*$D76*$F76*$G76*$I76*CO$8)</f>
        <v>0</v>
      </c>
      <c r="CP76" s="10"/>
      <c r="CQ76" s="10">
        <f t="shared" ref="CQ76:CQ139" si="306">SUM(CP76*$D76*$F76*$G76*$I76*CQ$8)</f>
        <v>0</v>
      </c>
      <c r="CR76" s="10"/>
      <c r="CS76" s="10">
        <f t="shared" ref="CS76:CS139" si="307">SUM(CR76*$D76*$F76*$G76*$K76*CS$8)</f>
        <v>0</v>
      </c>
      <c r="CT76" s="10"/>
      <c r="CU76" s="10">
        <f t="shared" si="271"/>
        <v>0</v>
      </c>
      <c r="CV76" s="10"/>
      <c r="CW76" s="10"/>
      <c r="CX76" s="10"/>
      <c r="CY76" s="10"/>
      <c r="CZ76" s="40">
        <f t="shared" si="272"/>
        <v>0</v>
      </c>
      <c r="DA76" s="40">
        <f t="shared" si="273"/>
        <v>0</v>
      </c>
    </row>
    <row r="77" spans="1:105" ht="30" x14ac:dyDescent="0.25">
      <c r="A77" s="56"/>
      <c r="B77" s="56">
        <v>48</v>
      </c>
      <c r="C77" s="12" t="s">
        <v>176</v>
      </c>
      <c r="D77" s="7">
        <f>D76</f>
        <v>9860</v>
      </c>
      <c r="E77" s="7">
        <v>10127</v>
      </c>
      <c r="F77" s="8">
        <v>2.48</v>
      </c>
      <c r="G77" s="15">
        <v>1</v>
      </c>
      <c r="H77" s="7">
        <v>1.4</v>
      </c>
      <c r="I77" s="7">
        <v>1.68</v>
      </c>
      <c r="J77" s="7">
        <v>2.23</v>
      </c>
      <c r="K77" s="9">
        <v>2.57</v>
      </c>
      <c r="L77" s="10"/>
      <c r="M77" s="10">
        <f t="shared" si="275"/>
        <v>0</v>
      </c>
      <c r="N77" s="10"/>
      <c r="O77" s="10">
        <f t="shared" si="276"/>
        <v>0</v>
      </c>
      <c r="P77" s="10"/>
      <c r="Q77" s="10">
        <f t="shared" si="277"/>
        <v>0</v>
      </c>
      <c r="R77" s="11"/>
      <c r="S77" s="10">
        <f t="shared" si="278"/>
        <v>0</v>
      </c>
      <c r="T77" s="10"/>
      <c r="U77" s="10">
        <f t="shared" si="279"/>
        <v>0</v>
      </c>
      <c r="V77" s="10"/>
      <c r="W77" s="10">
        <f t="shared" si="280"/>
        <v>0</v>
      </c>
      <c r="X77" s="10"/>
      <c r="Y77" s="10">
        <f t="shared" si="281"/>
        <v>0</v>
      </c>
      <c r="Z77" s="10"/>
      <c r="AA77" s="10">
        <f t="shared" si="282"/>
        <v>0</v>
      </c>
      <c r="AB77" s="10"/>
      <c r="AC77" s="10">
        <f t="shared" si="283"/>
        <v>0</v>
      </c>
      <c r="AD77" s="10"/>
      <c r="AE77" s="10">
        <v>0</v>
      </c>
      <c r="AF77" s="11"/>
      <c r="AG77" s="10">
        <f t="shared" si="284"/>
        <v>0</v>
      </c>
      <c r="AH77" s="10"/>
      <c r="AI77" s="10">
        <f t="shared" si="285"/>
        <v>0</v>
      </c>
      <c r="AJ77" s="10"/>
      <c r="AK77" s="10">
        <f t="shared" si="286"/>
        <v>0</v>
      </c>
      <c r="AL77" s="10"/>
      <c r="AM77" s="10">
        <f t="shared" si="287"/>
        <v>0</v>
      </c>
      <c r="AN77" s="10"/>
      <c r="AO77" s="10">
        <f t="shared" si="288"/>
        <v>0</v>
      </c>
      <c r="AP77" s="10"/>
      <c r="AQ77" s="10">
        <f t="shared" si="289"/>
        <v>0</v>
      </c>
      <c r="AR77" s="10"/>
      <c r="AS77" s="10">
        <f t="shared" si="290"/>
        <v>0</v>
      </c>
      <c r="AT77" s="10"/>
      <c r="AU77" s="10">
        <f t="shared" si="291"/>
        <v>0</v>
      </c>
      <c r="AV77" s="10"/>
      <c r="AW77" s="10">
        <f t="shared" si="292"/>
        <v>0</v>
      </c>
      <c r="AX77" s="10"/>
      <c r="AY77" s="10">
        <f t="shared" si="293"/>
        <v>0</v>
      </c>
      <c r="AZ77" s="10"/>
      <c r="BA77" s="10">
        <f t="shared" si="294"/>
        <v>0</v>
      </c>
      <c r="BB77" s="10"/>
      <c r="BC77" s="10">
        <f t="shared" si="295"/>
        <v>0</v>
      </c>
      <c r="BD77" s="10"/>
      <c r="BE77" s="10">
        <f t="shared" si="274"/>
        <v>0</v>
      </c>
      <c r="BF77" s="10"/>
      <c r="BG77" s="10">
        <f t="shared" si="263"/>
        <v>0</v>
      </c>
      <c r="BH77" s="10"/>
      <c r="BI77" s="10">
        <f t="shared" si="296"/>
        <v>0</v>
      </c>
      <c r="BJ77" s="10"/>
      <c r="BK77" s="10">
        <f t="shared" si="264"/>
        <v>0</v>
      </c>
      <c r="BL77" s="10"/>
      <c r="BM77" s="10">
        <f t="shared" si="297"/>
        <v>0</v>
      </c>
      <c r="BN77" s="10"/>
      <c r="BO77" s="10">
        <f t="shared" si="298"/>
        <v>0</v>
      </c>
      <c r="BP77" s="10"/>
      <c r="BQ77" s="10">
        <f t="shared" si="265"/>
        <v>0</v>
      </c>
      <c r="BR77" s="10"/>
      <c r="BS77" s="10">
        <f t="shared" si="299"/>
        <v>0</v>
      </c>
      <c r="BT77" s="10"/>
      <c r="BU77" s="10">
        <f t="shared" si="266"/>
        <v>0</v>
      </c>
      <c r="BV77" s="10"/>
      <c r="BW77" s="10">
        <f t="shared" si="267"/>
        <v>0</v>
      </c>
      <c r="BX77" s="10"/>
      <c r="BY77" s="10">
        <f t="shared" si="300"/>
        <v>0</v>
      </c>
      <c r="BZ77" s="10"/>
      <c r="CA77" s="10">
        <f t="shared" si="301"/>
        <v>0</v>
      </c>
      <c r="CB77" s="10"/>
      <c r="CC77" s="10">
        <f t="shared" si="302"/>
        <v>0</v>
      </c>
      <c r="CD77" s="10"/>
      <c r="CE77" s="10">
        <f t="shared" si="303"/>
        <v>0</v>
      </c>
      <c r="CF77" s="10"/>
      <c r="CG77" s="10">
        <f t="shared" si="304"/>
        <v>0</v>
      </c>
      <c r="CH77" s="10"/>
      <c r="CI77" s="10">
        <f t="shared" si="268"/>
        <v>0</v>
      </c>
      <c r="CJ77" s="10"/>
      <c r="CK77" s="10">
        <f t="shared" si="269"/>
        <v>0</v>
      </c>
      <c r="CL77" s="10"/>
      <c r="CM77" s="10">
        <f t="shared" si="270"/>
        <v>0</v>
      </c>
      <c r="CN77" s="10"/>
      <c r="CO77" s="10">
        <f t="shared" si="305"/>
        <v>0</v>
      </c>
      <c r="CP77" s="10"/>
      <c r="CQ77" s="10">
        <f t="shared" si="306"/>
        <v>0</v>
      </c>
      <c r="CR77" s="10"/>
      <c r="CS77" s="10">
        <f t="shared" si="307"/>
        <v>0</v>
      </c>
      <c r="CT77" s="10"/>
      <c r="CU77" s="10">
        <f t="shared" si="271"/>
        <v>0</v>
      </c>
      <c r="CV77" s="10"/>
      <c r="CW77" s="10"/>
      <c r="CX77" s="10"/>
      <c r="CY77" s="10"/>
      <c r="CZ77" s="40">
        <f t="shared" si="272"/>
        <v>0</v>
      </c>
      <c r="DA77" s="40">
        <f t="shared" si="273"/>
        <v>0</v>
      </c>
    </row>
    <row r="78" spans="1:105" ht="45.75" customHeight="1" x14ac:dyDescent="0.25">
      <c r="A78" s="56"/>
      <c r="B78" s="56">
        <v>49</v>
      </c>
      <c r="C78" s="12" t="s">
        <v>177</v>
      </c>
      <c r="D78" s="7">
        <f>D80</f>
        <v>9860</v>
      </c>
      <c r="E78" s="7">
        <v>10127</v>
      </c>
      <c r="F78" s="8">
        <v>0.5</v>
      </c>
      <c r="G78" s="15">
        <v>1</v>
      </c>
      <c r="H78" s="7">
        <v>1.4</v>
      </c>
      <c r="I78" s="7">
        <v>1.68</v>
      </c>
      <c r="J78" s="7">
        <v>2.23</v>
      </c>
      <c r="K78" s="9">
        <v>2.57</v>
      </c>
      <c r="L78" s="10"/>
      <c r="M78" s="10">
        <f t="shared" si="275"/>
        <v>0</v>
      </c>
      <c r="N78" s="10">
        <v>1</v>
      </c>
      <c r="O78" s="10">
        <f t="shared" si="276"/>
        <v>1.5</v>
      </c>
      <c r="P78" s="10"/>
      <c r="Q78" s="10">
        <f t="shared" si="277"/>
        <v>0</v>
      </c>
      <c r="R78" s="11"/>
      <c r="S78" s="10">
        <f t="shared" si="278"/>
        <v>0</v>
      </c>
      <c r="T78" s="10">
        <v>46</v>
      </c>
      <c r="U78" s="10">
        <f t="shared" si="279"/>
        <v>69</v>
      </c>
      <c r="V78" s="10">
        <v>83</v>
      </c>
      <c r="W78" s="10">
        <f t="shared" si="280"/>
        <v>572866</v>
      </c>
      <c r="X78" s="10"/>
      <c r="Y78" s="10">
        <f t="shared" si="281"/>
        <v>0</v>
      </c>
      <c r="Z78" s="10"/>
      <c r="AA78" s="10">
        <f t="shared" si="282"/>
        <v>0</v>
      </c>
      <c r="AB78" s="10"/>
      <c r="AC78" s="10">
        <f t="shared" si="283"/>
        <v>0</v>
      </c>
      <c r="AD78" s="10"/>
      <c r="AE78" s="10">
        <v>0</v>
      </c>
      <c r="AF78" s="11"/>
      <c r="AG78" s="10">
        <f t="shared" si="284"/>
        <v>0</v>
      </c>
      <c r="AH78" s="10"/>
      <c r="AI78" s="10">
        <f t="shared" si="285"/>
        <v>0</v>
      </c>
      <c r="AJ78" s="10"/>
      <c r="AK78" s="10">
        <f t="shared" si="286"/>
        <v>0</v>
      </c>
      <c r="AL78" s="10"/>
      <c r="AM78" s="10">
        <f t="shared" si="287"/>
        <v>0</v>
      </c>
      <c r="AN78" s="10"/>
      <c r="AO78" s="10">
        <f t="shared" si="288"/>
        <v>0</v>
      </c>
      <c r="AP78" s="10"/>
      <c r="AQ78" s="10">
        <f t="shared" si="289"/>
        <v>0</v>
      </c>
      <c r="AR78" s="10"/>
      <c r="AS78" s="10">
        <f t="shared" si="290"/>
        <v>0</v>
      </c>
      <c r="AT78" s="51"/>
      <c r="AU78" s="10">
        <f t="shared" si="291"/>
        <v>0</v>
      </c>
      <c r="AV78" s="10">
        <v>3</v>
      </c>
      <c r="AW78" s="10">
        <f t="shared" si="292"/>
        <v>24847.200000000001</v>
      </c>
      <c r="AX78" s="10"/>
      <c r="AY78" s="10">
        <f t="shared" si="293"/>
        <v>0</v>
      </c>
      <c r="AZ78" s="10"/>
      <c r="BA78" s="10">
        <f t="shared" si="294"/>
        <v>0</v>
      </c>
      <c r="BB78" s="10"/>
      <c r="BC78" s="10">
        <f t="shared" si="295"/>
        <v>0</v>
      </c>
      <c r="BD78" s="10"/>
      <c r="BE78" s="10">
        <f t="shared" si="274"/>
        <v>0</v>
      </c>
      <c r="BF78" s="10"/>
      <c r="BG78" s="10">
        <f t="shared" si="263"/>
        <v>0</v>
      </c>
      <c r="BH78" s="10"/>
      <c r="BI78" s="10">
        <f t="shared" si="296"/>
        <v>0</v>
      </c>
      <c r="BJ78" s="10"/>
      <c r="BK78" s="10">
        <f t="shared" si="264"/>
        <v>0</v>
      </c>
      <c r="BL78" s="10"/>
      <c r="BM78" s="10">
        <f t="shared" si="297"/>
        <v>0</v>
      </c>
      <c r="BN78" s="10">
        <v>7</v>
      </c>
      <c r="BO78" s="10">
        <f t="shared" si="298"/>
        <v>57976.799999999996</v>
      </c>
      <c r="BP78" s="10"/>
      <c r="BQ78" s="10">
        <f t="shared" si="265"/>
        <v>0</v>
      </c>
      <c r="BR78" s="51">
        <v>1</v>
      </c>
      <c r="BS78" s="10">
        <f t="shared" si="299"/>
        <v>8282.4</v>
      </c>
      <c r="BT78" s="10"/>
      <c r="BU78" s="10">
        <f t="shared" si="266"/>
        <v>0</v>
      </c>
      <c r="BV78" s="10"/>
      <c r="BW78" s="10">
        <f t="shared" si="267"/>
        <v>0</v>
      </c>
      <c r="BX78" s="51"/>
      <c r="BY78" s="10">
        <f t="shared" si="300"/>
        <v>0</v>
      </c>
      <c r="BZ78" s="10"/>
      <c r="CA78" s="10">
        <f t="shared" si="301"/>
        <v>0</v>
      </c>
      <c r="CB78" s="10"/>
      <c r="CC78" s="10">
        <f t="shared" si="302"/>
        <v>0</v>
      </c>
      <c r="CD78" s="10"/>
      <c r="CE78" s="10">
        <f t="shared" si="303"/>
        <v>0</v>
      </c>
      <c r="CF78" s="10"/>
      <c r="CG78" s="10">
        <f t="shared" si="304"/>
        <v>0</v>
      </c>
      <c r="CH78" s="10">
        <v>1</v>
      </c>
      <c r="CI78" s="10">
        <f t="shared" si="268"/>
        <v>6902</v>
      </c>
      <c r="CJ78" s="10"/>
      <c r="CK78" s="10">
        <f t="shared" si="269"/>
        <v>0</v>
      </c>
      <c r="CL78" s="10"/>
      <c r="CM78" s="10">
        <f t="shared" si="270"/>
        <v>0</v>
      </c>
      <c r="CN78" s="10"/>
      <c r="CO78" s="10">
        <f t="shared" si="305"/>
        <v>0</v>
      </c>
      <c r="CP78" s="10"/>
      <c r="CQ78" s="10">
        <f t="shared" si="306"/>
        <v>0</v>
      </c>
      <c r="CR78" s="51"/>
      <c r="CS78" s="10">
        <f t="shared" si="307"/>
        <v>0</v>
      </c>
      <c r="CT78" s="10"/>
      <c r="CU78" s="10">
        <f t="shared" si="271"/>
        <v>0</v>
      </c>
      <c r="CV78" s="10"/>
      <c r="CW78" s="10"/>
      <c r="CX78" s="10"/>
      <c r="CY78" s="10"/>
      <c r="CZ78" s="40">
        <f t="shared" si="272"/>
        <v>95</v>
      </c>
      <c r="DA78" s="40">
        <f t="shared" si="273"/>
        <v>670874.4</v>
      </c>
    </row>
    <row r="79" spans="1:105" ht="30" x14ac:dyDescent="0.25">
      <c r="A79" s="56"/>
      <c r="B79" s="56">
        <v>50</v>
      </c>
      <c r="C79" s="6" t="s">
        <v>178</v>
      </c>
      <c r="D79" s="7">
        <f>D31</f>
        <v>9860</v>
      </c>
      <c r="E79" s="7">
        <v>10127</v>
      </c>
      <c r="F79" s="8">
        <v>7.77</v>
      </c>
      <c r="G79" s="15">
        <v>1</v>
      </c>
      <c r="H79" s="7">
        <v>1.4</v>
      </c>
      <c r="I79" s="7">
        <v>1.68</v>
      </c>
      <c r="J79" s="7">
        <v>2.23</v>
      </c>
      <c r="K79" s="9">
        <v>2.57</v>
      </c>
      <c r="L79" s="10">
        <v>0</v>
      </c>
      <c r="M79" s="10">
        <f t="shared" si="275"/>
        <v>0</v>
      </c>
      <c r="N79" s="10"/>
      <c r="O79" s="10">
        <f t="shared" si="276"/>
        <v>0</v>
      </c>
      <c r="P79" s="10">
        <v>0</v>
      </c>
      <c r="Q79" s="10">
        <f t="shared" si="277"/>
        <v>0</v>
      </c>
      <c r="R79" s="11"/>
      <c r="S79" s="10">
        <f t="shared" si="278"/>
        <v>0</v>
      </c>
      <c r="T79" s="10"/>
      <c r="U79" s="10">
        <f t="shared" si="279"/>
        <v>0</v>
      </c>
      <c r="V79" s="10"/>
      <c r="W79" s="10">
        <f t="shared" si="280"/>
        <v>0</v>
      </c>
      <c r="X79" s="10">
        <v>0</v>
      </c>
      <c r="Y79" s="10">
        <f t="shared" si="281"/>
        <v>0</v>
      </c>
      <c r="Z79" s="10">
        <v>0</v>
      </c>
      <c r="AA79" s="10">
        <f t="shared" si="282"/>
        <v>0</v>
      </c>
      <c r="AB79" s="10"/>
      <c r="AC79" s="10">
        <f t="shared" si="283"/>
        <v>0</v>
      </c>
      <c r="AD79" s="10">
        <v>0</v>
      </c>
      <c r="AE79" s="10">
        <v>0</v>
      </c>
      <c r="AF79" s="11"/>
      <c r="AG79" s="10">
        <f t="shared" si="284"/>
        <v>0</v>
      </c>
      <c r="AH79" s="10">
        <v>0</v>
      </c>
      <c r="AI79" s="10">
        <f t="shared" si="285"/>
        <v>0</v>
      </c>
      <c r="AJ79" s="10">
        <v>0</v>
      </c>
      <c r="AK79" s="10">
        <f t="shared" si="286"/>
        <v>0</v>
      </c>
      <c r="AL79" s="10"/>
      <c r="AM79" s="10">
        <f t="shared" si="287"/>
        <v>0</v>
      </c>
      <c r="AN79" s="10">
        <v>0</v>
      </c>
      <c r="AO79" s="10">
        <f t="shared" si="288"/>
        <v>0</v>
      </c>
      <c r="AP79" s="10">
        <v>0</v>
      </c>
      <c r="AQ79" s="10">
        <f t="shared" si="289"/>
        <v>0</v>
      </c>
      <c r="AR79" s="10">
        <v>0</v>
      </c>
      <c r="AS79" s="10">
        <f t="shared" si="290"/>
        <v>0</v>
      </c>
      <c r="AT79" s="10">
        <v>0</v>
      </c>
      <c r="AU79" s="10">
        <f t="shared" si="291"/>
        <v>0</v>
      </c>
      <c r="AV79" s="10">
        <v>0</v>
      </c>
      <c r="AW79" s="10">
        <f t="shared" si="292"/>
        <v>0</v>
      </c>
      <c r="AX79" s="10">
        <v>0</v>
      </c>
      <c r="AY79" s="10">
        <f t="shared" si="293"/>
        <v>0</v>
      </c>
      <c r="AZ79" s="10">
        <v>0</v>
      </c>
      <c r="BA79" s="10">
        <f t="shared" si="294"/>
        <v>0</v>
      </c>
      <c r="BB79" s="10">
        <v>0</v>
      </c>
      <c r="BC79" s="10">
        <f t="shared" si="295"/>
        <v>0</v>
      </c>
      <c r="BD79" s="10"/>
      <c r="BE79" s="10">
        <f t="shared" si="274"/>
        <v>0</v>
      </c>
      <c r="BF79" s="10"/>
      <c r="BG79" s="10">
        <f t="shared" si="263"/>
        <v>0</v>
      </c>
      <c r="BH79" s="10">
        <v>0</v>
      </c>
      <c r="BI79" s="10">
        <f t="shared" si="296"/>
        <v>0</v>
      </c>
      <c r="BJ79" s="10">
        <v>0</v>
      </c>
      <c r="BK79" s="10">
        <f t="shared" si="264"/>
        <v>0</v>
      </c>
      <c r="BL79" s="10">
        <v>0</v>
      </c>
      <c r="BM79" s="10">
        <f t="shared" si="297"/>
        <v>0</v>
      </c>
      <c r="BN79" s="10">
        <v>0</v>
      </c>
      <c r="BO79" s="10">
        <f t="shared" si="298"/>
        <v>0</v>
      </c>
      <c r="BP79" s="10"/>
      <c r="BQ79" s="10">
        <f t="shared" si="265"/>
        <v>0</v>
      </c>
      <c r="BR79" s="10"/>
      <c r="BS79" s="10">
        <f t="shared" si="299"/>
        <v>0</v>
      </c>
      <c r="BT79" s="10">
        <v>0</v>
      </c>
      <c r="BU79" s="10">
        <f t="shared" si="266"/>
        <v>0</v>
      </c>
      <c r="BV79" s="10">
        <v>0</v>
      </c>
      <c r="BW79" s="10">
        <f t="shared" si="267"/>
        <v>0</v>
      </c>
      <c r="BX79" s="10">
        <v>0</v>
      </c>
      <c r="BY79" s="10">
        <f t="shared" si="300"/>
        <v>0</v>
      </c>
      <c r="BZ79" s="10">
        <v>0</v>
      </c>
      <c r="CA79" s="10">
        <f t="shared" si="301"/>
        <v>0</v>
      </c>
      <c r="CB79" s="10"/>
      <c r="CC79" s="10">
        <f t="shared" si="302"/>
        <v>0</v>
      </c>
      <c r="CD79" s="10">
        <v>0</v>
      </c>
      <c r="CE79" s="10">
        <f t="shared" si="303"/>
        <v>0</v>
      </c>
      <c r="CF79" s="10">
        <v>0</v>
      </c>
      <c r="CG79" s="10">
        <f t="shared" si="304"/>
        <v>0</v>
      </c>
      <c r="CH79" s="10">
        <v>0</v>
      </c>
      <c r="CI79" s="10">
        <f t="shared" si="268"/>
        <v>0</v>
      </c>
      <c r="CJ79" s="10"/>
      <c r="CK79" s="10">
        <f t="shared" si="269"/>
        <v>0</v>
      </c>
      <c r="CL79" s="10">
        <v>0</v>
      </c>
      <c r="CM79" s="10">
        <f t="shared" si="270"/>
        <v>0</v>
      </c>
      <c r="CN79" s="10"/>
      <c r="CO79" s="10">
        <f t="shared" si="305"/>
        <v>0</v>
      </c>
      <c r="CP79" s="10">
        <v>0</v>
      </c>
      <c r="CQ79" s="10">
        <f t="shared" si="306"/>
        <v>0</v>
      </c>
      <c r="CR79" s="10">
        <v>0</v>
      </c>
      <c r="CS79" s="10">
        <f t="shared" si="307"/>
        <v>0</v>
      </c>
      <c r="CT79" s="10">
        <v>0</v>
      </c>
      <c r="CU79" s="10">
        <f t="shared" si="271"/>
        <v>0</v>
      </c>
      <c r="CV79" s="10"/>
      <c r="CW79" s="10"/>
      <c r="CX79" s="10"/>
      <c r="CY79" s="10"/>
      <c r="CZ79" s="40">
        <f t="shared" si="272"/>
        <v>0</v>
      </c>
      <c r="DA79" s="40">
        <f t="shared" si="273"/>
        <v>0</v>
      </c>
    </row>
    <row r="80" spans="1:105" ht="30" x14ac:dyDescent="0.25">
      <c r="A80" s="56"/>
      <c r="B80" s="56">
        <v>51</v>
      </c>
      <c r="C80" s="6" t="s">
        <v>179</v>
      </c>
      <c r="D80" s="7">
        <f>D79</f>
        <v>9860</v>
      </c>
      <c r="E80" s="7">
        <v>10127</v>
      </c>
      <c r="F80" s="8">
        <v>6.3</v>
      </c>
      <c r="G80" s="15">
        <v>1</v>
      </c>
      <c r="H80" s="7">
        <v>1.4</v>
      </c>
      <c r="I80" s="7">
        <v>1.68</v>
      </c>
      <c r="J80" s="7">
        <v>2.23</v>
      </c>
      <c r="K80" s="9">
        <v>2.57</v>
      </c>
      <c r="L80" s="10">
        <v>0</v>
      </c>
      <c r="M80" s="10">
        <f t="shared" si="275"/>
        <v>0</v>
      </c>
      <c r="N80" s="10"/>
      <c r="O80" s="10">
        <f t="shared" si="276"/>
        <v>0</v>
      </c>
      <c r="P80" s="10">
        <v>0</v>
      </c>
      <c r="Q80" s="10">
        <f t="shared" si="277"/>
        <v>0</v>
      </c>
      <c r="R80" s="11"/>
      <c r="S80" s="10">
        <f t="shared" si="278"/>
        <v>0</v>
      </c>
      <c r="T80" s="10"/>
      <c r="U80" s="10">
        <f t="shared" si="279"/>
        <v>0</v>
      </c>
      <c r="V80" s="10"/>
      <c r="W80" s="10">
        <f t="shared" si="280"/>
        <v>0</v>
      </c>
      <c r="X80" s="10">
        <v>0</v>
      </c>
      <c r="Y80" s="10">
        <f t="shared" si="281"/>
        <v>0</v>
      </c>
      <c r="Z80" s="10">
        <v>0</v>
      </c>
      <c r="AA80" s="10">
        <f t="shared" si="282"/>
        <v>0</v>
      </c>
      <c r="AB80" s="10"/>
      <c r="AC80" s="10">
        <f t="shared" si="283"/>
        <v>0</v>
      </c>
      <c r="AD80" s="10">
        <v>0</v>
      </c>
      <c r="AE80" s="10">
        <v>0</v>
      </c>
      <c r="AF80" s="11"/>
      <c r="AG80" s="10">
        <f t="shared" si="284"/>
        <v>0</v>
      </c>
      <c r="AH80" s="10">
        <v>0</v>
      </c>
      <c r="AI80" s="10">
        <f t="shared" si="285"/>
        <v>0</v>
      </c>
      <c r="AJ80" s="10">
        <v>0</v>
      </c>
      <c r="AK80" s="10">
        <f t="shared" si="286"/>
        <v>0</v>
      </c>
      <c r="AL80" s="10"/>
      <c r="AM80" s="10">
        <f t="shared" si="287"/>
        <v>0</v>
      </c>
      <c r="AN80" s="10">
        <v>0</v>
      </c>
      <c r="AO80" s="10">
        <f t="shared" si="288"/>
        <v>0</v>
      </c>
      <c r="AP80" s="10">
        <v>0</v>
      </c>
      <c r="AQ80" s="10">
        <f t="shared" si="289"/>
        <v>0</v>
      </c>
      <c r="AR80" s="10">
        <v>0</v>
      </c>
      <c r="AS80" s="10">
        <f t="shared" si="290"/>
        <v>0</v>
      </c>
      <c r="AT80" s="10">
        <v>0</v>
      </c>
      <c r="AU80" s="10">
        <f t="shared" si="291"/>
        <v>0</v>
      </c>
      <c r="AV80" s="10">
        <v>4</v>
      </c>
      <c r="AW80" s="10">
        <f t="shared" si="292"/>
        <v>417432.95999999996</v>
      </c>
      <c r="AX80" s="10">
        <v>0</v>
      </c>
      <c r="AY80" s="10">
        <f t="shared" si="293"/>
        <v>0</v>
      </c>
      <c r="AZ80" s="10">
        <v>0</v>
      </c>
      <c r="BA80" s="10">
        <f t="shared" si="294"/>
        <v>0</v>
      </c>
      <c r="BB80" s="10">
        <v>0</v>
      </c>
      <c r="BC80" s="10">
        <f t="shared" si="295"/>
        <v>0</v>
      </c>
      <c r="BD80" s="10"/>
      <c r="BE80" s="10">
        <f t="shared" si="274"/>
        <v>0</v>
      </c>
      <c r="BF80" s="10"/>
      <c r="BG80" s="10">
        <f t="shared" si="263"/>
        <v>0</v>
      </c>
      <c r="BH80" s="10">
        <v>0</v>
      </c>
      <c r="BI80" s="10">
        <f t="shared" si="296"/>
        <v>0</v>
      </c>
      <c r="BJ80" s="10">
        <v>0</v>
      </c>
      <c r="BK80" s="10">
        <f t="shared" si="264"/>
        <v>0</v>
      </c>
      <c r="BL80" s="10">
        <v>0</v>
      </c>
      <c r="BM80" s="10">
        <f t="shared" si="297"/>
        <v>0</v>
      </c>
      <c r="BN80" s="10">
        <v>0</v>
      </c>
      <c r="BO80" s="10">
        <f t="shared" si="298"/>
        <v>0</v>
      </c>
      <c r="BP80" s="10"/>
      <c r="BQ80" s="10">
        <f t="shared" si="265"/>
        <v>0</v>
      </c>
      <c r="BR80" s="10"/>
      <c r="BS80" s="10">
        <f t="shared" si="299"/>
        <v>0</v>
      </c>
      <c r="BT80" s="10">
        <v>0</v>
      </c>
      <c r="BU80" s="10">
        <f t="shared" si="266"/>
        <v>0</v>
      </c>
      <c r="BV80" s="10">
        <v>0</v>
      </c>
      <c r="BW80" s="10">
        <f t="shared" si="267"/>
        <v>0</v>
      </c>
      <c r="BX80" s="10">
        <v>0</v>
      </c>
      <c r="BY80" s="10">
        <f t="shared" si="300"/>
        <v>0</v>
      </c>
      <c r="BZ80" s="10">
        <v>0</v>
      </c>
      <c r="CA80" s="10">
        <f t="shared" si="301"/>
        <v>0</v>
      </c>
      <c r="CB80" s="10"/>
      <c r="CC80" s="10">
        <f t="shared" si="302"/>
        <v>0</v>
      </c>
      <c r="CD80" s="10">
        <v>0</v>
      </c>
      <c r="CE80" s="10">
        <f t="shared" si="303"/>
        <v>0</v>
      </c>
      <c r="CF80" s="10">
        <v>0</v>
      </c>
      <c r="CG80" s="10">
        <f t="shared" si="304"/>
        <v>0</v>
      </c>
      <c r="CH80" s="10">
        <v>0</v>
      </c>
      <c r="CI80" s="10">
        <f t="shared" si="268"/>
        <v>0</v>
      </c>
      <c r="CJ80" s="10"/>
      <c r="CK80" s="10">
        <f t="shared" si="269"/>
        <v>0</v>
      </c>
      <c r="CL80" s="10">
        <v>0</v>
      </c>
      <c r="CM80" s="10">
        <f t="shared" si="270"/>
        <v>0</v>
      </c>
      <c r="CN80" s="10"/>
      <c r="CO80" s="10">
        <f t="shared" si="305"/>
        <v>0</v>
      </c>
      <c r="CP80" s="10">
        <v>0</v>
      </c>
      <c r="CQ80" s="10">
        <f t="shared" si="306"/>
        <v>0</v>
      </c>
      <c r="CR80" s="10">
        <v>0</v>
      </c>
      <c r="CS80" s="10">
        <f t="shared" si="307"/>
        <v>0</v>
      </c>
      <c r="CT80" s="10">
        <v>0</v>
      </c>
      <c r="CU80" s="10">
        <f t="shared" si="271"/>
        <v>0</v>
      </c>
      <c r="CV80" s="10"/>
      <c r="CW80" s="10"/>
      <c r="CX80" s="10"/>
      <c r="CY80" s="10"/>
      <c r="CZ80" s="40">
        <f t="shared" si="272"/>
        <v>4</v>
      </c>
      <c r="DA80" s="40">
        <f t="shared" si="273"/>
        <v>417432.95999999996</v>
      </c>
    </row>
    <row r="81" spans="1:105" ht="75" x14ac:dyDescent="0.25">
      <c r="A81" s="56"/>
      <c r="B81" s="56">
        <v>52</v>
      </c>
      <c r="C81" s="12" t="s">
        <v>180</v>
      </c>
      <c r="D81" s="7">
        <f>D80</f>
        <v>9860</v>
      </c>
      <c r="E81" s="7">
        <v>10127</v>
      </c>
      <c r="F81" s="8">
        <v>3.73</v>
      </c>
      <c r="G81" s="15">
        <v>1</v>
      </c>
      <c r="H81" s="7">
        <v>1.4</v>
      </c>
      <c r="I81" s="7">
        <v>1.68</v>
      </c>
      <c r="J81" s="7">
        <v>2.23</v>
      </c>
      <c r="K81" s="9">
        <v>2.57</v>
      </c>
      <c r="L81" s="10">
        <v>0</v>
      </c>
      <c r="M81" s="10">
        <f t="shared" si="275"/>
        <v>0</v>
      </c>
      <c r="N81" s="10"/>
      <c r="O81" s="10">
        <f t="shared" si="276"/>
        <v>0</v>
      </c>
      <c r="P81" s="10">
        <v>0</v>
      </c>
      <c r="Q81" s="10">
        <f t="shared" si="277"/>
        <v>0</v>
      </c>
      <c r="R81" s="11"/>
      <c r="S81" s="10">
        <f t="shared" si="278"/>
        <v>0</v>
      </c>
      <c r="T81" s="10"/>
      <c r="U81" s="10">
        <f t="shared" si="279"/>
        <v>0</v>
      </c>
      <c r="V81" s="10"/>
      <c r="W81" s="10">
        <f t="shared" si="280"/>
        <v>0</v>
      </c>
      <c r="X81" s="10">
        <v>0</v>
      </c>
      <c r="Y81" s="10">
        <f t="shared" si="281"/>
        <v>0</v>
      </c>
      <c r="Z81" s="10">
        <v>0</v>
      </c>
      <c r="AA81" s="10">
        <f t="shared" si="282"/>
        <v>0</v>
      </c>
      <c r="AB81" s="10"/>
      <c r="AC81" s="10">
        <f t="shared" si="283"/>
        <v>0</v>
      </c>
      <c r="AD81" s="10">
        <v>0</v>
      </c>
      <c r="AE81" s="10">
        <v>0</v>
      </c>
      <c r="AF81" s="11"/>
      <c r="AG81" s="10">
        <f t="shared" si="284"/>
        <v>0</v>
      </c>
      <c r="AH81" s="10">
        <v>0</v>
      </c>
      <c r="AI81" s="10">
        <f t="shared" si="285"/>
        <v>0</v>
      </c>
      <c r="AJ81" s="10">
        <v>0</v>
      </c>
      <c r="AK81" s="10">
        <f t="shared" si="286"/>
        <v>0</v>
      </c>
      <c r="AL81" s="10"/>
      <c r="AM81" s="10">
        <f t="shared" si="287"/>
        <v>0</v>
      </c>
      <c r="AN81" s="10">
        <v>0</v>
      </c>
      <c r="AO81" s="10">
        <f t="shared" si="288"/>
        <v>0</v>
      </c>
      <c r="AP81" s="10">
        <v>0</v>
      </c>
      <c r="AQ81" s="10">
        <f t="shared" si="289"/>
        <v>0</v>
      </c>
      <c r="AR81" s="10">
        <v>0</v>
      </c>
      <c r="AS81" s="10">
        <f t="shared" si="290"/>
        <v>0</v>
      </c>
      <c r="AT81" s="10">
        <v>0</v>
      </c>
      <c r="AU81" s="10">
        <f t="shared" si="291"/>
        <v>0</v>
      </c>
      <c r="AV81" s="10">
        <v>50</v>
      </c>
      <c r="AW81" s="10">
        <f t="shared" si="292"/>
        <v>3089335.1999999997</v>
      </c>
      <c r="AX81" s="10">
        <v>0</v>
      </c>
      <c r="AY81" s="10">
        <f t="shared" si="293"/>
        <v>0</v>
      </c>
      <c r="AZ81" s="10">
        <v>0</v>
      </c>
      <c r="BA81" s="10">
        <f t="shared" si="294"/>
        <v>0</v>
      </c>
      <c r="BB81" s="10"/>
      <c r="BC81" s="10">
        <f t="shared" si="295"/>
        <v>0</v>
      </c>
      <c r="BD81" s="10"/>
      <c r="BE81" s="10">
        <f t="shared" si="274"/>
        <v>0</v>
      </c>
      <c r="BF81" s="10"/>
      <c r="BG81" s="10">
        <f t="shared" si="263"/>
        <v>0</v>
      </c>
      <c r="BH81" s="10">
        <v>0</v>
      </c>
      <c r="BI81" s="10">
        <f t="shared" si="296"/>
        <v>0</v>
      </c>
      <c r="BJ81" s="10">
        <v>0</v>
      </c>
      <c r="BK81" s="10">
        <f t="shared" si="264"/>
        <v>0</v>
      </c>
      <c r="BL81" s="10">
        <v>0</v>
      </c>
      <c r="BM81" s="10">
        <f t="shared" si="297"/>
        <v>0</v>
      </c>
      <c r="BN81" s="10">
        <v>0</v>
      </c>
      <c r="BO81" s="10">
        <f t="shared" si="298"/>
        <v>0</v>
      </c>
      <c r="BP81" s="10"/>
      <c r="BQ81" s="10">
        <f t="shared" si="265"/>
        <v>0</v>
      </c>
      <c r="BR81" s="10"/>
      <c r="BS81" s="10">
        <f t="shared" si="299"/>
        <v>0</v>
      </c>
      <c r="BT81" s="10">
        <v>0</v>
      </c>
      <c r="BU81" s="10">
        <f t="shared" si="266"/>
        <v>0</v>
      </c>
      <c r="BV81" s="10">
        <v>0</v>
      </c>
      <c r="BW81" s="10">
        <f t="shared" si="267"/>
        <v>0</v>
      </c>
      <c r="BX81" s="10">
        <v>0</v>
      </c>
      <c r="BY81" s="10">
        <f t="shared" si="300"/>
        <v>0</v>
      </c>
      <c r="BZ81" s="10">
        <v>0</v>
      </c>
      <c r="CA81" s="10">
        <f t="shared" si="301"/>
        <v>0</v>
      </c>
      <c r="CB81" s="10"/>
      <c r="CC81" s="10">
        <f t="shared" si="302"/>
        <v>0</v>
      </c>
      <c r="CD81" s="10">
        <v>0</v>
      </c>
      <c r="CE81" s="10">
        <f t="shared" si="303"/>
        <v>0</v>
      </c>
      <c r="CF81" s="10">
        <v>0</v>
      </c>
      <c r="CG81" s="10">
        <f t="shared" si="304"/>
        <v>0</v>
      </c>
      <c r="CH81" s="10">
        <v>0</v>
      </c>
      <c r="CI81" s="10">
        <f t="shared" si="268"/>
        <v>0</v>
      </c>
      <c r="CJ81" s="10"/>
      <c r="CK81" s="10">
        <f t="shared" si="269"/>
        <v>0</v>
      </c>
      <c r="CL81" s="10">
        <v>0</v>
      </c>
      <c r="CM81" s="10">
        <f t="shared" si="270"/>
        <v>0</v>
      </c>
      <c r="CN81" s="10"/>
      <c r="CO81" s="10">
        <f t="shared" si="305"/>
        <v>0</v>
      </c>
      <c r="CP81" s="10">
        <v>0</v>
      </c>
      <c r="CQ81" s="10">
        <f t="shared" si="306"/>
        <v>0</v>
      </c>
      <c r="CR81" s="10">
        <v>0</v>
      </c>
      <c r="CS81" s="10">
        <f t="shared" si="307"/>
        <v>0</v>
      </c>
      <c r="CT81" s="10">
        <v>0</v>
      </c>
      <c r="CU81" s="10">
        <f t="shared" si="271"/>
        <v>0</v>
      </c>
      <c r="CV81" s="10"/>
      <c r="CW81" s="10"/>
      <c r="CX81" s="10"/>
      <c r="CY81" s="10"/>
      <c r="CZ81" s="40">
        <f t="shared" si="272"/>
        <v>50</v>
      </c>
      <c r="DA81" s="40">
        <f t="shared" si="273"/>
        <v>3089335.1999999997</v>
      </c>
    </row>
    <row r="82" spans="1:105" ht="45" x14ac:dyDescent="0.25">
      <c r="A82" s="56"/>
      <c r="B82" s="56">
        <v>53</v>
      </c>
      <c r="C82" s="12" t="s">
        <v>181</v>
      </c>
      <c r="D82" s="7">
        <f>D81</f>
        <v>9860</v>
      </c>
      <c r="E82" s="7">
        <v>10127</v>
      </c>
      <c r="F82" s="8">
        <v>5.0999999999999996</v>
      </c>
      <c r="G82" s="15">
        <v>1</v>
      </c>
      <c r="H82" s="7">
        <v>1.4</v>
      </c>
      <c r="I82" s="7">
        <v>1.68</v>
      </c>
      <c r="J82" s="7">
        <v>2.23</v>
      </c>
      <c r="K82" s="9">
        <v>2.57</v>
      </c>
      <c r="L82" s="10"/>
      <c r="M82" s="10">
        <f t="shared" si="275"/>
        <v>0</v>
      </c>
      <c r="N82" s="10"/>
      <c r="O82" s="10">
        <f t="shared" si="276"/>
        <v>0</v>
      </c>
      <c r="P82" s="10"/>
      <c r="Q82" s="10">
        <f t="shared" si="277"/>
        <v>0</v>
      </c>
      <c r="R82" s="11"/>
      <c r="S82" s="10">
        <f t="shared" si="278"/>
        <v>0</v>
      </c>
      <c r="T82" s="10"/>
      <c r="U82" s="10">
        <f t="shared" si="279"/>
        <v>0</v>
      </c>
      <c r="V82" s="10"/>
      <c r="W82" s="10">
        <f t="shared" si="280"/>
        <v>0</v>
      </c>
      <c r="X82" s="10"/>
      <c r="Y82" s="10">
        <f t="shared" si="281"/>
        <v>0</v>
      </c>
      <c r="Z82" s="10"/>
      <c r="AA82" s="10">
        <f t="shared" si="282"/>
        <v>0</v>
      </c>
      <c r="AB82" s="10"/>
      <c r="AC82" s="10">
        <f t="shared" si="283"/>
        <v>0</v>
      </c>
      <c r="AD82" s="10"/>
      <c r="AE82" s="10">
        <v>0</v>
      </c>
      <c r="AF82" s="11"/>
      <c r="AG82" s="10">
        <f t="shared" si="284"/>
        <v>0</v>
      </c>
      <c r="AH82" s="10"/>
      <c r="AI82" s="10">
        <f t="shared" si="285"/>
        <v>0</v>
      </c>
      <c r="AJ82" s="10"/>
      <c r="AK82" s="10">
        <f t="shared" si="286"/>
        <v>0</v>
      </c>
      <c r="AL82" s="10"/>
      <c r="AM82" s="10">
        <f t="shared" si="287"/>
        <v>0</v>
      </c>
      <c r="AN82" s="10"/>
      <c r="AO82" s="10">
        <f t="shared" si="288"/>
        <v>0</v>
      </c>
      <c r="AP82" s="10"/>
      <c r="AQ82" s="10">
        <f t="shared" si="289"/>
        <v>0</v>
      </c>
      <c r="AR82" s="10"/>
      <c r="AS82" s="10">
        <f t="shared" si="290"/>
        <v>0</v>
      </c>
      <c r="AT82" s="10"/>
      <c r="AU82" s="10">
        <f t="shared" si="291"/>
        <v>0</v>
      </c>
      <c r="AV82" s="10">
        <v>100</v>
      </c>
      <c r="AW82" s="10">
        <f t="shared" si="292"/>
        <v>8448048</v>
      </c>
      <c r="AX82" s="10"/>
      <c r="AY82" s="10">
        <f t="shared" si="293"/>
        <v>0</v>
      </c>
      <c r="AZ82" s="10"/>
      <c r="BA82" s="10">
        <f t="shared" si="294"/>
        <v>0</v>
      </c>
      <c r="BB82" s="10"/>
      <c r="BC82" s="10">
        <f t="shared" si="295"/>
        <v>0</v>
      </c>
      <c r="BD82" s="10"/>
      <c r="BE82" s="10">
        <f t="shared" si="274"/>
        <v>0</v>
      </c>
      <c r="BF82" s="10"/>
      <c r="BG82" s="10">
        <f t="shared" si="263"/>
        <v>0</v>
      </c>
      <c r="BH82" s="10"/>
      <c r="BI82" s="10">
        <f t="shared" si="296"/>
        <v>0</v>
      </c>
      <c r="BJ82" s="10"/>
      <c r="BK82" s="10">
        <f t="shared" si="264"/>
        <v>0</v>
      </c>
      <c r="BL82" s="10"/>
      <c r="BM82" s="10">
        <f t="shared" si="297"/>
        <v>0</v>
      </c>
      <c r="BN82" s="10"/>
      <c r="BO82" s="10">
        <f t="shared" si="298"/>
        <v>0</v>
      </c>
      <c r="BP82" s="10"/>
      <c r="BQ82" s="10">
        <f t="shared" si="265"/>
        <v>0</v>
      </c>
      <c r="BR82" s="10"/>
      <c r="BS82" s="10">
        <f t="shared" si="299"/>
        <v>0</v>
      </c>
      <c r="BT82" s="10"/>
      <c r="BU82" s="10">
        <f t="shared" si="266"/>
        <v>0</v>
      </c>
      <c r="BV82" s="10"/>
      <c r="BW82" s="10">
        <f t="shared" si="267"/>
        <v>0</v>
      </c>
      <c r="BX82" s="10"/>
      <c r="BY82" s="10">
        <f t="shared" si="300"/>
        <v>0</v>
      </c>
      <c r="BZ82" s="10"/>
      <c r="CA82" s="10">
        <f t="shared" si="301"/>
        <v>0</v>
      </c>
      <c r="CB82" s="10"/>
      <c r="CC82" s="10">
        <f t="shared" si="302"/>
        <v>0</v>
      </c>
      <c r="CD82" s="10"/>
      <c r="CE82" s="10">
        <f t="shared" si="303"/>
        <v>0</v>
      </c>
      <c r="CF82" s="10"/>
      <c r="CG82" s="10">
        <f t="shared" si="304"/>
        <v>0</v>
      </c>
      <c r="CH82" s="10"/>
      <c r="CI82" s="10">
        <f t="shared" si="268"/>
        <v>0</v>
      </c>
      <c r="CJ82" s="10"/>
      <c r="CK82" s="10">
        <f t="shared" si="269"/>
        <v>0</v>
      </c>
      <c r="CL82" s="10"/>
      <c r="CM82" s="10">
        <f t="shared" si="270"/>
        <v>0</v>
      </c>
      <c r="CN82" s="10"/>
      <c r="CO82" s="10">
        <f t="shared" si="305"/>
        <v>0</v>
      </c>
      <c r="CP82" s="10"/>
      <c r="CQ82" s="10">
        <f t="shared" si="306"/>
        <v>0</v>
      </c>
      <c r="CR82" s="10"/>
      <c r="CS82" s="10">
        <f t="shared" si="307"/>
        <v>0</v>
      </c>
      <c r="CT82" s="10"/>
      <c r="CU82" s="10">
        <f t="shared" si="271"/>
        <v>0</v>
      </c>
      <c r="CV82" s="10"/>
      <c r="CW82" s="10"/>
      <c r="CX82" s="10"/>
      <c r="CY82" s="10"/>
      <c r="CZ82" s="40">
        <f t="shared" si="272"/>
        <v>100</v>
      </c>
      <c r="DA82" s="40">
        <f t="shared" si="273"/>
        <v>8448048</v>
      </c>
    </row>
    <row r="83" spans="1:105" ht="60" x14ac:dyDescent="0.25">
      <c r="A83" s="56"/>
      <c r="B83" s="56">
        <v>54</v>
      </c>
      <c r="C83" s="6" t="s">
        <v>182</v>
      </c>
      <c r="D83" s="7">
        <f>D82</f>
        <v>9860</v>
      </c>
      <c r="E83" s="7">
        <v>10127</v>
      </c>
      <c r="F83" s="15">
        <v>14.41</v>
      </c>
      <c r="G83" s="15">
        <v>1</v>
      </c>
      <c r="H83" s="7">
        <v>1.4</v>
      </c>
      <c r="I83" s="7">
        <v>1.68</v>
      </c>
      <c r="J83" s="7">
        <v>2.23</v>
      </c>
      <c r="K83" s="9">
        <v>2.57</v>
      </c>
      <c r="L83" s="14"/>
      <c r="M83" s="10">
        <f t="shared" si="275"/>
        <v>0</v>
      </c>
      <c r="N83" s="14"/>
      <c r="O83" s="10">
        <f t="shared" si="276"/>
        <v>0</v>
      </c>
      <c r="P83" s="14"/>
      <c r="Q83" s="10">
        <f t="shared" si="277"/>
        <v>0</v>
      </c>
      <c r="R83" s="11"/>
      <c r="S83" s="10">
        <f t="shared" si="278"/>
        <v>0</v>
      </c>
      <c r="T83" s="14"/>
      <c r="U83" s="10">
        <f t="shared" si="279"/>
        <v>0</v>
      </c>
      <c r="V83" s="14"/>
      <c r="W83" s="10">
        <f t="shared" si="280"/>
        <v>0</v>
      </c>
      <c r="X83" s="14"/>
      <c r="Y83" s="10">
        <f t="shared" si="281"/>
        <v>0</v>
      </c>
      <c r="Z83" s="14"/>
      <c r="AA83" s="10">
        <f t="shared" si="282"/>
        <v>0</v>
      </c>
      <c r="AB83" s="10"/>
      <c r="AC83" s="10">
        <f t="shared" si="283"/>
        <v>0</v>
      </c>
      <c r="AD83" s="14"/>
      <c r="AE83" s="10">
        <v>0</v>
      </c>
      <c r="AF83" s="11"/>
      <c r="AG83" s="10">
        <f t="shared" si="284"/>
        <v>0</v>
      </c>
      <c r="AH83" s="14"/>
      <c r="AI83" s="10">
        <f t="shared" si="285"/>
        <v>0</v>
      </c>
      <c r="AJ83" s="14"/>
      <c r="AK83" s="10">
        <f t="shared" si="286"/>
        <v>0</v>
      </c>
      <c r="AL83" s="14"/>
      <c r="AM83" s="10">
        <f t="shared" si="287"/>
        <v>0</v>
      </c>
      <c r="AN83" s="14"/>
      <c r="AO83" s="10">
        <f t="shared" si="288"/>
        <v>0</v>
      </c>
      <c r="AP83" s="14"/>
      <c r="AQ83" s="10">
        <f t="shared" si="289"/>
        <v>0</v>
      </c>
      <c r="AR83" s="14"/>
      <c r="AS83" s="10">
        <f t="shared" si="290"/>
        <v>0</v>
      </c>
      <c r="AT83" s="14"/>
      <c r="AU83" s="10">
        <f t="shared" si="291"/>
        <v>0</v>
      </c>
      <c r="AV83" s="14">
        <v>13</v>
      </c>
      <c r="AW83" s="10">
        <f t="shared" si="292"/>
        <v>3103083.9840000002</v>
      </c>
      <c r="AX83" s="14"/>
      <c r="AY83" s="10">
        <f t="shared" si="293"/>
        <v>0</v>
      </c>
      <c r="AZ83" s="14"/>
      <c r="BA83" s="10">
        <f t="shared" si="294"/>
        <v>0</v>
      </c>
      <c r="BB83" s="14"/>
      <c r="BC83" s="10">
        <f t="shared" si="295"/>
        <v>0</v>
      </c>
      <c r="BD83" s="14"/>
      <c r="BE83" s="10">
        <f t="shared" si="274"/>
        <v>0</v>
      </c>
      <c r="BF83" s="14"/>
      <c r="BG83" s="10">
        <f t="shared" si="263"/>
        <v>0</v>
      </c>
      <c r="BH83" s="14"/>
      <c r="BI83" s="10">
        <f t="shared" si="296"/>
        <v>0</v>
      </c>
      <c r="BJ83" s="14"/>
      <c r="BK83" s="10">
        <f t="shared" si="264"/>
        <v>0</v>
      </c>
      <c r="BL83" s="14"/>
      <c r="BM83" s="10">
        <f t="shared" si="297"/>
        <v>0</v>
      </c>
      <c r="BN83" s="14"/>
      <c r="BO83" s="10">
        <f t="shared" si="298"/>
        <v>0</v>
      </c>
      <c r="BP83" s="14"/>
      <c r="BQ83" s="10">
        <f t="shared" si="265"/>
        <v>0</v>
      </c>
      <c r="BR83" s="14"/>
      <c r="BS83" s="10">
        <f t="shared" si="299"/>
        <v>0</v>
      </c>
      <c r="BT83" s="14"/>
      <c r="BU83" s="10">
        <f t="shared" si="266"/>
        <v>0</v>
      </c>
      <c r="BV83" s="14"/>
      <c r="BW83" s="10">
        <f t="shared" si="267"/>
        <v>0</v>
      </c>
      <c r="BX83" s="14"/>
      <c r="BY83" s="10">
        <f t="shared" si="300"/>
        <v>0</v>
      </c>
      <c r="BZ83" s="14"/>
      <c r="CA83" s="10">
        <f t="shared" si="301"/>
        <v>0</v>
      </c>
      <c r="CB83" s="14"/>
      <c r="CC83" s="10">
        <f t="shared" si="302"/>
        <v>0</v>
      </c>
      <c r="CD83" s="14"/>
      <c r="CE83" s="10">
        <f t="shared" si="303"/>
        <v>0</v>
      </c>
      <c r="CF83" s="14"/>
      <c r="CG83" s="10">
        <f t="shared" si="304"/>
        <v>0</v>
      </c>
      <c r="CH83" s="14"/>
      <c r="CI83" s="10">
        <f t="shared" si="268"/>
        <v>0</v>
      </c>
      <c r="CJ83" s="14"/>
      <c r="CK83" s="10">
        <f t="shared" si="269"/>
        <v>0</v>
      </c>
      <c r="CL83" s="14"/>
      <c r="CM83" s="10">
        <f t="shared" si="270"/>
        <v>0</v>
      </c>
      <c r="CN83" s="14"/>
      <c r="CO83" s="10">
        <f t="shared" si="305"/>
        <v>0</v>
      </c>
      <c r="CP83" s="14"/>
      <c r="CQ83" s="10">
        <f t="shared" si="306"/>
        <v>0</v>
      </c>
      <c r="CR83" s="14"/>
      <c r="CS83" s="10">
        <f t="shared" si="307"/>
        <v>0</v>
      </c>
      <c r="CT83" s="14"/>
      <c r="CU83" s="10">
        <f t="shared" si="271"/>
        <v>0</v>
      </c>
      <c r="CV83" s="10"/>
      <c r="CW83" s="10"/>
      <c r="CX83" s="10"/>
      <c r="CY83" s="10"/>
      <c r="CZ83" s="40">
        <f t="shared" si="272"/>
        <v>13</v>
      </c>
      <c r="DA83" s="40">
        <f t="shared" si="273"/>
        <v>3103083.9840000002</v>
      </c>
    </row>
    <row r="84" spans="1:105" s="44" customFormat="1" ht="14.25" x14ac:dyDescent="0.2">
      <c r="A84" s="55">
        <v>20</v>
      </c>
      <c r="B84" s="55"/>
      <c r="C84" s="17" t="s">
        <v>183</v>
      </c>
      <c r="D84" s="25"/>
      <c r="E84" s="25"/>
      <c r="F84" s="22">
        <v>0.98</v>
      </c>
      <c r="G84" s="32"/>
      <c r="H84" s="25"/>
      <c r="I84" s="25"/>
      <c r="J84" s="25"/>
      <c r="K84" s="54">
        <v>2.57</v>
      </c>
      <c r="L84" s="23">
        <f t="shared" ref="L84:BW84" si="308">SUM(L85:L90)</f>
        <v>0</v>
      </c>
      <c r="M84" s="23">
        <f t="shared" si="308"/>
        <v>0</v>
      </c>
      <c r="N84" s="26">
        <f t="shared" si="308"/>
        <v>76</v>
      </c>
      <c r="O84" s="26">
        <f t="shared" si="308"/>
        <v>114</v>
      </c>
      <c r="P84" s="23">
        <f t="shared" si="308"/>
        <v>120</v>
      </c>
      <c r="Q84" s="23">
        <f t="shared" si="308"/>
        <v>1251194.5599999998</v>
      </c>
      <c r="R84" s="23">
        <f t="shared" si="308"/>
        <v>0</v>
      </c>
      <c r="S84" s="23">
        <f t="shared" si="308"/>
        <v>0</v>
      </c>
      <c r="T84" s="26">
        <f t="shared" si="308"/>
        <v>0</v>
      </c>
      <c r="U84" s="26">
        <f t="shared" si="308"/>
        <v>0</v>
      </c>
      <c r="V84" s="23">
        <f t="shared" si="308"/>
        <v>0</v>
      </c>
      <c r="W84" s="23">
        <f t="shared" si="308"/>
        <v>0</v>
      </c>
      <c r="X84" s="23">
        <f t="shared" si="308"/>
        <v>0</v>
      </c>
      <c r="Y84" s="23">
        <f t="shared" si="308"/>
        <v>0</v>
      </c>
      <c r="Z84" s="23">
        <f t="shared" si="308"/>
        <v>40</v>
      </c>
      <c r="AA84" s="23">
        <f t="shared" si="308"/>
        <v>419089.44</v>
      </c>
      <c r="AB84" s="23">
        <f t="shared" si="308"/>
        <v>0</v>
      </c>
      <c r="AC84" s="23">
        <f t="shared" si="308"/>
        <v>0</v>
      </c>
      <c r="AD84" s="23">
        <v>0</v>
      </c>
      <c r="AE84" s="23">
        <v>0</v>
      </c>
      <c r="AF84" s="23">
        <f t="shared" si="308"/>
        <v>0</v>
      </c>
      <c r="AG84" s="23">
        <f t="shared" si="308"/>
        <v>0</v>
      </c>
      <c r="AH84" s="23">
        <f t="shared" si="308"/>
        <v>509</v>
      </c>
      <c r="AI84" s="23">
        <f t="shared" si="308"/>
        <v>5844613.6000000006</v>
      </c>
      <c r="AJ84" s="23">
        <f t="shared" si="308"/>
        <v>0</v>
      </c>
      <c r="AK84" s="23">
        <f t="shared" si="308"/>
        <v>0</v>
      </c>
      <c r="AL84" s="23">
        <f t="shared" si="308"/>
        <v>0</v>
      </c>
      <c r="AM84" s="23">
        <f t="shared" si="308"/>
        <v>0</v>
      </c>
      <c r="AN84" s="23">
        <f t="shared" si="308"/>
        <v>0</v>
      </c>
      <c r="AO84" s="23">
        <f t="shared" si="308"/>
        <v>0</v>
      </c>
      <c r="AP84" s="23">
        <f t="shared" si="308"/>
        <v>0</v>
      </c>
      <c r="AQ84" s="23">
        <f t="shared" si="308"/>
        <v>0</v>
      </c>
      <c r="AR84" s="23">
        <f t="shared" si="308"/>
        <v>650</v>
      </c>
      <c r="AS84" s="23">
        <f t="shared" si="308"/>
        <v>9495605.9519999996</v>
      </c>
      <c r="AT84" s="23">
        <f t="shared" si="308"/>
        <v>1</v>
      </c>
      <c r="AU84" s="23">
        <f t="shared" si="308"/>
        <v>12257.951999999999</v>
      </c>
      <c r="AV84" s="23">
        <f t="shared" si="308"/>
        <v>0</v>
      </c>
      <c r="AW84" s="23">
        <f t="shared" si="308"/>
        <v>0</v>
      </c>
      <c r="AX84" s="23">
        <f t="shared" si="308"/>
        <v>20</v>
      </c>
      <c r="AY84" s="23">
        <f t="shared" si="308"/>
        <v>245159.03999999998</v>
      </c>
      <c r="AZ84" s="23">
        <f t="shared" si="308"/>
        <v>0</v>
      </c>
      <c r="BA84" s="23">
        <f t="shared" si="308"/>
        <v>0</v>
      </c>
      <c r="BB84" s="23">
        <f t="shared" si="308"/>
        <v>0</v>
      </c>
      <c r="BC84" s="23">
        <f t="shared" si="308"/>
        <v>0</v>
      </c>
      <c r="BD84" s="23">
        <f t="shared" si="308"/>
        <v>0</v>
      </c>
      <c r="BE84" s="23">
        <f t="shared" si="308"/>
        <v>0</v>
      </c>
      <c r="BF84" s="23">
        <f t="shared" si="308"/>
        <v>0</v>
      </c>
      <c r="BG84" s="23">
        <f t="shared" si="308"/>
        <v>0</v>
      </c>
      <c r="BH84" s="23">
        <f t="shared" si="308"/>
        <v>0</v>
      </c>
      <c r="BI84" s="23">
        <f t="shared" si="308"/>
        <v>0</v>
      </c>
      <c r="BJ84" s="23">
        <f t="shared" si="308"/>
        <v>0</v>
      </c>
      <c r="BK84" s="23">
        <f t="shared" si="308"/>
        <v>0</v>
      </c>
      <c r="BL84" s="23">
        <f t="shared" si="308"/>
        <v>0</v>
      </c>
      <c r="BM84" s="23">
        <f t="shared" si="308"/>
        <v>0</v>
      </c>
      <c r="BN84" s="23">
        <f t="shared" si="308"/>
        <v>4</v>
      </c>
      <c r="BO84" s="23">
        <f t="shared" si="308"/>
        <v>49031.807999999997</v>
      </c>
      <c r="BP84" s="23">
        <f t="shared" si="308"/>
        <v>0</v>
      </c>
      <c r="BQ84" s="23">
        <f t="shared" si="308"/>
        <v>0</v>
      </c>
      <c r="BR84" s="23">
        <f t="shared" si="308"/>
        <v>0</v>
      </c>
      <c r="BS84" s="23">
        <f t="shared" si="308"/>
        <v>0</v>
      </c>
      <c r="BT84" s="23">
        <f t="shared" si="308"/>
        <v>0</v>
      </c>
      <c r="BU84" s="23">
        <f t="shared" si="308"/>
        <v>0</v>
      </c>
      <c r="BV84" s="23">
        <f t="shared" si="308"/>
        <v>0</v>
      </c>
      <c r="BW84" s="23">
        <f t="shared" si="308"/>
        <v>0</v>
      </c>
      <c r="BX84" s="23">
        <f t="shared" ref="BX84:DA84" si="309">SUM(BX85:BX90)</f>
        <v>0</v>
      </c>
      <c r="BY84" s="23">
        <f t="shared" si="309"/>
        <v>0</v>
      </c>
      <c r="BZ84" s="23">
        <f t="shared" si="309"/>
        <v>0</v>
      </c>
      <c r="CA84" s="23">
        <f t="shared" si="309"/>
        <v>0</v>
      </c>
      <c r="CB84" s="23">
        <f t="shared" si="309"/>
        <v>0</v>
      </c>
      <c r="CC84" s="23">
        <f t="shared" si="309"/>
        <v>0</v>
      </c>
      <c r="CD84" s="23">
        <f t="shared" si="309"/>
        <v>72</v>
      </c>
      <c r="CE84" s="23">
        <f t="shared" si="309"/>
        <v>1010121.5040000001</v>
      </c>
      <c r="CF84" s="23">
        <f t="shared" si="309"/>
        <v>51</v>
      </c>
      <c r="CG84" s="23">
        <f t="shared" si="309"/>
        <v>625155.55200000003</v>
      </c>
      <c r="CH84" s="23">
        <f t="shared" si="309"/>
        <v>0</v>
      </c>
      <c r="CI84" s="23">
        <f t="shared" si="309"/>
        <v>0</v>
      </c>
      <c r="CJ84" s="23">
        <f t="shared" si="309"/>
        <v>30</v>
      </c>
      <c r="CK84" s="23">
        <f t="shared" si="309"/>
        <v>306448.8</v>
      </c>
      <c r="CL84" s="23">
        <f t="shared" si="309"/>
        <v>20</v>
      </c>
      <c r="CM84" s="23">
        <f t="shared" si="309"/>
        <v>204299.19999999998</v>
      </c>
      <c r="CN84" s="23">
        <f t="shared" si="309"/>
        <v>0</v>
      </c>
      <c r="CO84" s="23">
        <f t="shared" si="309"/>
        <v>0</v>
      </c>
      <c r="CP84" s="23">
        <f t="shared" si="309"/>
        <v>4</v>
      </c>
      <c r="CQ84" s="23">
        <f t="shared" si="309"/>
        <v>49031.807999999997</v>
      </c>
      <c r="CR84" s="23">
        <f t="shared" si="309"/>
        <v>0</v>
      </c>
      <c r="CS84" s="23">
        <f t="shared" si="309"/>
        <v>0</v>
      </c>
      <c r="CT84" s="23">
        <f t="shared" si="309"/>
        <v>15</v>
      </c>
      <c r="CU84" s="23">
        <f t="shared" si="309"/>
        <v>244064.58</v>
      </c>
      <c r="CV84" s="23"/>
      <c r="CW84" s="23"/>
      <c r="CX84" s="23"/>
      <c r="CY84" s="23"/>
      <c r="CZ84" s="23">
        <f t="shared" si="309"/>
        <v>1536</v>
      </c>
      <c r="DA84" s="23">
        <f t="shared" si="309"/>
        <v>19756073.796</v>
      </c>
    </row>
    <row r="85" spans="1:105" x14ac:dyDescent="0.25">
      <c r="A85" s="56"/>
      <c r="B85" s="56">
        <v>55</v>
      </c>
      <c r="C85" s="6" t="s">
        <v>184</v>
      </c>
      <c r="D85" s="7">
        <f>D83</f>
        <v>9860</v>
      </c>
      <c r="E85" s="7">
        <v>10127</v>
      </c>
      <c r="F85" s="8">
        <v>0.74</v>
      </c>
      <c r="G85" s="15">
        <v>1</v>
      </c>
      <c r="H85" s="7">
        <v>1.4</v>
      </c>
      <c r="I85" s="7">
        <v>1.68</v>
      </c>
      <c r="J85" s="7">
        <v>2.23</v>
      </c>
      <c r="K85" s="9">
        <v>2.57</v>
      </c>
      <c r="L85" s="10"/>
      <c r="M85" s="10">
        <f t="shared" si="275"/>
        <v>0</v>
      </c>
      <c r="N85" s="10">
        <v>75</v>
      </c>
      <c r="O85" s="10">
        <f t="shared" si="276"/>
        <v>112.5</v>
      </c>
      <c r="P85" s="10">
        <v>118</v>
      </c>
      <c r="Q85" s="10">
        <f t="shared" si="277"/>
        <v>1205365.2799999998</v>
      </c>
      <c r="R85" s="11"/>
      <c r="S85" s="10">
        <f t="shared" si="278"/>
        <v>0</v>
      </c>
      <c r="T85" s="10"/>
      <c r="U85" s="10">
        <f t="shared" si="279"/>
        <v>0</v>
      </c>
      <c r="V85" s="10"/>
      <c r="W85" s="10">
        <f t="shared" si="280"/>
        <v>0</v>
      </c>
      <c r="X85" s="10"/>
      <c r="Y85" s="10">
        <f t="shared" si="281"/>
        <v>0</v>
      </c>
      <c r="Z85" s="10">
        <v>38</v>
      </c>
      <c r="AA85" s="10">
        <f t="shared" si="282"/>
        <v>388168.48</v>
      </c>
      <c r="AB85" s="10"/>
      <c r="AC85" s="10">
        <f t="shared" si="283"/>
        <v>0</v>
      </c>
      <c r="AD85" s="10"/>
      <c r="AE85" s="10">
        <v>0</v>
      </c>
      <c r="AF85" s="11"/>
      <c r="AG85" s="10">
        <f t="shared" si="284"/>
        <v>0</v>
      </c>
      <c r="AH85" s="10">
        <v>413</v>
      </c>
      <c r="AI85" s="10">
        <f t="shared" si="285"/>
        <v>4218778.4800000004</v>
      </c>
      <c r="AJ85" s="10"/>
      <c r="AK85" s="10">
        <f t="shared" si="286"/>
        <v>0</v>
      </c>
      <c r="AL85" s="10"/>
      <c r="AM85" s="10">
        <f t="shared" si="287"/>
        <v>0</v>
      </c>
      <c r="AN85" s="10"/>
      <c r="AO85" s="10">
        <f t="shared" si="288"/>
        <v>0</v>
      </c>
      <c r="AP85" s="10"/>
      <c r="AQ85" s="10">
        <f t="shared" si="289"/>
        <v>0</v>
      </c>
      <c r="AR85" s="51">
        <v>479</v>
      </c>
      <c r="AS85" s="10">
        <f t="shared" si="290"/>
        <v>5871559.0080000004</v>
      </c>
      <c r="AT85" s="10">
        <v>1</v>
      </c>
      <c r="AU85" s="10">
        <f t="shared" si="291"/>
        <v>12257.951999999999</v>
      </c>
      <c r="AV85" s="10"/>
      <c r="AW85" s="10">
        <f t="shared" si="292"/>
        <v>0</v>
      </c>
      <c r="AX85" s="51">
        <v>20</v>
      </c>
      <c r="AY85" s="10">
        <f t="shared" si="293"/>
        <v>245159.03999999998</v>
      </c>
      <c r="AZ85" s="10"/>
      <c r="BA85" s="10">
        <f t="shared" si="294"/>
        <v>0</v>
      </c>
      <c r="BB85" s="10"/>
      <c r="BC85" s="10">
        <f t="shared" si="295"/>
        <v>0</v>
      </c>
      <c r="BD85" s="10"/>
      <c r="BE85" s="10">
        <f t="shared" ref="BE85:BE90" si="310">SUM(BD85*$D85*$F85*$G85*$H85*BE$8)</f>
        <v>0</v>
      </c>
      <c r="BF85" s="10"/>
      <c r="BG85" s="10">
        <f t="shared" ref="BG85:BG90" si="311">SUM(BF85*$D85*$F85*$G85*$H85*BG$8)</f>
        <v>0</v>
      </c>
      <c r="BH85" s="10"/>
      <c r="BI85" s="10">
        <f t="shared" si="296"/>
        <v>0</v>
      </c>
      <c r="BJ85" s="10"/>
      <c r="BK85" s="10">
        <f t="shared" ref="BK85:BK90" si="312">SUM(BJ85*$D85*$F85*$G85*$H85*BK$8)</f>
        <v>0</v>
      </c>
      <c r="BL85" s="10"/>
      <c r="BM85" s="10">
        <f t="shared" si="297"/>
        <v>0</v>
      </c>
      <c r="BN85" s="10">
        <v>4</v>
      </c>
      <c r="BO85" s="10">
        <f t="shared" si="298"/>
        <v>49031.807999999997</v>
      </c>
      <c r="BP85" s="10"/>
      <c r="BQ85" s="10">
        <f t="shared" ref="BQ85:BQ90" si="313">SUM(BP85*$D85*$F85*$G85*$H85*BQ$8)</f>
        <v>0</v>
      </c>
      <c r="BR85" s="10"/>
      <c r="BS85" s="10">
        <f t="shared" si="299"/>
        <v>0</v>
      </c>
      <c r="BT85" s="10"/>
      <c r="BU85" s="10">
        <f t="shared" ref="BU85:BU90" si="314">SUM(BT85*$D85*$F85*$G85*$H85*BU$8)</f>
        <v>0</v>
      </c>
      <c r="BV85" s="10"/>
      <c r="BW85" s="10">
        <f t="shared" ref="BW85:BW90" si="315">SUM(BV85*$D85*$F85*$G85*$H85*BW$8)</f>
        <v>0</v>
      </c>
      <c r="BX85" s="51"/>
      <c r="BY85" s="10">
        <f t="shared" si="300"/>
        <v>0</v>
      </c>
      <c r="BZ85" s="10"/>
      <c r="CA85" s="10">
        <f t="shared" si="301"/>
        <v>0</v>
      </c>
      <c r="CB85" s="10"/>
      <c r="CC85" s="10">
        <f t="shared" si="302"/>
        <v>0</v>
      </c>
      <c r="CD85" s="51">
        <v>56</v>
      </c>
      <c r="CE85" s="10">
        <f t="shared" si="303"/>
        <v>686445.31200000003</v>
      </c>
      <c r="CF85" s="10">
        <v>51</v>
      </c>
      <c r="CG85" s="10">
        <f t="shared" si="304"/>
        <v>625155.55200000003</v>
      </c>
      <c r="CH85" s="10"/>
      <c r="CI85" s="10">
        <f t="shared" ref="CI85:CI90" si="316">SUM(CH85*$D85*$F85*$G85*$H85*CI$8)</f>
        <v>0</v>
      </c>
      <c r="CJ85" s="10">
        <v>30</v>
      </c>
      <c r="CK85" s="10">
        <f t="shared" ref="CK85:CK90" si="317">SUM(CJ85*$D85*$F85*$G85*$H85*CK$8)</f>
        <v>306448.8</v>
      </c>
      <c r="CL85" s="10">
        <v>20</v>
      </c>
      <c r="CM85" s="10">
        <f t="shared" ref="CM85:CM90" si="318">SUM(CL85*$D85*$F85*$G85*$H85*CM$8)</f>
        <v>204299.19999999998</v>
      </c>
      <c r="CN85" s="10"/>
      <c r="CO85" s="10">
        <f t="shared" si="305"/>
        <v>0</v>
      </c>
      <c r="CP85" s="10">
        <v>4</v>
      </c>
      <c r="CQ85" s="10">
        <f t="shared" si="306"/>
        <v>49031.807999999997</v>
      </c>
      <c r="CR85" s="51"/>
      <c r="CS85" s="10">
        <f t="shared" si="307"/>
        <v>0</v>
      </c>
      <c r="CT85" s="51">
        <v>15</v>
      </c>
      <c r="CU85" s="10">
        <f t="shared" ref="CU85:CU90" si="319">SUM(CT85*$D85*$F85*$G85*$J85*CU$8)</f>
        <v>244064.58</v>
      </c>
      <c r="CV85" s="10"/>
      <c r="CW85" s="10"/>
      <c r="CX85" s="10"/>
      <c r="CY85" s="10"/>
      <c r="CZ85" s="40">
        <f t="shared" ref="CZ85:DA90" si="320">SUM(AF85,R85,V85,AD85,L85,X85,P85,BH85,BV85,CH85,CL85,BJ85,CJ85,AH85,BB85,BD85,AJ85,BF85,BT85,AL85,Z85,CP85,BL85,CN85,BN85,BZ85,CD85,BX85,CB85,AN85,AP85,AR85,AT85,AV85,AZ85,AX85,BR85,CT85,CR85,CF85,AB85,BP85)</f>
        <v>1249</v>
      </c>
      <c r="DA85" s="40">
        <f t="shared" si="320"/>
        <v>14105765.299999999</v>
      </c>
    </row>
    <row r="86" spans="1:105" ht="45" x14ac:dyDescent="0.25">
      <c r="A86" s="56"/>
      <c r="B86" s="56">
        <v>56</v>
      </c>
      <c r="C86" s="6" t="s">
        <v>185</v>
      </c>
      <c r="D86" s="7">
        <f>D85</f>
        <v>9860</v>
      </c>
      <c r="E86" s="7">
        <v>10127</v>
      </c>
      <c r="F86" s="8">
        <v>1.1200000000000001</v>
      </c>
      <c r="G86" s="15">
        <v>1</v>
      </c>
      <c r="H86" s="7">
        <v>1.4</v>
      </c>
      <c r="I86" s="7">
        <v>1.68</v>
      </c>
      <c r="J86" s="7">
        <v>2.23</v>
      </c>
      <c r="K86" s="9">
        <v>2.57</v>
      </c>
      <c r="L86" s="10">
        <v>0</v>
      </c>
      <c r="M86" s="10">
        <f t="shared" si="275"/>
        <v>0</v>
      </c>
      <c r="N86" s="10"/>
      <c r="O86" s="10">
        <f t="shared" si="276"/>
        <v>0</v>
      </c>
      <c r="P86" s="10"/>
      <c r="Q86" s="10">
        <f t="shared" si="277"/>
        <v>0</v>
      </c>
      <c r="R86" s="11"/>
      <c r="S86" s="10">
        <f t="shared" si="278"/>
        <v>0</v>
      </c>
      <c r="T86" s="10"/>
      <c r="U86" s="10">
        <f t="shared" si="279"/>
        <v>0</v>
      </c>
      <c r="V86" s="10">
        <v>0</v>
      </c>
      <c r="W86" s="10">
        <f t="shared" si="280"/>
        <v>0</v>
      </c>
      <c r="X86" s="10">
        <v>0</v>
      </c>
      <c r="Y86" s="10">
        <f t="shared" si="281"/>
        <v>0</v>
      </c>
      <c r="Z86" s="10">
        <v>2</v>
      </c>
      <c r="AA86" s="10">
        <f t="shared" si="282"/>
        <v>30920.959999999999</v>
      </c>
      <c r="AB86" s="10"/>
      <c r="AC86" s="10">
        <f t="shared" si="283"/>
        <v>0</v>
      </c>
      <c r="AD86" s="10">
        <v>0</v>
      </c>
      <c r="AE86" s="10">
        <v>0</v>
      </c>
      <c r="AF86" s="11"/>
      <c r="AG86" s="10">
        <f t="shared" si="284"/>
        <v>0</v>
      </c>
      <c r="AH86" s="10">
        <v>77</v>
      </c>
      <c r="AI86" s="10">
        <f t="shared" si="285"/>
        <v>1190456.96</v>
      </c>
      <c r="AJ86" s="10">
        <v>0</v>
      </c>
      <c r="AK86" s="10">
        <f t="shared" si="286"/>
        <v>0</v>
      </c>
      <c r="AL86" s="10"/>
      <c r="AM86" s="10">
        <f t="shared" si="287"/>
        <v>0</v>
      </c>
      <c r="AN86" s="10">
        <v>0</v>
      </c>
      <c r="AO86" s="10">
        <f t="shared" si="288"/>
        <v>0</v>
      </c>
      <c r="AP86" s="10">
        <v>0</v>
      </c>
      <c r="AQ86" s="10">
        <f t="shared" si="289"/>
        <v>0</v>
      </c>
      <c r="AR86" s="51">
        <v>130</v>
      </c>
      <c r="AS86" s="10">
        <f t="shared" si="290"/>
        <v>2411834.8800000004</v>
      </c>
      <c r="AT86" s="10">
        <v>0</v>
      </c>
      <c r="AU86" s="10">
        <f t="shared" si="291"/>
        <v>0</v>
      </c>
      <c r="AV86" s="10">
        <v>0</v>
      </c>
      <c r="AW86" s="10">
        <f t="shared" si="292"/>
        <v>0</v>
      </c>
      <c r="AX86" s="10">
        <v>0</v>
      </c>
      <c r="AY86" s="10">
        <f t="shared" si="293"/>
        <v>0</v>
      </c>
      <c r="AZ86" s="10">
        <v>0</v>
      </c>
      <c r="BA86" s="10">
        <f t="shared" si="294"/>
        <v>0</v>
      </c>
      <c r="BB86" s="10">
        <v>0</v>
      </c>
      <c r="BC86" s="10">
        <f t="shared" si="295"/>
        <v>0</v>
      </c>
      <c r="BD86" s="10"/>
      <c r="BE86" s="10">
        <f t="shared" si="310"/>
        <v>0</v>
      </c>
      <c r="BF86" s="10"/>
      <c r="BG86" s="10">
        <f t="shared" si="311"/>
        <v>0</v>
      </c>
      <c r="BH86" s="10">
        <v>0</v>
      </c>
      <c r="BI86" s="10">
        <f t="shared" si="296"/>
        <v>0</v>
      </c>
      <c r="BJ86" s="10">
        <v>0</v>
      </c>
      <c r="BK86" s="10">
        <f t="shared" si="312"/>
        <v>0</v>
      </c>
      <c r="BL86" s="10">
        <v>0</v>
      </c>
      <c r="BM86" s="10">
        <f t="shared" si="297"/>
        <v>0</v>
      </c>
      <c r="BN86" s="10">
        <v>0</v>
      </c>
      <c r="BO86" s="10">
        <f t="shared" si="298"/>
        <v>0</v>
      </c>
      <c r="BP86" s="10"/>
      <c r="BQ86" s="10">
        <f t="shared" si="313"/>
        <v>0</v>
      </c>
      <c r="BR86" s="10"/>
      <c r="BS86" s="10">
        <f t="shared" si="299"/>
        <v>0</v>
      </c>
      <c r="BT86" s="10">
        <v>0</v>
      </c>
      <c r="BU86" s="10">
        <f t="shared" si="314"/>
        <v>0</v>
      </c>
      <c r="BV86" s="10">
        <v>0</v>
      </c>
      <c r="BW86" s="10">
        <f t="shared" si="315"/>
        <v>0</v>
      </c>
      <c r="BX86" s="10">
        <v>0</v>
      </c>
      <c r="BY86" s="10">
        <f t="shared" si="300"/>
        <v>0</v>
      </c>
      <c r="BZ86" s="10">
        <v>0</v>
      </c>
      <c r="CA86" s="10">
        <f t="shared" si="301"/>
        <v>0</v>
      </c>
      <c r="CB86" s="10"/>
      <c r="CC86" s="10">
        <f t="shared" si="302"/>
        <v>0</v>
      </c>
      <c r="CD86" s="51">
        <v>13</v>
      </c>
      <c r="CE86" s="10">
        <f t="shared" si="303"/>
        <v>241183.48800000001</v>
      </c>
      <c r="CF86" s="10">
        <v>0</v>
      </c>
      <c r="CG86" s="10">
        <f t="shared" si="304"/>
        <v>0</v>
      </c>
      <c r="CH86" s="10">
        <v>0</v>
      </c>
      <c r="CI86" s="10">
        <f t="shared" si="316"/>
        <v>0</v>
      </c>
      <c r="CJ86" s="10"/>
      <c r="CK86" s="10">
        <f t="shared" si="317"/>
        <v>0</v>
      </c>
      <c r="CL86" s="10">
        <v>0</v>
      </c>
      <c r="CM86" s="10">
        <f t="shared" si="318"/>
        <v>0</v>
      </c>
      <c r="CN86" s="10"/>
      <c r="CO86" s="10">
        <f t="shared" si="305"/>
        <v>0</v>
      </c>
      <c r="CP86" s="10">
        <v>0</v>
      </c>
      <c r="CQ86" s="10">
        <f t="shared" si="306"/>
        <v>0</v>
      </c>
      <c r="CR86" s="10">
        <v>0</v>
      </c>
      <c r="CS86" s="10">
        <f t="shared" si="307"/>
        <v>0</v>
      </c>
      <c r="CT86" s="10">
        <v>0</v>
      </c>
      <c r="CU86" s="10">
        <f t="shared" si="319"/>
        <v>0</v>
      </c>
      <c r="CV86" s="10"/>
      <c r="CW86" s="10"/>
      <c r="CX86" s="10"/>
      <c r="CY86" s="10"/>
      <c r="CZ86" s="40">
        <f t="shared" si="320"/>
        <v>222</v>
      </c>
      <c r="DA86" s="40">
        <f t="shared" si="320"/>
        <v>3874396.2880000002</v>
      </c>
    </row>
    <row r="87" spans="1:105" ht="45" x14ac:dyDescent="0.25">
      <c r="A87" s="56"/>
      <c r="B87" s="56">
        <v>57</v>
      </c>
      <c r="C87" s="6" t="s">
        <v>186</v>
      </c>
      <c r="D87" s="7">
        <f t="shared" si="206"/>
        <v>9860</v>
      </c>
      <c r="E87" s="7">
        <v>10127</v>
      </c>
      <c r="F87" s="8">
        <v>1.66</v>
      </c>
      <c r="G87" s="15">
        <v>1</v>
      </c>
      <c r="H87" s="7">
        <v>1.4</v>
      </c>
      <c r="I87" s="7">
        <v>1.68</v>
      </c>
      <c r="J87" s="7">
        <v>2.23</v>
      </c>
      <c r="K87" s="9">
        <v>2.57</v>
      </c>
      <c r="L87" s="10">
        <v>0</v>
      </c>
      <c r="M87" s="10">
        <f t="shared" si="275"/>
        <v>0</v>
      </c>
      <c r="N87" s="10">
        <v>1</v>
      </c>
      <c r="O87" s="10">
        <f t="shared" si="276"/>
        <v>1.5</v>
      </c>
      <c r="P87" s="10">
        <v>2</v>
      </c>
      <c r="Q87" s="10">
        <f t="shared" si="277"/>
        <v>45829.279999999992</v>
      </c>
      <c r="R87" s="11"/>
      <c r="S87" s="10">
        <f t="shared" si="278"/>
        <v>0</v>
      </c>
      <c r="T87" s="10"/>
      <c r="U87" s="10">
        <f t="shared" si="279"/>
        <v>0</v>
      </c>
      <c r="V87" s="10">
        <v>0</v>
      </c>
      <c r="W87" s="10">
        <f t="shared" si="280"/>
        <v>0</v>
      </c>
      <c r="X87" s="10">
        <v>0</v>
      </c>
      <c r="Y87" s="10">
        <f t="shared" si="281"/>
        <v>0</v>
      </c>
      <c r="Z87" s="10">
        <v>0</v>
      </c>
      <c r="AA87" s="10">
        <f t="shared" si="282"/>
        <v>0</v>
      </c>
      <c r="AB87" s="10"/>
      <c r="AC87" s="10">
        <f t="shared" si="283"/>
        <v>0</v>
      </c>
      <c r="AD87" s="10">
        <v>0</v>
      </c>
      <c r="AE87" s="10">
        <v>0</v>
      </c>
      <c r="AF87" s="11"/>
      <c r="AG87" s="10">
        <f t="shared" si="284"/>
        <v>0</v>
      </c>
      <c r="AH87" s="10">
        <v>19</v>
      </c>
      <c r="AI87" s="10">
        <f t="shared" si="285"/>
        <v>435378.15999999992</v>
      </c>
      <c r="AJ87" s="10">
        <v>0</v>
      </c>
      <c r="AK87" s="10">
        <f t="shared" si="286"/>
        <v>0</v>
      </c>
      <c r="AL87" s="10"/>
      <c r="AM87" s="10">
        <f t="shared" si="287"/>
        <v>0</v>
      </c>
      <c r="AN87" s="10">
        <v>0</v>
      </c>
      <c r="AO87" s="10">
        <f t="shared" si="288"/>
        <v>0</v>
      </c>
      <c r="AP87" s="10">
        <v>0</v>
      </c>
      <c r="AQ87" s="10">
        <f t="shared" si="289"/>
        <v>0</v>
      </c>
      <c r="AR87" s="51">
        <v>30</v>
      </c>
      <c r="AS87" s="10">
        <f t="shared" si="290"/>
        <v>824927.03999999992</v>
      </c>
      <c r="AT87" s="10">
        <v>0</v>
      </c>
      <c r="AU87" s="10">
        <f t="shared" si="291"/>
        <v>0</v>
      </c>
      <c r="AV87" s="10">
        <v>0</v>
      </c>
      <c r="AW87" s="10">
        <f t="shared" si="292"/>
        <v>0</v>
      </c>
      <c r="AX87" s="10">
        <v>0</v>
      </c>
      <c r="AY87" s="10">
        <f t="shared" si="293"/>
        <v>0</v>
      </c>
      <c r="AZ87" s="10">
        <v>0</v>
      </c>
      <c r="BA87" s="10">
        <f t="shared" si="294"/>
        <v>0</v>
      </c>
      <c r="BB87" s="10">
        <v>0</v>
      </c>
      <c r="BC87" s="10">
        <f t="shared" si="295"/>
        <v>0</v>
      </c>
      <c r="BD87" s="10"/>
      <c r="BE87" s="10">
        <f t="shared" si="310"/>
        <v>0</v>
      </c>
      <c r="BF87" s="10"/>
      <c r="BG87" s="10">
        <f t="shared" si="311"/>
        <v>0</v>
      </c>
      <c r="BH87" s="10">
        <v>0</v>
      </c>
      <c r="BI87" s="10">
        <f t="shared" si="296"/>
        <v>0</v>
      </c>
      <c r="BJ87" s="10">
        <v>0</v>
      </c>
      <c r="BK87" s="10">
        <f t="shared" si="312"/>
        <v>0</v>
      </c>
      <c r="BL87" s="10">
        <v>0</v>
      </c>
      <c r="BM87" s="10">
        <f t="shared" si="297"/>
        <v>0</v>
      </c>
      <c r="BN87" s="10">
        <v>0</v>
      </c>
      <c r="BO87" s="10">
        <f t="shared" si="298"/>
        <v>0</v>
      </c>
      <c r="BP87" s="10"/>
      <c r="BQ87" s="10">
        <f t="shared" si="313"/>
        <v>0</v>
      </c>
      <c r="BR87" s="10"/>
      <c r="BS87" s="10">
        <f t="shared" si="299"/>
        <v>0</v>
      </c>
      <c r="BT87" s="10">
        <v>0</v>
      </c>
      <c r="BU87" s="10">
        <f t="shared" si="314"/>
        <v>0</v>
      </c>
      <c r="BV87" s="10">
        <v>0</v>
      </c>
      <c r="BW87" s="10">
        <f t="shared" si="315"/>
        <v>0</v>
      </c>
      <c r="BX87" s="10">
        <v>0</v>
      </c>
      <c r="BY87" s="10">
        <f t="shared" si="300"/>
        <v>0</v>
      </c>
      <c r="BZ87" s="10">
        <v>0</v>
      </c>
      <c r="CA87" s="10">
        <f t="shared" si="301"/>
        <v>0</v>
      </c>
      <c r="CB87" s="10"/>
      <c r="CC87" s="10">
        <f t="shared" si="302"/>
        <v>0</v>
      </c>
      <c r="CD87" s="10">
        <v>3</v>
      </c>
      <c r="CE87" s="10">
        <f t="shared" si="303"/>
        <v>82492.703999999983</v>
      </c>
      <c r="CF87" s="10">
        <v>0</v>
      </c>
      <c r="CG87" s="10">
        <f t="shared" si="304"/>
        <v>0</v>
      </c>
      <c r="CH87" s="10">
        <v>0</v>
      </c>
      <c r="CI87" s="10">
        <f t="shared" si="316"/>
        <v>0</v>
      </c>
      <c r="CJ87" s="10"/>
      <c r="CK87" s="10">
        <f t="shared" si="317"/>
        <v>0</v>
      </c>
      <c r="CL87" s="10">
        <v>0</v>
      </c>
      <c r="CM87" s="10">
        <f t="shared" si="318"/>
        <v>0</v>
      </c>
      <c r="CN87" s="10"/>
      <c r="CO87" s="10">
        <f t="shared" si="305"/>
        <v>0</v>
      </c>
      <c r="CP87" s="10">
        <v>0</v>
      </c>
      <c r="CQ87" s="10">
        <f t="shared" si="306"/>
        <v>0</v>
      </c>
      <c r="CR87" s="10">
        <v>0</v>
      </c>
      <c r="CS87" s="10">
        <f t="shared" si="307"/>
        <v>0</v>
      </c>
      <c r="CT87" s="10">
        <v>0</v>
      </c>
      <c r="CU87" s="10">
        <f t="shared" si="319"/>
        <v>0</v>
      </c>
      <c r="CV87" s="10"/>
      <c r="CW87" s="10"/>
      <c r="CX87" s="10"/>
      <c r="CY87" s="10"/>
      <c r="CZ87" s="40">
        <f t="shared" si="320"/>
        <v>54</v>
      </c>
      <c r="DA87" s="40">
        <f t="shared" si="320"/>
        <v>1388627.1839999999</v>
      </c>
    </row>
    <row r="88" spans="1:105" ht="45" x14ac:dyDescent="0.25">
      <c r="A88" s="56"/>
      <c r="B88" s="56">
        <v>58</v>
      </c>
      <c r="C88" s="6" t="s">
        <v>187</v>
      </c>
      <c r="D88" s="7">
        <f t="shared" si="206"/>
        <v>9860</v>
      </c>
      <c r="E88" s="7">
        <v>10127</v>
      </c>
      <c r="F88" s="8">
        <v>2</v>
      </c>
      <c r="G88" s="15">
        <v>1</v>
      </c>
      <c r="H88" s="7">
        <v>1.4</v>
      </c>
      <c r="I88" s="7">
        <v>1.68</v>
      </c>
      <c r="J88" s="7">
        <v>2.23</v>
      </c>
      <c r="K88" s="9">
        <v>2.57</v>
      </c>
      <c r="L88" s="10">
        <v>0</v>
      </c>
      <c r="M88" s="10">
        <f t="shared" si="275"/>
        <v>0</v>
      </c>
      <c r="N88" s="10"/>
      <c r="O88" s="10">
        <f t="shared" si="276"/>
        <v>0</v>
      </c>
      <c r="P88" s="10"/>
      <c r="Q88" s="10">
        <f t="shared" si="277"/>
        <v>0</v>
      </c>
      <c r="R88" s="11"/>
      <c r="S88" s="10">
        <f t="shared" si="278"/>
        <v>0</v>
      </c>
      <c r="T88" s="10"/>
      <c r="U88" s="10">
        <f t="shared" si="279"/>
        <v>0</v>
      </c>
      <c r="V88" s="10">
        <v>0</v>
      </c>
      <c r="W88" s="10">
        <f t="shared" si="280"/>
        <v>0</v>
      </c>
      <c r="X88" s="10">
        <v>0</v>
      </c>
      <c r="Y88" s="10">
        <f t="shared" si="281"/>
        <v>0</v>
      </c>
      <c r="Z88" s="10">
        <v>0</v>
      </c>
      <c r="AA88" s="10">
        <f t="shared" si="282"/>
        <v>0</v>
      </c>
      <c r="AB88" s="10"/>
      <c r="AC88" s="10">
        <f t="shared" si="283"/>
        <v>0</v>
      </c>
      <c r="AD88" s="10">
        <v>0</v>
      </c>
      <c r="AE88" s="10">
        <v>0</v>
      </c>
      <c r="AF88" s="11"/>
      <c r="AG88" s="10">
        <f t="shared" si="284"/>
        <v>0</v>
      </c>
      <c r="AH88" s="10"/>
      <c r="AI88" s="10">
        <f t="shared" si="285"/>
        <v>0</v>
      </c>
      <c r="AJ88" s="10">
        <v>0</v>
      </c>
      <c r="AK88" s="10">
        <f t="shared" si="286"/>
        <v>0</v>
      </c>
      <c r="AL88" s="10"/>
      <c r="AM88" s="10">
        <f t="shared" si="287"/>
        <v>0</v>
      </c>
      <c r="AN88" s="10">
        <v>0</v>
      </c>
      <c r="AO88" s="10">
        <f t="shared" si="288"/>
        <v>0</v>
      </c>
      <c r="AP88" s="10">
        <v>0</v>
      </c>
      <c r="AQ88" s="10">
        <f t="shared" si="289"/>
        <v>0</v>
      </c>
      <c r="AR88" s="51">
        <v>8</v>
      </c>
      <c r="AS88" s="10">
        <f t="shared" si="290"/>
        <v>265036.79999999999</v>
      </c>
      <c r="AT88" s="51"/>
      <c r="AU88" s="10">
        <f t="shared" si="291"/>
        <v>0</v>
      </c>
      <c r="AV88" s="10">
        <v>0</v>
      </c>
      <c r="AW88" s="10">
        <f t="shared" si="292"/>
        <v>0</v>
      </c>
      <c r="AX88" s="10">
        <v>0</v>
      </c>
      <c r="AY88" s="10">
        <f t="shared" si="293"/>
        <v>0</v>
      </c>
      <c r="AZ88" s="10">
        <v>0</v>
      </c>
      <c r="BA88" s="10">
        <f t="shared" si="294"/>
        <v>0</v>
      </c>
      <c r="BB88" s="10">
        <v>0</v>
      </c>
      <c r="BC88" s="10">
        <f t="shared" si="295"/>
        <v>0</v>
      </c>
      <c r="BD88" s="10"/>
      <c r="BE88" s="10">
        <f t="shared" si="310"/>
        <v>0</v>
      </c>
      <c r="BF88" s="10"/>
      <c r="BG88" s="10">
        <f t="shared" si="311"/>
        <v>0</v>
      </c>
      <c r="BH88" s="10">
        <v>0</v>
      </c>
      <c r="BI88" s="10">
        <f t="shared" si="296"/>
        <v>0</v>
      </c>
      <c r="BJ88" s="10">
        <v>0</v>
      </c>
      <c r="BK88" s="10">
        <f t="shared" si="312"/>
        <v>0</v>
      </c>
      <c r="BL88" s="10">
        <v>0</v>
      </c>
      <c r="BM88" s="10">
        <f t="shared" si="297"/>
        <v>0</v>
      </c>
      <c r="BN88" s="10">
        <v>0</v>
      </c>
      <c r="BO88" s="10">
        <f t="shared" si="298"/>
        <v>0</v>
      </c>
      <c r="BP88" s="10"/>
      <c r="BQ88" s="10">
        <f t="shared" si="313"/>
        <v>0</v>
      </c>
      <c r="BR88" s="10"/>
      <c r="BS88" s="10">
        <f t="shared" si="299"/>
        <v>0</v>
      </c>
      <c r="BT88" s="10">
        <v>0</v>
      </c>
      <c r="BU88" s="10">
        <f t="shared" si="314"/>
        <v>0</v>
      </c>
      <c r="BV88" s="10">
        <v>0</v>
      </c>
      <c r="BW88" s="10">
        <f t="shared" si="315"/>
        <v>0</v>
      </c>
      <c r="BX88" s="10">
        <v>0</v>
      </c>
      <c r="BY88" s="10">
        <f t="shared" si="300"/>
        <v>0</v>
      </c>
      <c r="BZ88" s="10">
        <v>0</v>
      </c>
      <c r="CA88" s="10">
        <f t="shared" si="301"/>
        <v>0</v>
      </c>
      <c r="CB88" s="10"/>
      <c r="CC88" s="10">
        <f t="shared" si="302"/>
        <v>0</v>
      </c>
      <c r="CD88" s="51"/>
      <c r="CE88" s="10">
        <f t="shared" si="303"/>
        <v>0</v>
      </c>
      <c r="CF88" s="10">
        <v>0</v>
      </c>
      <c r="CG88" s="10">
        <f t="shared" si="304"/>
        <v>0</v>
      </c>
      <c r="CH88" s="10">
        <v>0</v>
      </c>
      <c r="CI88" s="10">
        <f t="shared" si="316"/>
        <v>0</v>
      </c>
      <c r="CJ88" s="10"/>
      <c r="CK88" s="10">
        <f t="shared" si="317"/>
        <v>0</v>
      </c>
      <c r="CL88" s="10">
        <v>0</v>
      </c>
      <c r="CM88" s="10">
        <f t="shared" si="318"/>
        <v>0</v>
      </c>
      <c r="CN88" s="10"/>
      <c r="CO88" s="10">
        <f t="shared" si="305"/>
        <v>0</v>
      </c>
      <c r="CP88" s="10">
        <v>0</v>
      </c>
      <c r="CQ88" s="10">
        <f t="shared" si="306"/>
        <v>0</v>
      </c>
      <c r="CR88" s="10">
        <v>0</v>
      </c>
      <c r="CS88" s="10">
        <f t="shared" si="307"/>
        <v>0</v>
      </c>
      <c r="CT88" s="10">
        <v>0</v>
      </c>
      <c r="CU88" s="10">
        <f t="shared" si="319"/>
        <v>0</v>
      </c>
      <c r="CV88" s="10"/>
      <c r="CW88" s="10"/>
      <c r="CX88" s="10"/>
      <c r="CY88" s="10"/>
      <c r="CZ88" s="40">
        <f t="shared" si="320"/>
        <v>8</v>
      </c>
      <c r="DA88" s="40">
        <f t="shared" si="320"/>
        <v>265036.79999999999</v>
      </c>
    </row>
    <row r="89" spans="1:105" ht="45" x14ac:dyDescent="0.25">
      <c r="A89" s="56"/>
      <c r="B89" s="56">
        <v>59</v>
      </c>
      <c r="C89" s="6" t="s">
        <v>188</v>
      </c>
      <c r="D89" s="7">
        <f t="shared" si="206"/>
        <v>9860</v>
      </c>
      <c r="E89" s="7">
        <v>10127</v>
      </c>
      <c r="F89" s="8">
        <v>2.46</v>
      </c>
      <c r="G89" s="15">
        <v>1</v>
      </c>
      <c r="H89" s="7">
        <v>1.4</v>
      </c>
      <c r="I89" s="7">
        <v>1.68</v>
      </c>
      <c r="J89" s="7">
        <v>2.23</v>
      </c>
      <c r="K89" s="9">
        <v>2.57</v>
      </c>
      <c r="L89" s="10">
        <v>0</v>
      </c>
      <c r="M89" s="10">
        <f t="shared" si="275"/>
        <v>0</v>
      </c>
      <c r="N89" s="10"/>
      <c r="O89" s="10">
        <f t="shared" si="276"/>
        <v>0</v>
      </c>
      <c r="P89" s="10">
        <v>0</v>
      </c>
      <c r="Q89" s="10">
        <f t="shared" si="277"/>
        <v>0</v>
      </c>
      <c r="R89" s="11"/>
      <c r="S89" s="10">
        <f t="shared" si="278"/>
        <v>0</v>
      </c>
      <c r="T89" s="10"/>
      <c r="U89" s="10">
        <f t="shared" si="279"/>
        <v>0</v>
      </c>
      <c r="V89" s="10"/>
      <c r="W89" s="10">
        <f t="shared" si="280"/>
        <v>0</v>
      </c>
      <c r="X89" s="10">
        <v>0</v>
      </c>
      <c r="Y89" s="10">
        <f t="shared" si="281"/>
        <v>0</v>
      </c>
      <c r="Z89" s="10">
        <v>0</v>
      </c>
      <c r="AA89" s="10">
        <f t="shared" si="282"/>
        <v>0</v>
      </c>
      <c r="AB89" s="10"/>
      <c r="AC89" s="10">
        <f t="shared" si="283"/>
        <v>0</v>
      </c>
      <c r="AD89" s="10">
        <v>0</v>
      </c>
      <c r="AE89" s="10">
        <v>0</v>
      </c>
      <c r="AF89" s="11"/>
      <c r="AG89" s="10">
        <f t="shared" si="284"/>
        <v>0</v>
      </c>
      <c r="AH89" s="10"/>
      <c r="AI89" s="10">
        <f t="shared" si="285"/>
        <v>0</v>
      </c>
      <c r="AJ89" s="10">
        <v>0</v>
      </c>
      <c r="AK89" s="10">
        <f t="shared" si="286"/>
        <v>0</v>
      </c>
      <c r="AL89" s="10"/>
      <c r="AM89" s="10">
        <f t="shared" si="287"/>
        <v>0</v>
      </c>
      <c r="AN89" s="10">
        <v>0</v>
      </c>
      <c r="AO89" s="10">
        <f t="shared" si="288"/>
        <v>0</v>
      </c>
      <c r="AP89" s="10">
        <v>0</v>
      </c>
      <c r="AQ89" s="10">
        <f t="shared" si="289"/>
        <v>0</v>
      </c>
      <c r="AR89" s="51">
        <v>3</v>
      </c>
      <c r="AS89" s="10">
        <f t="shared" si="290"/>
        <v>122248.224</v>
      </c>
      <c r="AT89" s="10">
        <v>0</v>
      </c>
      <c r="AU89" s="10">
        <f t="shared" si="291"/>
        <v>0</v>
      </c>
      <c r="AV89" s="10">
        <v>0</v>
      </c>
      <c r="AW89" s="10">
        <f t="shared" si="292"/>
        <v>0</v>
      </c>
      <c r="AX89" s="10">
        <v>0</v>
      </c>
      <c r="AY89" s="10">
        <f t="shared" si="293"/>
        <v>0</v>
      </c>
      <c r="AZ89" s="10">
        <v>0</v>
      </c>
      <c r="BA89" s="10">
        <f t="shared" si="294"/>
        <v>0</v>
      </c>
      <c r="BB89" s="10">
        <v>0</v>
      </c>
      <c r="BC89" s="10">
        <f t="shared" si="295"/>
        <v>0</v>
      </c>
      <c r="BD89" s="10"/>
      <c r="BE89" s="10">
        <f t="shared" si="310"/>
        <v>0</v>
      </c>
      <c r="BF89" s="10"/>
      <c r="BG89" s="10">
        <f t="shared" si="311"/>
        <v>0</v>
      </c>
      <c r="BH89" s="10">
        <v>0</v>
      </c>
      <c r="BI89" s="10">
        <f t="shared" si="296"/>
        <v>0</v>
      </c>
      <c r="BJ89" s="10">
        <v>0</v>
      </c>
      <c r="BK89" s="10">
        <f t="shared" si="312"/>
        <v>0</v>
      </c>
      <c r="BL89" s="10">
        <v>0</v>
      </c>
      <c r="BM89" s="10">
        <f t="shared" si="297"/>
        <v>0</v>
      </c>
      <c r="BN89" s="10">
        <v>0</v>
      </c>
      <c r="BO89" s="10">
        <f t="shared" si="298"/>
        <v>0</v>
      </c>
      <c r="BP89" s="10"/>
      <c r="BQ89" s="10">
        <f t="shared" si="313"/>
        <v>0</v>
      </c>
      <c r="BR89" s="10"/>
      <c r="BS89" s="10">
        <f t="shared" si="299"/>
        <v>0</v>
      </c>
      <c r="BT89" s="10">
        <v>0</v>
      </c>
      <c r="BU89" s="10">
        <f t="shared" si="314"/>
        <v>0</v>
      </c>
      <c r="BV89" s="10">
        <v>0</v>
      </c>
      <c r="BW89" s="10">
        <f t="shared" si="315"/>
        <v>0</v>
      </c>
      <c r="BX89" s="10">
        <v>0</v>
      </c>
      <c r="BY89" s="10">
        <f t="shared" si="300"/>
        <v>0</v>
      </c>
      <c r="BZ89" s="10">
        <v>0</v>
      </c>
      <c r="CA89" s="10">
        <f t="shared" si="301"/>
        <v>0</v>
      </c>
      <c r="CB89" s="10"/>
      <c r="CC89" s="10">
        <f t="shared" si="302"/>
        <v>0</v>
      </c>
      <c r="CD89" s="10">
        <v>0</v>
      </c>
      <c r="CE89" s="10">
        <f t="shared" si="303"/>
        <v>0</v>
      </c>
      <c r="CF89" s="10">
        <v>0</v>
      </c>
      <c r="CG89" s="10">
        <f t="shared" si="304"/>
        <v>0</v>
      </c>
      <c r="CH89" s="10">
        <v>0</v>
      </c>
      <c r="CI89" s="10">
        <f t="shared" si="316"/>
        <v>0</v>
      </c>
      <c r="CJ89" s="10"/>
      <c r="CK89" s="10">
        <f t="shared" si="317"/>
        <v>0</v>
      </c>
      <c r="CL89" s="10">
        <v>0</v>
      </c>
      <c r="CM89" s="10">
        <f t="shared" si="318"/>
        <v>0</v>
      </c>
      <c r="CN89" s="10"/>
      <c r="CO89" s="10">
        <f t="shared" si="305"/>
        <v>0</v>
      </c>
      <c r="CP89" s="10">
        <v>0</v>
      </c>
      <c r="CQ89" s="10">
        <f t="shared" si="306"/>
        <v>0</v>
      </c>
      <c r="CR89" s="10">
        <v>0</v>
      </c>
      <c r="CS89" s="10">
        <f t="shared" si="307"/>
        <v>0</v>
      </c>
      <c r="CT89" s="10">
        <v>0</v>
      </c>
      <c r="CU89" s="10">
        <f t="shared" si="319"/>
        <v>0</v>
      </c>
      <c r="CV89" s="10"/>
      <c r="CW89" s="10"/>
      <c r="CX89" s="10"/>
      <c r="CY89" s="10"/>
      <c r="CZ89" s="40">
        <f t="shared" si="320"/>
        <v>3</v>
      </c>
      <c r="DA89" s="40">
        <f t="shared" si="320"/>
        <v>122248.224</v>
      </c>
    </row>
    <row r="90" spans="1:105" x14ac:dyDescent="0.25">
      <c r="A90" s="56"/>
      <c r="B90" s="56">
        <v>60</v>
      </c>
      <c r="C90" s="6" t="s">
        <v>189</v>
      </c>
      <c r="D90" s="7">
        <f>D89</f>
        <v>9860</v>
      </c>
      <c r="E90" s="7">
        <v>10127</v>
      </c>
      <c r="F90" s="8">
        <v>45.5</v>
      </c>
      <c r="G90" s="15">
        <v>1</v>
      </c>
      <c r="H90" s="7">
        <v>1.4</v>
      </c>
      <c r="I90" s="7">
        <v>1.68</v>
      </c>
      <c r="J90" s="7">
        <v>2.23</v>
      </c>
      <c r="K90" s="9">
        <v>2.57</v>
      </c>
      <c r="L90" s="14"/>
      <c r="M90" s="10">
        <f t="shared" si="275"/>
        <v>0</v>
      </c>
      <c r="N90" s="14"/>
      <c r="O90" s="10">
        <f t="shared" si="276"/>
        <v>0</v>
      </c>
      <c r="P90" s="14"/>
      <c r="Q90" s="10">
        <f t="shared" si="277"/>
        <v>0</v>
      </c>
      <c r="R90" s="11"/>
      <c r="S90" s="10">
        <f t="shared" si="278"/>
        <v>0</v>
      </c>
      <c r="T90" s="14"/>
      <c r="U90" s="10">
        <f t="shared" si="279"/>
        <v>0</v>
      </c>
      <c r="V90" s="14"/>
      <c r="W90" s="10">
        <f t="shared" si="280"/>
        <v>0</v>
      </c>
      <c r="X90" s="14"/>
      <c r="Y90" s="10">
        <f t="shared" si="281"/>
        <v>0</v>
      </c>
      <c r="Z90" s="14"/>
      <c r="AA90" s="10">
        <f t="shared" si="282"/>
        <v>0</v>
      </c>
      <c r="AB90" s="10"/>
      <c r="AC90" s="10">
        <f t="shared" si="283"/>
        <v>0</v>
      </c>
      <c r="AD90" s="14"/>
      <c r="AE90" s="10">
        <v>0</v>
      </c>
      <c r="AF90" s="11"/>
      <c r="AG90" s="10">
        <f t="shared" si="284"/>
        <v>0</v>
      </c>
      <c r="AH90" s="14"/>
      <c r="AI90" s="10">
        <f t="shared" si="285"/>
        <v>0</v>
      </c>
      <c r="AJ90" s="14"/>
      <c r="AK90" s="10">
        <f t="shared" si="286"/>
        <v>0</v>
      </c>
      <c r="AL90" s="14"/>
      <c r="AM90" s="10">
        <f t="shared" si="287"/>
        <v>0</v>
      </c>
      <c r="AN90" s="14"/>
      <c r="AO90" s="10">
        <f t="shared" si="288"/>
        <v>0</v>
      </c>
      <c r="AP90" s="14"/>
      <c r="AQ90" s="10">
        <f t="shared" si="289"/>
        <v>0</v>
      </c>
      <c r="AR90" s="14"/>
      <c r="AS90" s="10">
        <f t="shared" si="290"/>
        <v>0</v>
      </c>
      <c r="AT90" s="14"/>
      <c r="AU90" s="10">
        <f t="shared" si="291"/>
        <v>0</v>
      </c>
      <c r="AV90" s="14"/>
      <c r="AW90" s="10">
        <f t="shared" si="292"/>
        <v>0</v>
      </c>
      <c r="AX90" s="14"/>
      <c r="AY90" s="10">
        <f t="shared" si="293"/>
        <v>0</v>
      </c>
      <c r="AZ90" s="14"/>
      <c r="BA90" s="10">
        <f t="shared" si="294"/>
        <v>0</v>
      </c>
      <c r="BB90" s="14"/>
      <c r="BC90" s="10">
        <f t="shared" si="295"/>
        <v>0</v>
      </c>
      <c r="BD90" s="14"/>
      <c r="BE90" s="10">
        <f t="shared" si="310"/>
        <v>0</v>
      </c>
      <c r="BF90" s="14"/>
      <c r="BG90" s="10">
        <f t="shared" si="311"/>
        <v>0</v>
      </c>
      <c r="BH90" s="14"/>
      <c r="BI90" s="10">
        <f t="shared" si="296"/>
        <v>0</v>
      </c>
      <c r="BJ90" s="14"/>
      <c r="BK90" s="10">
        <f t="shared" si="312"/>
        <v>0</v>
      </c>
      <c r="BL90" s="14"/>
      <c r="BM90" s="10">
        <f t="shared" si="297"/>
        <v>0</v>
      </c>
      <c r="BN90" s="14"/>
      <c r="BO90" s="10">
        <f t="shared" si="298"/>
        <v>0</v>
      </c>
      <c r="BP90" s="14"/>
      <c r="BQ90" s="10">
        <f t="shared" si="313"/>
        <v>0</v>
      </c>
      <c r="BR90" s="14"/>
      <c r="BS90" s="10">
        <f t="shared" si="299"/>
        <v>0</v>
      </c>
      <c r="BT90" s="14"/>
      <c r="BU90" s="10">
        <f t="shared" si="314"/>
        <v>0</v>
      </c>
      <c r="BV90" s="14"/>
      <c r="BW90" s="10">
        <f t="shared" si="315"/>
        <v>0</v>
      </c>
      <c r="BX90" s="14"/>
      <c r="BY90" s="10">
        <f t="shared" si="300"/>
        <v>0</v>
      </c>
      <c r="BZ90" s="14"/>
      <c r="CA90" s="10">
        <f t="shared" si="301"/>
        <v>0</v>
      </c>
      <c r="CB90" s="14"/>
      <c r="CC90" s="10">
        <f t="shared" si="302"/>
        <v>0</v>
      </c>
      <c r="CD90" s="14"/>
      <c r="CE90" s="10">
        <f t="shared" si="303"/>
        <v>0</v>
      </c>
      <c r="CF90" s="14"/>
      <c r="CG90" s="10">
        <f t="shared" si="304"/>
        <v>0</v>
      </c>
      <c r="CH90" s="14"/>
      <c r="CI90" s="10">
        <f t="shared" si="316"/>
        <v>0</v>
      </c>
      <c r="CJ90" s="14"/>
      <c r="CK90" s="10">
        <f t="shared" si="317"/>
        <v>0</v>
      </c>
      <c r="CL90" s="14"/>
      <c r="CM90" s="10">
        <f t="shared" si="318"/>
        <v>0</v>
      </c>
      <c r="CN90" s="14"/>
      <c r="CO90" s="10">
        <f t="shared" si="305"/>
        <v>0</v>
      </c>
      <c r="CP90" s="14"/>
      <c r="CQ90" s="10">
        <f t="shared" si="306"/>
        <v>0</v>
      </c>
      <c r="CR90" s="14"/>
      <c r="CS90" s="10">
        <f t="shared" si="307"/>
        <v>0</v>
      </c>
      <c r="CT90" s="14"/>
      <c r="CU90" s="10">
        <f t="shared" si="319"/>
        <v>0</v>
      </c>
      <c r="CV90" s="10"/>
      <c r="CW90" s="10"/>
      <c r="CX90" s="10"/>
      <c r="CY90" s="10"/>
      <c r="CZ90" s="40">
        <f t="shared" si="320"/>
        <v>0</v>
      </c>
      <c r="DA90" s="40">
        <f t="shared" si="320"/>
        <v>0</v>
      </c>
    </row>
    <row r="91" spans="1:105" s="44" customFormat="1" ht="14.25" x14ac:dyDescent="0.2">
      <c r="A91" s="55">
        <v>21</v>
      </c>
      <c r="B91" s="55"/>
      <c r="C91" s="17" t="s">
        <v>190</v>
      </c>
      <c r="D91" s="25">
        <f>D89</f>
        <v>9860</v>
      </c>
      <c r="E91" s="25"/>
      <c r="F91" s="22">
        <v>0.98</v>
      </c>
      <c r="G91" s="32">
        <v>1</v>
      </c>
      <c r="H91" s="25">
        <v>1.4</v>
      </c>
      <c r="I91" s="25">
        <v>1.68</v>
      </c>
      <c r="J91" s="25">
        <v>2.23</v>
      </c>
      <c r="K91" s="54">
        <v>2.57</v>
      </c>
      <c r="L91" s="23">
        <f t="shared" ref="L91:BW91" si="321">SUM(L92:L97)</f>
        <v>0</v>
      </c>
      <c r="M91" s="23">
        <f t="shared" si="321"/>
        <v>0</v>
      </c>
      <c r="N91" s="26">
        <f t="shared" si="321"/>
        <v>0</v>
      </c>
      <c r="O91" s="26">
        <f t="shared" si="321"/>
        <v>0</v>
      </c>
      <c r="P91" s="23">
        <f t="shared" si="321"/>
        <v>0</v>
      </c>
      <c r="Q91" s="23">
        <f t="shared" si="321"/>
        <v>0</v>
      </c>
      <c r="R91" s="23">
        <f t="shared" si="321"/>
        <v>110</v>
      </c>
      <c r="S91" s="23">
        <f t="shared" si="321"/>
        <v>592191.6</v>
      </c>
      <c r="T91" s="26">
        <f t="shared" si="321"/>
        <v>0</v>
      </c>
      <c r="U91" s="26">
        <f t="shared" si="321"/>
        <v>0</v>
      </c>
      <c r="V91" s="23">
        <f t="shared" si="321"/>
        <v>0</v>
      </c>
      <c r="W91" s="23">
        <f t="shared" si="321"/>
        <v>0</v>
      </c>
      <c r="X91" s="23">
        <f t="shared" si="321"/>
        <v>0</v>
      </c>
      <c r="Y91" s="23">
        <f t="shared" si="321"/>
        <v>0</v>
      </c>
      <c r="Z91" s="23">
        <f t="shared" si="321"/>
        <v>60</v>
      </c>
      <c r="AA91" s="23">
        <f t="shared" si="321"/>
        <v>368815.272</v>
      </c>
      <c r="AB91" s="23">
        <f t="shared" si="321"/>
        <v>0</v>
      </c>
      <c r="AC91" s="23">
        <f t="shared" si="321"/>
        <v>0</v>
      </c>
      <c r="AD91" s="23">
        <v>0</v>
      </c>
      <c r="AE91" s="23">
        <v>0</v>
      </c>
      <c r="AF91" s="23">
        <f t="shared" si="321"/>
        <v>0</v>
      </c>
      <c r="AG91" s="23">
        <f t="shared" si="321"/>
        <v>0</v>
      </c>
      <c r="AH91" s="23">
        <f t="shared" si="321"/>
        <v>0</v>
      </c>
      <c r="AI91" s="23">
        <f t="shared" si="321"/>
        <v>0</v>
      </c>
      <c r="AJ91" s="23">
        <f t="shared" si="321"/>
        <v>0</v>
      </c>
      <c r="AK91" s="23">
        <f t="shared" si="321"/>
        <v>0</v>
      </c>
      <c r="AL91" s="23">
        <f t="shared" si="321"/>
        <v>0</v>
      </c>
      <c r="AM91" s="23">
        <f t="shared" si="321"/>
        <v>0</v>
      </c>
      <c r="AN91" s="23">
        <f t="shared" si="321"/>
        <v>0</v>
      </c>
      <c r="AO91" s="23">
        <f t="shared" si="321"/>
        <v>0</v>
      </c>
      <c r="AP91" s="23">
        <f t="shared" si="321"/>
        <v>0</v>
      </c>
      <c r="AQ91" s="23">
        <f t="shared" si="321"/>
        <v>0</v>
      </c>
      <c r="AR91" s="23">
        <f t="shared" si="321"/>
        <v>140</v>
      </c>
      <c r="AS91" s="23">
        <f t="shared" si="321"/>
        <v>904438.08</v>
      </c>
      <c r="AT91" s="23">
        <f t="shared" si="321"/>
        <v>0</v>
      </c>
      <c r="AU91" s="23">
        <f t="shared" si="321"/>
        <v>0</v>
      </c>
      <c r="AV91" s="23">
        <f t="shared" si="321"/>
        <v>0</v>
      </c>
      <c r="AW91" s="23">
        <f t="shared" si="321"/>
        <v>0</v>
      </c>
      <c r="AX91" s="23">
        <f t="shared" si="321"/>
        <v>0</v>
      </c>
      <c r="AY91" s="23">
        <f t="shared" si="321"/>
        <v>0</v>
      </c>
      <c r="AZ91" s="23">
        <f t="shared" si="321"/>
        <v>0</v>
      </c>
      <c r="BA91" s="23">
        <f t="shared" si="321"/>
        <v>0</v>
      </c>
      <c r="BB91" s="23">
        <f t="shared" si="321"/>
        <v>136</v>
      </c>
      <c r="BC91" s="23">
        <f t="shared" si="321"/>
        <v>1492447.068</v>
      </c>
      <c r="BD91" s="23">
        <f t="shared" si="321"/>
        <v>0</v>
      </c>
      <c r="BE91" s="23">
        <f t="shared" si="321"/>
        <v>0</v>
      </c>
      <c r="BF91" s="23">
        <f t="shared" si="321"/>
        <v>0</v>
      </c>
      <c r="BG91" s="23">
        <f t="shared" si="321"/>
        <v>0</v>
      </c>
      <c r="BH91" s="23">
        <f t="shared" si="321"/>
        <v>0</v>
      </c>
      <c r="BI91" s="23">
        <f t="shared" si="321"/>
        <v>0</v>
      </c>
      <c r="BJ91" s="23">
        <f t="shared" si="321"/>
        <v>0</v>
      </c>
      <c r="BK91" s="23">
        <f t="shared" si="321"/>
        <v>0</v>
      </c>
      <c r="BL91" s="23">
        <f t="shared" si="321"/>
        <v>0</v>
      </c>
      <c r="BM91" s="23">
        <f t="shared" si="321"/>
        <v>0</v>
      </c>
      <c r="BN91" s="23">
        <f t="shared" si="321"/>
        <v>0</v>
      </c>
      <c r="BO91" s="23">
        <f t="shared" si="321"/>
        <v>0</v>
      </c>
      <c r="BP91" s="23">
        <f t="shared" si="321"/>
        <v>0</v>
      </c>
      <c r="BQ91" s="23">
        <f t="shared" si="321"/>
        <v>0</v>
      </c>
      <c r="BR91" s="23">
        <f t="shared" si="321"/>
        <v>0</v>
      </c>
      <c r="BS91" s="23">
        <f t="shared" si="321"/>
        <v>0</v>
      </c>
      <c r="BT91" s="23">
        <f t="shared" si="321"/>
        <v>0</v>
      </c>
      <c r="BU91" s="23">
        <f t="shared" si="321"/>
        <v>0</v>
      </c>
      <c r="BV91" s="23">
        <f t="shared" si="321"/>
        <v>0</v>
      </c>
      <c r="BW91" s="23">
        <f t="shared" si="321"/>
        <v>0</v>
      </c>
      <c r="BX91" s="23">
        <f t="shared" ref="BX91:DA91" si="322">SUM(BX92:BX97)</f>
        <v>0</v>
      </c>
      <c r="BY91" s="23">
        <f t="shared" si="322"/>
        <v>0</v>
      </c>
      <c r="BZ91" s="23">
        <f t="shared" si="322"/>
        <v>0</v>
      </c>
      <c r="CA91" s="23">
        <f t="shared" si="322"/>
        <v>0</v>
      </c>
      <c r="CB91" s="23">
        <f t="shared" si="322"/>
        <v>0</v>
      </c>
      <c r="CC91" s="23">
        <f t="shared" si="322"/>
        <v>0</v>
      </c>
      <c r="CD91" s="23">
        <f t="shared" si="322"/>
        <v>0</v>
      </c>
      <c r="CE91" s="23">
        <f t="shared" si="322"/>
        <v>0</v>
      </c>
      <c r="CF91" s="23">
        <f t="shared" si="322"/>
        <v>0</v>
      </c>
      <c r="CG91" s="23">
        <f t="shared" si="322"/>
        <v>0</v>
      </c>
      <c r="CH91" s="23">
        <f t="shared" si="322"/>
        <v>0</v>
      </c>
      <c r="CI91" s="23">
        <f t="shared" si="322"/>
        <v>0</v>
      </c>
      <c r="CJ91" s="23">
        <f t="shared" si="322"/>
        <v>0</v>
      </c>
      <c r="CK91" s="23">
        <f t="shared" si="322"/>
        <v>0</v>
      </c>
      <c r="CL91" s="23">
        <f t="shared" si="322"/>
        <v>0</v>
      </c>
      <c r="CM91" s="23">
        <f t="shared" si="322"/>
        <v>0</v>
      </c>
      <c r="CN91" s="23">
        <f t="shared" si="322"/>
        <v>0</v>
      </c>
      <c r="CO91" s="23">
        <f t="shared" si="322"/>
        <v>0</v>
      </c>
      <c r="CP91" s="23">
        <f t="shared" si="322"/>
        <v>0</v>
      </c>
      <c r="CQ91" s="23">
        <f t="shared" si="322"/>
        <v>0</v>
      </c>
      <c r="CR91" s="23">
        <f t="shared" si="322"/>
        <v>0</v>
      </c>
      <c r="CS91" s="23">
        <f t="shared" si="322"/>
        <v>0</v>
      </c>
      <c r="CT91" s="23">
        <f t="shared" si="322"/>
        <v>0</v>
      </c>
      <c r="CU91" s="23">
        <f t="shared" si="322"/>
        <v>0</v>
      </c>
      <c r="CV91" s="23"/>
      <c r="CW91" s="23"/>
      <c r="CX91" s="23"/>
      <c r="CY91" s="23"/>
      <c r="CZ91" s="23">
        <f t="shared" si="322"/>
        <v>446</v>
      </c>
      <c r="DA91" s="23">
        <f t="shared" si="322"/>
        <v>3357892.02</v>
      </c>
    </row>
    <row r="92" spans="1:105" x14ac:dyDescent="0.25">
      <c r="A92" s="56"/>
      <c r="B92" s="56">
        <v>61</v>
      </c>
      <c r="C92" s="6" t="s">
        <v>191</v>
      </c>
      <c r="D92" s="7">
        <f>D97</f>
        <v>9860</v>
      </c>
      <c r="E92" s="7">
        <v>10127</v>
      </c>
      <c r="F92" s="8">
        <v>0.39</v>
      </c>
      <c r="G92" s="15">
        <v>1</v>
      </c>
      <c r="H92" s="7">
        <v>1.4</v>
      </c>
      <c r="I92" s="7">
        <v>1.68</v>
      </c>
      <c r="J92" s="7">
        <v>2.23</v>
      </c>
      <c r="K92" s="9">
        <v>2.57</v>
      </c>
      <c r="L92" s="10">
        <v>0</v>
      </c>
      <c r="M92" s="10">
        <f t="shared" si="275"/>
        <v>0</v>
      </c>
      <c r="N92" s="10"/>
      <c r="O92" s="10">
        <f t="shared" si="276"/>
        <v>0</v>
      </c>
      <c r="P92" s="10">
        <v>0</v>
      </c>
      <c r="Q92" s="10">
        <f t="shared" si="277"/>
        <v>0</v>
      </c>
      <c r="R92" s="11">
        <v>110</v>
      </c>
      <c r="S92" s="10">
        <f t="shared" si="278"/>
        <v>592191.6</v>
      </c>
      <c r="T92" s="10"/>
      <c r="U92" s="10">
        <f t="shared" si="279"/>
        <v>0</v>
      </c>
      <c r="V92" s="10">
        <v>0</v>
      </c>
      <c r="W92" s="10">
        <f t="shared" si="280"/>
        <v>0</v>
      </c>
      <c r="X92" s="10">
        <v>0</v>
      </c>
      <c r="Y92" s="10">
        <f t="shared" si="281"/>
        <v>0</v>
      </c>
      <c r="Z92" s="10">
        <v>53</v>
      </c>
      <c r="AA92" s="10">
        <f t="shared" si="282"/>
        <v>285328.68</v>
      </c>
      <c r="AB92" s="10"/>
      <c r="AC92" s="10">
        <f t="shared" si="283"/>
        <v>0</v>
      </c>
      <c r="AD92" s="10">
        <v>0</v>
      </c>
      <c r="AE92" s="10">
        <v>0</v>
      </c>
      <c r="AF92" s="11"/>
      <c r="AG92" s="10">
        <f t="shared" si="284"/>
        <v>0</v>
      </c>
      <c r="AH92" s="10">
        <v>0</v>
      </c>
      <c r="AI92" s="10">
        <f t="shared" si="285"/>
        <v>0</v>
      </c>
      <c r="AJ92" s="10">
        <v>0</v>
      </c>
      <c r="AK92" s="10">
        <f t="shared" si="286"/>
        <v>0</v>
      </c>
      <c r="AL92" s="10"/>
      <c r="AM92" s="10">
        <f t="shared" si="287"/>
        <v>0</v>
      </c>
      <c r="AN92" s="10">
        <v>0</v>
      </c>
      <c r="AO92" s="10">
        <f t="shared" si="288"/>
        <v>0</v>
      </c>
      <c r="AP92" s="10">
        <v>0</v>
      </c>
      <c r="AQ92" s="10">
        <f t="shared" si="289"/>
        <v>0</v>
      </c>
      <c r="AR92" s="51">
        <v>140</v>
      </c>
      <c r="AS92" s="10">
        <f t="shared" si="290"/>
        <v>904438.08</v>
      </c>
      <c r="AT92" s="10">
        <v>0</v>
      </c>
      <c r="AU92" s="10">
        <f t="shared" si="291"/>
        <v>0</v>
      </c>
      <c r="AV92" s="10">
        <v>0</v>
      </c>
      <c r="AW92" s="10">
        <f t="shared" si="292"/>
        <v>0</v>
      </c>
      <c r="AX92" s="10">
        <v>0</v>
      </c>
      <c r="AY92" s="10">
        <f t="shared" si="293"/>
        <v>0</v>
      </c>
      <c r="AZ92" s="10">
        <v>0</v>
      </c>
      <c r="BA92" s="10">
        <f t="shared" si="294"/>
        <v>0</v>
      </c>
      <c r="BB92" s="10">
        <v>29</v>
      </c>
      <c r="BC92" s="10">
        <f t="shared" si="295"/>
        <v>156123.24</v>
      </c>
      <c r="BD92" s="10"/>
      <c r="BE92" s="10">
        <f t="shared" ref="BE92:BE97" si="323">SUM(BD92*$D92*$F92*$G92*$H92*BE$8)</f>
        <v>0</v>
      </c>
      <c r="BF92" s="10"/>
      <c r="BG92" s="10">
        <f t="shared" ref="BG92:BG97" si="324">SUM(BF92*$D92*$F92*$G92*$H92*BG$8)</f>
        <v>0</v>
      </c>
      <c r="BH92" s="10"/>
      <c r="BI92" s="10">
        <f t="shared" si="296"/>
        <v>0</v>
      </c>
      <c r="BJ92" s="10">
        <v>0</v>
      </c>
      <c r="BK92" s="10">
        <f t="shared" ref="BK92:BK97" si="325">SUM(BJ92*$D92*$F92*$G92*$H92*BK$8)</f>
        <v>0</v>
      </c>
      <c r="BL92" s="10">
        <v>0</v>
      </c>
      <c r="BM92" s="10">
        <f t="shared" si="297"/>
        <v>0</v>
      </c>
      <c r="BN92" s="10">
        <v>0</v>
      </c>
      <c r="BO92" s="10">
        <f t="shared" si="298"/>
        <v>0</v>
      </c>
      <c r="BP92" s="10"/>
      <c r="BQ92" s="10">
        <f t="shared" ref="BQ92:BQ97" si="326">SUM(BP92*$D92*$F92*$G92*$H92*BQ$8)</f>
        <v>0</v>
      </c>
      <c r="BR92" s="10"/>
      <c r="BS92" s="10">
        <f t="shared" si="299"/>
        <v>0</v>
      </c>
      <c r="BT92" s="10">
        <v>0</v>
      </c>
      <c r="BU92" s="10">
        <f t="shared" ref="BU92:BU97" si="327">SUM(BT92*$D92*$F92*$G92*$H92*BU$8)</f>
        <v>0</v>
      </c>
      <c r="BV92" s="10">
        <v>0</v>
      </c>
      <c r="BW92" s="10">
        <f t="shared" ref="BW92:BW97" si="328">SUM(BV92*$D92*$F92*$G92*$H92*BW$8)</f>
        <v>0</v>
      </c>
      <c r="BX92" s="10"/>
      <c r="BY92" s="10">
        <f t="shared" si="300"/>
        <v>0</v>
      </c>
      <c r="BZ92" s="10">
        <v>0</v>
      </c>
      <c r="CA92" s="10">
        <f t="shared" si="301"/>
        <v>0</v>
      </c>
      <c r="CB92" s="10"/>
      <c r="CC92" s="10">
        <f t="shared" si="302"/>
        <v>0</v>
      </c>
      <c r="CD92" s="10"/>
      <c r="CE92" s="10">
        <f t="shared" si="303"/>
        <v>0</v>
      </c>
      <c r="CF92" s="10">
        <v>0</v>
      </c>
      <c r="CG92" s="10">
        <f t="shared" si="304"/>
        <v>0</v>
      </c>
      <c r="CH92" s="10">
        <v>0</v>
      </c>
      <c r="CI92" s="10">
        <f t="shared" ref="CI92:CI97" si="329">SUM(CH92*$D92*$F92*$G92*$H92*CI$8)</f>
        <v>0</v>
      </c>
      <c r="CJ92" s="10"/>
      <c r="CK92" s="10">
        <f t="shared" ref="CK92:CK97" si="330">SUM(CJ92*$D92*$F92*$G92*$H92*CK$8)</f>
        <v>0</v>
      </c>
      <c r="CL92" s="10">
        <v>0</v>
      </c>
      <c r="CM92" s="10">
        <f t="shared" ref="CM92:CM97" si="331">SUM(CL92*$D92*$F92*$G92*$H92*CM$8)</f>
        <v>0</v>
      </c>
      <c r="CN92" s="10"/>
      <c r="CO92" s="10">
        <f t="shared" si="305"/>
        <v>0</v>
      </c>
      <c r="CP92" s="10">
        <v>0</v>
      </c>
      <c r="CQ92" s="10">
        <f t="shared" si="306"/>
        <v>0</v>
      </c>
      <c r="CR92" s="51"/>
      <c r="CS92" s="10">
        <f t="shared" si="307"/>
        <v>0</v>
      </c>
      <c r="CT92" s="51"/>
      <c r="CU92" s="10">
        <f t="shared" ref="CU92:CU97" si="332">SUM(CT92*$D92*$F92*$G92*$J92*CU$8)</f>
        <v>0</v>
      </c>
      <c r="CV92" s="10"/>
      <c r="CW92" s="10"/>
      <c r="CX92" s="10"/>
      <c r="CY92" s="10"/>
      <c r="CZ92" s="40">
        <f t="shared" ref="CZ92:DA97" si="333">SUM(AF92,R92,V92,AD92,L92,X92,P92,BH92,BV92,CH92,CL92,BJ92,CJ92,AH92,BB92,BD92,AJ92,BF92,BT92,AL92,Z92,CP92,BL92,CN92,BN92,BZ92,CD92,BX92,CB92,AN92,AP92,AR92,AT92,AV92,AZ92,AX92,BR92,CT92,CR92,CF92,AB92,BP92)</f>
        <v>332</v>
      </c>
      <c r="DA92" s="40">
        <f t="shared" si="333"/>
        <v>1938081.6</v>
      </c>
    </row>
    <row r="93" spans="1:105" x14ac:dyDescent="0.25">
      <c r="A93" s="56"/>
      <c r="B93" s="56">
        <v>62</v>
      </c>
      <c r="C93" s="6" t="s">
        <v>192</v>
      </c>
      <c r="D93" s="7">
        <f>D91</f>
        <v>9860</v>
      </c>
      <c r="E93" s="7">
        <v>10127</v>
      </c>
      <c r="F93" s="8">
        <v>0.96</v>
      </c>
      <c r="G93" s="32">
        <v>0.9</v>
      </c>
      <c r="H93" s="7">
        <v>1.4</v>
      </c>
      <c r="I93" s="7">
        <v>1.68</v>
      </c>
      <c r="J93" s="7">
        <v>2.23</v>
      </c>
      <c r="K93" s="9">
        <v>2.57</v>
      </c>
      <c r="L93" s="10">
        <v>0</v>
      </c>
      <c r="M93" s="10">
        <f t="shared" si="275"/>
        <v>0</v>
      </c>
      <c r="N93" s="10"/>
      <c r="O93" s="10">
        <f t="shared" si="276"/>
        <v>0</v>
      </c>
      <c r="P93" s="10">
        <v>0</v>
      </c>
      <c r="Q93" s="10">
        <f t="shared" si="277"/>
        <v>0</v>
      </c>
      <c r="R93" s="11"/>
      <c r="S93" s="10">
        <f t="shared" si="278"/>
        <v>0</v>
      </c>
      <c r="T93" s="10"/>
      <c r="U93" s="10">
        <f t="shared" si="279"/>
        <v>0</v>
      </c>
      <c r="V93" s="10">
        <v>0</v>
      </c>
      <c r="W93" s="10">
        <f t="shared" si="280"/>
        <v>0</v>
      </c>
      <c r="X93" s="10">
        <v>0</v>
      </c>
      <c r="Y93" s="10">
        <f t="shared" si="281"/>
        <v>0</v>
      </c>
      <c r="Z93" s="10">
        <v>7</v>
      </c>
      <c r="AA93" s="10">
        <f t="shared" si="282"/>
        <v>83486.59199999999</v>
      </c>
      <c r="AB93" s="10"/>
      <c r="AC93" s="10">
        <f t="shared" si="283"/>
        <v>0</v>
      </c>
      <c r="AD93" s="10">
        <v>0</v>
      </c>
      <c r="AE93" s="10">
        <v>0</v>
      </c>
      <c r="AF93" s="11"/>
      <c r="AG93" s="10">
        <f t="shared" si="284"/>
        <v>0</v>
      </c>
      <c r="AH93" s="10">
        <v>0</v>
      </c>
      <c r="AI93" s="10">
        <f t="shared" si="285"/>
        <v>0</v>
      </c>
      <c r="AJ93" s="10">
        <v>0</v>
      </c>
      <c r="AK93" s="10">
        <f t="shared" si="286"/>
        <v>0</v>
      </c>
      <c r="AL93" s="10"/>
      <c r="AM93" s="10">
        <f t="shared" si="287"/>
        <v>0</v>
      </c>
      <c r="AN93" s="10">
        <v>0</v>
      </c>
      <c r="AO93" s="10">
        <f t="shared" si="288"/>
        <v>0</v>
      </c>
      <c r="AP93" s="10">
        <v>0</v>
      </c>
      <c r="AQ93" s="10">
        <f t="shared" si="289"/>
        <v>0</v>
      </c>
      <c r="AR93" s="10">
        <v>0</v>
      </c>
      <c r="AS93" s="10">
        <f t="shared" si="290"/>
        <v>0</v>
      </c>
      <c r="AT93" s="10">
        <v>0</v>
      </c>
      <c r="AU93" s="10">
        <f t="shared" si="291"/>
        <v>0</v>
      </c>
      <c r="AV93" s="10">
        <v>0</v>
      </c>
      <c r="AW93" s="10">
        <f t="shared" si="292"/>
        <v>0</v>
      </c>
      <c r="AX93" s="10">
        <v>0</v>
      </c>
      <c r="AY93" s="10">
        <f t="shared" si="293"/>
        <v>0</v>
      </c>
      <c r="AZ93" s="10">
        <v>0</v>
      </c>
      <c r="BA93" s="10">
        <f t="shared" si="294"/>
        <v>0</v>
      </c>
      <c r="BB93" s="10">
        <v>101</v>
      </c>
      <c r="BC93" s="10">
        <f t="shared" si="295"/>
        <v>1204592.2560000001</v>
      </c>
      <c r="BD93" s="10"/>
      <c r="BE93" s="10">
        <f t="shared" si="323"/>
        <v>0</v>
      </c>
      <c r="BF93" s="10"/>
      <c r="BG93" s="10">
        <f t="shared" si="324"/>
        <v>0</v>
      </c>
      <c r="BH93" s="10">
        <v>0</v>
      </c>
      <c r="BI93" s="10">
        <f t="shared" si="296"/>
        <v>0</v>
      </c>
      <c r="BJ93" s="10">
        <v>0</v>
      </c>
      <c r="BK93" s="10">
        <f t="shared" si="325"/>
        <v>0</v>
      </c>
      <c r="BL93" s="10">
        <v>0</v>
      </c>
      <c r="BM93" s="10">
        <f t="shared" si="297"/>
        <v>0</v>
      </c>
      <c r="BN93" s="10">
        <v>0</v>
      </c>
      <c r="BO93" s="10">
        <f t="shared" si="298"/>
        <v>0</v>
      </c>
      <c r="BP93" s="10"/>
      <c r="BQ93" s="10">
        <f t="shared" si="326"/>
        <v>0</v>
      </c>
      <c r="BR93" s="10"/>
      <c r="BS93" s="10">
        <f t="shared" si="299"/>
        <v>0</v>
      </c>
      <c r="BT93" s="10">
        <v>0</v>
      </c>
      <c r="BU93" s="10">
        <f t="shared" si="327"/>
        <v>0</v>
      </c>
      <c r="BV93" s="10">
        <v>0</v>
      </c>
      <c r="BW93" s="10">
        <f t="shared" si="328"/>
        <v>0</v>
      </c>
      <c r="BX93" s="10">
        <v>0</v>
      </c>
      <c r="BY93" s="10">
        <f t="shared" si="300"/>
        <v>0</v>
      </c>
      <c r="BZ93" s="10">
        <v>0</v>
      </c>
      <c r="CA93" s="10">
        <f t="shared" si="301"/>
        <v>0</v>
      </c>
      <c r="CB93" s="10"/>
      <c r="CC93" s="10">
        <f t="shared" si="302"/>
        <v>0</v>
      </c>
      <c r="CD93" s="10">
        <v>0</v>
      </c>
      <c r="CE93" s="10">
        <f t="shared" si="303"/>
        <v>0</v>
      </c>
      <c r="CF93" s="10">
        <v>0</v>
      </c>
      <c r="CG93" s="10">
        <f t="shared" si="304"/>
        <v>0</v>
      </c>
      <c r="CH93" s="10">
        <v>0</v>
      </c>
      <c r="CI93" s="10">
        <f t="shared" si="329"/>
        <v>0</v>
      </c>
      <c r="CJ93" s="10"/>
      <c r="CK93" s="10">
        <f t="shared" si="330"/>
        <v>0</v>
      </c>
      <c r="CL93" s="10">
        <v>0</v>
      </c>
      <c r="CM93" s="10">
        <f t="shared" si="331"/>
        <v>0</v>
      </c>
      <c r="CN93" s="10"/>
      <c r="CO93" s="10">
        <f t="shared" si="305"/>
        <v>0</v>
      </c>
      <c r="CP93" s="10">
        <v>0</v>
      </c>
      <c r="CQ93" s="10">
        <f t="shared" si="306"/>
        <v>0</v>
      </c>
      <c r="CR93" s="10">
        <v>0</v>
      </c>
      <c r="CS93" s="10">
        <f t="shared" si="307"/>
        <v>0</v>
      </c>
      <c r="CT93" s="10">
        <v>0</v>
      </c>
      <c r="CU93" s="10">
        <f t="shared" si="332"/>
        <v>0</v>
      </c>
      <c r="CV93" s="10"/>
      <c r="CW93" s="10"/>
      <c r="CX93" s="10"/>
      <c r="CY93" s="10"/>
      <c r="CZ93" s="40">
        <f t="shared" si="333"/>
        <v>108</v>
      </c>
      <c r="DA93" s="40">
        <f t="shared" si="333"/>
        <v>1288078.848</v>
      </c>
    </row>
    <row r="94" spans="1:105" x14ac:dyDescent="0.25">
      <c r="A94" s="56"/>
      <c r="B94" s="56">
        <v>63</v>
      </c>
      <c r="C94" s="6" t="s">
        <v>193</v>
      </c>
      <c r="D94" s="7">
        <f t="shared" si="206"/>
        <v>9860</v>
      </c>
      <c r="E94" s="7">
        <v>10127</v>
      </c>
      <c r="F94" s="8">
        <v>1.44</v>
      </c>
      <c r="G94" s="15">
        <v>1</v>
      </c>
      <c r="H94" s="7">
        <v>1.4</v>
      </c>
      <c r="I94" s="7">
        <v>1.68</v>
      </c>
      <c r="J94" s="7">
        <v>2.23</v>
      </c>
      <c r="K94" s="9">
        <v>2.57</v>
      </c>
      <c r="L94" s="10">
        <v>0</v>
      </c>
      <c r="M94" s="10">
        <f t="shared" si="275"/>
        <v>0</v>
      </c>
      <c r="N94" s="10"/>
      <c r="O94" s="10">
        <f t="shared" si="276"/>
        <v>0</v>
      </c>
      <c r="P94" s="10">
        <v>0</v>
      </c>
      <c r="Q94" s="10">
        <f t="shared" si="277"/>
        <v>0</v>
      </c>
      <c r="R94" s="11"/>
      <c r="S94" s="10">
        <f t="shared" si="278"/>
        <v>0</v>
      </c>
      <c r="T94" s="10"/>
      <c r="U94" s="10">
        <f t="shared" si="279"/>
        <v>0</v>
      </c>
      <c r="V94" s="10">
        <v>0</v>
      </c>
      <c r="W94" s="10">
        <f t="shared" si="280"/>
        <v>0</v>
      </c>
      <c r="X94" s="10">
        <v>0</v>
      </c>
      <c r="Y94" s="10">
        <f t="shared" si="281"/>
        <v>0</v>
      </c>
      <c r="Z94" s="10"/>
      <c r="AA94" s="10">
        <f t="shared" si="282"/>
        <v>0</v>
      </c>
      <c r="AB94" s="10"/>
      <c r="AC94" s="10">
        <f t="shared" si="283"/>
        <v>0</v>
      </c>
      <c r="AD94" s="10">
        <v>0</v>
      </c>
      <c r="AE94" s="10">
        <v>0</v>
      </c>
      <c r="AF94" s="11"/>
      <c r="AG94" s="10">
        <f t="shared" si="284"/>
        <v>0</v>
      </c>
      <c r="AH94" s="10">
        <v>0</v>
      </c>
      <c r="AI94" s="10">
        <f t="shared" si="285"/>
        <v>0</v>
      </c>
      <c r="AJ94" s="10">
        <v>0</v>
      </c>
      <c r="AK94" s="10">
        <f t="shared" si="286"/>
        <v>0</v>
      </c>
      <c r="AL94" s="10"/>
      <c r="AM94" s="10">
        <f t="shared" si="287"/>
        <v>0</v>
      </c>
      <c r="AN94" s="10">
        <v>0</v>
      </c>
      <c r="AO94" s="10">
        <f t="shared" si="288"/>
        <v>0</v>
      </c>
      <c r="AP94" s="10">
        <v>0</v>
      </c>
      <c r="AQ94" s="10">
        <f t="shared" si="289"/>
        <v>0</v>
      </c>
      <c r="AR94" s="10"/>
      <c r="AS94" s="10">
        <f t="shared" si="290"/>
        <v>0</v>
      </c>
      <c r="AT94" s="10">
        <v>0</v>
      </c>
      <c r="AU94" s="10">
        <f t="shared" si="291"/>
        <v>0</v>
      </c>
      <c r="AV94" s="10">
        <v>0</v>
      </c>
      <c r="AW94" s="10">
        <f t="shared" si="292"/>
        <v>0</v>
      </c>
      <c r="AX94" s="10">
        <v>0</v>
      </c>
      <c r="AY94" s="10">
        <f t="shared" si="293"/>
        <v>0</v>
      </c>
      <c r="AZ94" s="10">
        <v>0</v>
      </c>
      <c r="BA94" s="10">
        <f t="shared" si="294"/>
        <v>0</v>
      </c>
      <c r="BB94" s="10">
        <v>4</v>
      </c>
      <c r="BC94" s="10">
        <f t="shared" si="295"/>
        <v>79511.039999999994</v>
      </c>
      <c r="BD94" s="10"/>
      <c r="BE94" s="10">
        <f t="shared" si="323"/>
        <v>0</v>
      </c>
      <c r="BF94" s="10"/>
      <c r="BG94" s="10">
        <f t="shared" si="324"/>
        <v>0</v>
      </c>
      <c r="BH94" s="10">
        <v>0</v>
      </c>
      <c r="BI94" s="10">
        <f t="shared" si="296"/>
        <v>0</v>
      </c>
      <c r="BJ94" s="10">
        <v>0</v>
      </c>
      <c r="BK94" s="10">
        <f t="shared" si="325"/>
        <v>0</v>
      </c>
      <c r="BL94" s="10">
        <v>0</v>
      </c>
      <c r="BM94" s="10">
        <f t="shared" si="297"/>
        <v>0</v>
      </c>
      <c r="BN94" s="10">
        <v>0</v>
      </c>
      <c r="BO94" s="10">
        <f t="shared" si="298"/>
        <v>0</v>
      </c>
      <c r="BP94" s="10"/>
      <c r="BQ94" s="10">
        <f t="shared" si="326"/>
        <v>0</v>
      </c>
      <c r="BR94" s="10"/>
      <c r="BS94" s="10">
        <f t="shared" si="299"/>
        <v>0</v>
      </c>
      <c r="BT94" s="10">
        <v>0</v>
      </c>
      <c r="BU94" s="10">
        <f t="shared" si="327"/>
        <v>0</v>
      </c>
      <c r="BV94" s="10">
        <v>0</v>
      </c>
      <c r="BW94" s="10">
        <f t="shared" si="328"/>
        <v>0</v>
      </c>
      <c r="BX94" s="10">
        <v>0</v>
      </c>
      <c r="BY94" s="10">
        <f t="shared" si="300"/>
        <v>0</v>
      </c>
      <c r="BZ94" s="10">
        <v>0</v>
      </c>
      <c r="CA94" s="10">
        <f t="shared" si="301"/>
        <v>0</v>
      </c>
      <c r="CB94" s="10"/>
      <c r="CC94" s="10">
        <f t="shared" si="302"/>
        <v>0</v>
      </c>
      <c r="CD94" s="10">
        <v>0</v>
      </c>
      <c r="CE94" s="10">
        <f t="shared" si="303"/>
        <v>0</v>
      </c>
      <c r="CF94" s="10">
        <v>0</v>
      </c>
      <c r="CG94" s="10">
        <f t="shared" si="304"/>
        <v>0</v>
      </c>
      <c r="CH94" s="10">
        <v>0</v>
      </c>
      <c r="CI94" s="10">
        <f t="shared" si="329"/>
        <v>0</v>
      </c>
      <c r="CJ94" s="10"/>
      <c r="CK94" s="10">
        <f t="shared" si="330"/>
        <v>0</v>
      </c>
      <c r="CL94" s="10">
        <v>0</v>
      </c>
      <c r="CM94" s="10">
        <f t="shared" si="331"/>
        <v>0</v>
      </c>
      <c r="CN94" s="10"/>
      <c r="CO94" s="10">
        <f t="shared" si="305"/>
        <v>0</v>
      </c>
      <c r="CP94" s="10">
        <v>0</v>
      </c>
      <c r="CQ94" s="10">
        <f t="shared" si="306"/>
        <v>0</v>
      </c>
      <c r="CR94" s="10">
        <v>0</v>
      </c>
      <c r="CS94" s="10">
        <f t="shared" si="307"/>
        <v>0</v>
      </c>
      <c r="CT94" s="10">
        <v>0</v>
      </c>
      <c r="CU94" s="10">
        <f t="shared" si="332"/>
        <v>0</v>
      </c>
      <c r="CV94" s="10"/>
      <c r="CW94" s="10"/>
      <c r="CX94" s="10"/>
      <c r="CY94" s="10"/>
      <c r="CZ94" s="40">
        <f t="shared" si="333"/>
        <v>4</v>
      </c>
      <c r="DA94" s="40">
        <f t="shared" si="333"/>
        <v>79511.039999999994</v>
      </c>
    </row>
    <row r="95" spans="1:105" x14ac:dyDescent="0.25">
      <c r="A95" s="56"/>
      <c r="B95" s="56">
        <v>64</v>
      </c>
      <c r="C95" s="6" t="s">
        <v>194</v>
      </c>
      <c r="D95" s="7">
        <f t="shared" si="206"/>
        <v>9860</v>
      </c>
      <c r="E95" s="7">
        <v>10127</v>
      </c>
      <c r="F95" s="8">
        <v>1.95</v>
      </c>
      <c r="G95" s="32">
        <v>0.97</v>
      </c>
      <c r="H95" s="7">
        <v>1.4</v>
      </c>
      <c r="I95" s="7">
        <v>1.68</v>
      </c>
      <c r="J95" s="7">
        <v>2.23</v>
      </c>
      <c r="K95" s="9">
        <v>2.57</v>
      </c>
      <c r="L95" s="10">
        <v>0</v>
      </c>
      <c r="M95" s="10">
        <f t="shared" si="275"/>
        <v>0</v>
      </c>
      <c r="N95" s="10"/>
      <c r="O95" s="10">
        <f t="shared" si="276"/>
        <v>0</v>
      </c>
      <c r="P95" s="10">
        <v>0</v>
      </c>
      <c r="Q95" s="10">
        <f t="shared" si="277"/>
        <v>0</v>
      </c>
      <c r="R95" s="11"/>
      <c r="S95" s="10">
        <f t="shared" si="278"/>
        <v>0</v>
      </c>
      <c r="T95" s="10"/>
      <c r="U95" s="10">
        <f t="shared" si="279"/>
        <v>0</v>
      </c>
      <c r="V95" s="10">
        <v>0</v>
      </c>
      <c r="W95" s="10">
        <f t="shared" si="280"/>
        <v>0</v>
      </c>
      <c r="X95" s="10">
        <v>0</v>
      </c>
      <c r="Y95" s="10">
        <f t="shared" si="281"/>
        <v>0</v>
      </c>
      <c r="Z95" s="10">
        <v>0</v>
      </c>
      <c r="AA95" s="10">
        <f t="shared" si="282"/>
        <v>0</v>
      </c>
      <c r="AB95" s="10"/>
      <c r="AC95" s="10">
        <f t="shared" si="283"/>
        <v>0</v>
      </c>
      <c r="AD95" s="10">
        <v>0</v>
      </c>
      <c r="AE95" s="10">
        <v>0</v>
      </c>
      <c r="AF95" s="11"/>
      <c r="AG95" s="10">
        <f t="shared" si="284"/>
        <v>0</v>
      </c>
      <c r="AH95" s="10">
        <v>0</v>
      </c>
      <c r="AI95" s="10">
        <f t="shared" si="285"/>
        <v>0</v>
      </c>
      <c r="AJ95" s="10">
        <v>0</v>
      </c>
      <c r="AK95" s="10">
        <f t="shared" si="286"/>
        <v>0</v>
      </c>
      <c r="AL95" s="10"/>
      <c r="AM95" s="10">
        <f t="shared" si="287"/>
        <v>0</v>
      </c>
      <c r="AN95" s="10">
        <v>0</v>
      </c>
      <c r="AO95" s="10">
        <f t="shared" si="288"/>
        <v>0</v>
      </c>
      <c r="AP95" s="10">
        <v>0</v>
      </c>
      <c r="AQ95" s="10">
        <f t="shared" si="289"/>
        <v>0</v>
      </c>
      <c r="AR95" s="10"/>
      <c r="AS95" s="10">
        <f t="shared" si="290"/>
        <v>0</v>
      </c>
      <c r="AT95" s="10">
        <v>0</v>
      </c>
      <c r="AU95" s="10">
        <f t="shared" si="291"/>
        <v>0</v>
      </c>
      <c r="AV95" s="10">
        <v>0</v>
      </c>
      <c r="AW95" s="10">
        <f t="shared" si="292"/>
        <v>0</v>
      </c>
      <c r="AX95" s="10">
        <v>0</v>
      </c>
      <c r="AY95" s="10">
        <f t="shared" si="293"/>
        <v>0</v>
      </c>
      <c r="AZ95" s="10">
        <v>0</v>
      </c>
      <c r="BA95" s="10">
        <f t="shared" si="294"/>
        <v>0</v>
      </c>
      <c r="BB95" s="10">
        <v>2</v>
      </c>
      <c r="BC95" s="10">
        <f t="shared" si="295"/>
        <v>52220.531999999992</v>
      </c>
      <c r="BD95" s="10"/>
      <c r="BE95" s="10">
        <f t="shared" si="323"/>
        <v>0</v>
      </c>
      <c r="BF95" s="10"/>
      <c r="BG95" s="10">
        <f t="shared" si="324"/>
        <v>0</v>
      </c>
      <c r="BH95" s="10">
        <v>0</v>
      </c>
      <c r="BI95" s="10">
        <f t="shared" si="296"/>
        <v>0</v>
      </c>
      <c r="BJ95" s="10">
        <v>0</v>
      </c>
      <c r="BK95" s="10">
        <f t="shared" si="325"/>
        <v>0</v>
      </c>
      <c r="BL95" s="10">
        <v>0</v>
      </c>
      <c r="BM95" s="10">
        <f t="shared" si="297"/>
        <v>0</v>
      </c>
      <c r="BN95" s="10">
        <v>0</v>
      </c>
      <c r="BO95" s="10">
        <f t="shared" si="298"/>
        <v>0</v>
      </c>
      <c r="BP95" s="10"/>
      <c r="BQ95" s="10">
        <f t="shared" si="326"/>
        <v>0</v>
      </c>
      <c r="BR95" s="10"/>
      <c r="BS95" s="10">
        <f t="shared" si="299"/>
        <v>0</v>
      </c>
      <c r="BT95" s="10">
        <v>0</v>
      </c>
      <c r="BU95" s="10">
        <f t="shared" si="327"/>
        <v>0</v>
      </c>
      <c r="BV95" s="10">
        <v>0</v>
      </c>
      <c r="BW95" s="10">
        <f t="shared" si="328"/>
        <v>0</v>
      </c>
      <c r="BX95" s="10">
        <v>0</v>
      </c>
      <c r="BY95" s="10">
        <f t="shared" si="300"/>
        <v>0</v>
      </c>
      <c r="BZ95" s="10">
        <v>0</v>
      </c>
      <c r="CA95" s="10">
        <f t="shared" si="301"/>
        <v>0</v>
      </c>
      <c r="CB95" s="10"/>
      <c r="CC95" s="10">
        <f t="shared" si="302"/>
        <v>0</v>
      </c>
      <c r="CD95" s="10">
        <v>0</v>
      </c>
      <c r="CE95" s="10">
        <f t="shared" si="303"/>
        <v>0</v>
      </c>
      <c r="CF95" s="10">
        <v>0</v>
      </c>
      <c r="CG95" s="10">
        <f t="shared" si="304"/>
        <v>0</v>
      </c>
      <c r="CH95" s="10">
        <v>0</v>
      </c>
      <c r="CI95" s="10">
        <f t="shared" si="329"/>
        <v>0</v>
      </c>
      <c r="CJ95" s="10"/>
      <c r="CK95" s="10">
        <f t="shared" si="330"/>
        <v>0</v>
      </c>
      <c r="CL95" s="10">
        <v>0</v>
      </c>
      <c r="CM95" s="10">
        <f t="shared" si="331"/>
        <v>0</v>
      </c>
      <c r="CN95" s="10"/>
      <c r="CO95" s="10">
        <f t="shared" si="305"/>
        <v>0</v>
      </c>
      <c r="CP95" s="10">
        <v>0</v>
      </c>
      <c r="CQ95" s="10">
        <f t="shared" si="306"/>
        <v>0</v>
      </c>
      <c r="CR95" s="10">
        <v>0</v>
      </c>
      <c r="CS95" s="10">
        <f t="shared" si="307"/>
        <v>0</v>
      </c>
      <c r="CT95" s="10">
        <v>0</v>
      </c>
      <c r="CU95" s="10">
        <f t="shared" si="332"/>
        <v>0</v>
      </c>
      <c r="CV95" s="10"/>
      <c r="CW95" s="10"/>
      <c r="CX95" s="10"/>
      <c r="CY95" s="10"/>
      <c r="CZ95" s="40">
        <f t="shared" si="333"/>
        <v>2</v>
      </c>
      <c r="DA95" s="40">
        <f t="shared" si="333"/>
        <v>52220.531999999992</v>
      </c>
    </row>
    <row r="96" spans="1:105" x14ac:dyDescent="0.25">
      <c r="A96" s="56"/>
      <c r="B96" s="56">
        <v>65</v>
      </c>
      <c r="C96" s="6" t="s">
        <v>195</v>
      </c>
      <c r="D96" s="7">
        <f t="shared" si="206"/>
        <v>9860</v>
      </c>
      <c r="E96" s="7">
        <v>10127</v>
      </c>
      <c r="F96" s="8">
        <v>2.17</v>
      </c>
      <c r="G96" s="15">
        <v>1</v>
      </c>
      <c r="H96" s="7">
        <v>1.4</v>
      </c>
      <c r="I96" s="7">
        <v>1.68</v>
      </c>
      <c r="J96" s="7">
        <v>2.23</v>
      </c>
      <c r="K96" s="9">
        <v>2.57</v>
      </c>
      <c r="L96" s="10">
        <v>0</v>
      </c>
      <c r="M96" s="10">
        <f t="shared" si="275"/>
        <v>0</v>
      </c>
      <c r="N96" s="10"/>
      <c r="O96" s="10">
        <f t="shared" si="276"/>
        <v>0</v>
      </c>
      <c r="P96" s="10">
        <v>0</v>
      </c>
      <c r="Q96" s="10">
        <f t="shared" si="277"/>
        <v>0</v>
      </c>
      <c r="R96" s="11"/>
      <c r="S96" s="10">
        <f t="shared" si="278"/>
        <v>0</v>
      </c>
      <c r="T96" s="10"/>
      <c r="U96" s="10">
        <f t="shared" si="279"/>
        <v>0</v>
      </c>
      <c r="V96" s="10">
        <v>0</v>
      </c>
      <c r="W96" s="10">
        <f t="shared" si="280"/>
        <v>0</v>
      </c>
      <c r="X96" s="10">
        <v>0</v>
      </c>
      <c r="Y96" s="10">
        <f t="shared" si="281"/>
        <v>0</v>
      </c>
      <c r="Z96" s="10">
        <v>0</v>
      </c>
      <c r="AA96" s="10">
        <f t="shared" si="282"/>
        <v>0</v>
      </c>
      <c r="AB96" s="10"/>
      <c r="AC96" s="10">
        <f t="shared" si="283"/>
        <v>0</v>
      </c>
      <c r="AD96" s="10">
        <v>0</v>
      </c>
      <c r="AE96" s="10">
        <v>0</v>
      </c>
      <c r="AF96" s="11"/>
      <c r="AG96" s="10">
        <f t="shared" si="284"/>
        <v>0</v>
      </c>
      <c r="AH96" s="10">
        <v>0</v>
      </c>
      <c r="AI96" s="10">
        <f t="shared" si="285"/>
        <v>0</v>
      </c>
      <c r="AJ96" s="10">
        <v>0</v>
      </c>
      <c r="AK96" s="10">
        <f t="shared" si="286"/>
        <v>0</v>
      </c>
      <c r="AL96" s="10"/>
      <c r="AM96" s="10">
        <f t="shared" si="287"/>
        <v>0</v>
      </c>
      <c r="AN96" s="10">
        <v>0</v>
      </c>
      <c r="AO96" s="10">
        <f t="shared" si="288"/>
        <v>0</v>
      </c>
      <c r="AP96" s="10">
        <v>0</v>
      </c>
      <c r="AQ96" s="10">
        <f t="shared" si="289"/>
        <v>0</v>
      </c>
      <c r="AR96" s="51"/>
      <c r="AS96" s="10">
        <f t="shared" si="290"/>
        <v>0</v>
      </c>
      <c r="AT96" s="10">
        <v>0</v>
      </c>
      <c r="AU96" s="10">
        <f t="shared" si="291"/>
        <v>0</v>
      </c>
      <c r="AV96" s="10">
        <v>0</v>
      </c>
      <c r="AW96" s="10">
        <f t="shared" si="292"/>
        <v>0</v>
      </c>
      <c r="AX96" s="10">
        <v>0</v>
      </c>
      <c r="AY96" s="10">
        <f t="shared" si="293"/>
        <v>0</v>
      </c>
      <c r="AZ96" s="10">
        <v>0</v>
      </c>
      <c r="BA96" s="10">
        <f t="shared" si="294"/>
        <v>0</v>
      </c>
      <c r="BB96" s="10"/>
      <c r="BC96" s="10">
        <f t="shared" si="295"/>
        <v>0</v>
      </c>
      <c r="BD96" s="10"/>
      <c r="BE96" s="10">
        <f t="shared" si="323"/>
        <v>0</v>
      </c>
      <c r="BF96" s="10"/>
      <c r="BG96" s="10">
        <f t="shared" si="324"/>
        <v>0</v>
      </c>
      <c r="BH96" s="10">
        <v>0</v>
      </c>
      <c r="BI96" s="10">
        <f t="shared" si="296"/>
        <v>0</v>
      </c>
      <c r="BJ96" s="10">
        <v>0</v>
      </c>
      <c r="BK96" s="10">
        <f t="shared" si="325"/>
        <v>0</v>
      </c>
      <c r="BL96" s="10">
        <v>0</v>
      </c>
      <c r="BM96" s="10">
        <f t="shared" si="297"/>
        <v>0</v>
      </c>
      <c r="BN96" s="10">
        <v>0</v>
      </c>
      <c r="BO96" s="10">
        <f t="shared" si="298"/>
        <v>0</v>
      </c>
      <c r="BP96" s="10"/>
      <c r="BQ96" s="10">
        <f t="shared" si="326"/>
        <v>0</v>
      </c>
      <c r="BR96" s="10"/>
      <c r="BS96" s="10">
        <f t="shared" si="299"/>
        <v>0</v>
      </c>
      <c r="BT96" s="10">
        <v>0</v>
      </c>
      <c r="BU96" s="10">
        <f t="shared" si="327"/>
        <v>0</v>
      </c>
      <c r="BV96" s="10">
        <v>0</v>
      </c>
      <c r="BW96" s="10">
        <f t="shared" si="328"/>
        <v>0</v>
      </c>
      <c r="BX96" s="10">
        <v>0</v>
      </c>
      <c r="BY96" s="10">
        <f t="shared" si="300"/>
        <v>0</v>
      </c>
      <c r="BZ96" s="10">
        <v>0</v>
      </c>
      <c r="CA96" s="10">
        <f t="shared" si="301"/>
        <v>0</v>
      </c>
      <c r="CB96" s="10"/>
      <c r="CC96" s="10">
        <f t="shared" si="302"/>
        <v>0</v>
      </c>
      <c r="CD96" s="10">
        <v>0</v>
      </c>
      <c r="CE96" s="10">
        <f t="shared" si="303"/>
        <v>0</v>
      </c>
      <c r="CF96" s="10">
        <v>0</v>
      </c>
      <c r="CG96" s="10">
        <f t="shared" si="304"/>
        <v>0</v>
      </c>
      <c r="CH96" s="10">
        <v>0</v>
      </c>
      <c r="CI96" s="10">
        <f t="shared" si="329"/>
        <v>0</v>
      </c>
      <c r="CJ96" s="10"/>
      <c r="CK96" s="10">
        <f t="shared" si="330"/>
        <v>0</v>
      </c>
      <c r="CL96" s="10">
        <v>0</v>
      </c>
      <c r="CM96" s="10">
        <f t="shared" si="331"/>
        <v>0</v>
      </c>
      <c r="CN96" s="10"/>
      <c r="CO96" s="10">
        <f t="shared" si="305"/>
        <v>0</v>
      </c>
      <c r="CP96" s="10">
        <v>0</v>
      </c>
      <c r="CQ96" s="10">
        <f t="shared" si="306"/>
        <v>0</v>
      </c>
      <c r="CR96" s="10">
        <v>0</v>
      </c>
      <c r="CS96" s="10">
        <f t="shared" si="307"/>
        <v>0</v>
      </c>
      <c r="CT96" s="10">
        <v>0</v>
      </c>
      <c r="CU96" s="10">
        <f t="shared" si="332"/>
        <v>0</v>
      </c>
      <c r="CV96" s="10"/>
      <c r="CW96" s="10"/>
      <c r="CX96" s="10"/>
      <c r="CY96" s="10"/>
      <c r="CZ96" s="40">
        <f t="shared" si="333"/>
        <v>0</v>
      </c>
      <c r="DA96" s="40">
        <f t="shared" si="333"/>
        <v>0</v>
      </c>
    </row>
    <row r="97" spans="1:105" x14ac:dyDescent="0.25">
      <c r="A97" s="56"/>
      <c r="B97" s="56">
        <v>66</v>
      </c>
      <c r="C97" s="6" t="s">
        <v>196</v>
      </c>
      <c r="D97" s="7">
        <f t="shared" si="206"/>
        <v>9860</v>
      </c>
      <c r="E97" s="7">
        <v>10127</v>
      </c>
      <c r="F97" s="8">
        <v>3.84</v>
      </c>
      <c r="G97" s="15">
        <v>1</v>
      </c>
      <c r="H97" s="7">
        <v>1.4</v>
      </c>
      <c r="I97" s="7">
        <v>1.68</v>
      </c>
      <c r="J97" s="7">
        <v>2.23</v>
      </c>
      <c r="K97" s="9">
        <v>2.57</v>
      </c>
      <c r="L97" s="10">
        <v>0</v>
      </c>
      <c r="M97" s="10">
        <f t="shared" si="275"/>
        <v>0</v>
      </c>
      <c r="N97" s="10"/>
      <c r="O97" s="10">
        <f t="shared" si="276"/>
        <v>0</v>
      </c>
      <c r="P97" s="10">
        <v>0</v>
      </c>
      <c r="Q97" s="10">
        <f t="shared" si="277"/>
        <v>0</v>
      </c>
      <c r="R97" s="11"/>
      <c r="S97" s="10">
        <f t="shared" si="278"/>
        <v>0</v>
      </c>
      <c r="T97" s="10"/>
      <c r="U97" s="10">
        <f t="shared" si="279"/>
        <v>0</v>
      </c>
      <c r="V97" s="10">
        <v>0</v>
      </c>
      <c r="W97" s="10">
        <f t="shared" si="280"/>
        <v>0</v>
      </c>
      <c r="X97" s="10">
        <v>0</v>
      </c>
      <c r="Y97" s="10">
        <f t="shared" si="281"/>
        <v>0</v>
      </c>
      <c r="Z97" s="10">
        <v>0</v>
      </c>
      <c r="AA97" s="10">
        <f t="shared" si="282"/>
        <v>0</v>
      </c>
      <c r="AB97" s="10"/>
      <c r="AC97" s="10">
        <f t="shared" si="283"/>
        <v>0</v>
      </c>
      <c r="AD97" s="10">
        <v>0</v>
      </c>
      <c r="AE97" s="10">
        <v>0</v>
      </c>
      <c r="AF97" s="11"/>
      <c r="AG97" s="10">
        <f t="shared" si="284"/>
        <v>0</v>
      </c>
      <c r="AH97" s="10">
        <v>0</v>
      </c>
      <c r="AI97" s="10">
        <f t="shared" si="285"/>
        <v>0</v>
      </c>
      <c r="AJ97" s="10">
        <v>0</v>
      </c>
      <c r="AK97" s="10">
        <f t="shared" si="286"/>
        <v>0</v>
      </c>
      <c r="AL97" s="10"/>
      <c r="AM97" s="10">
        <f t="shared" si="287"/>
        <v>0</v>
      </c>
      <c r="AN97" s="10">
        <v>0</v>
      </c>
      <c r="AO97" s="10">
        <f t="shared" si="288"/>
        <v>0</v>
      </c>
      <c r="AP97" s="10">
        <v>0</v>
      </c>
      <c r="AQ97" s="10">
        <f t="shared" si="289"/>
        <v>0</v>
      </c>
      <c r="AR97" s="10">
        <v>0</v>
      </c>
      <c r="AS97" s="10">
        <f t="shared" si="290"/>
        <v>0</v>
      </c>
      <c r="AT97" s="10">
        <v>0</v>
      </c>
      <c r="AU97" s="10">
        <f t="shared" si="291"/>
        <v>0</v>
      </c>
      <c r="AV97" s="10">
        <v>0</v>
      </c>
      <c r="AW97" s="10">
        <f t="shared" si="292"/>
        <v>0</v>
      </c>
      <c r="AX97" s="10">
        <v>0</v>
      </c>
      <c r="AY97" s="10">
        <f t="shared" si="293"/>
        <v>0</v>
      </c>
      <c r="AZ97" s="10">
        <v>0</v>
      </c>
      <c r="BA97" s="10">
        <f t="shared" si="294"/>
        <v>0</v>
      </c>
      <c r="BB97" s="10"/>
      <c r="BC97" s="10">
        <f t="shared" si="295"/>
        <v>0</v>
      </c>
      <c r="BD97" s="10"/>
      <c r="BE97" s="10">
        <f t="shared" si="323"/>
        <v>0</v>
      </c>
      <c r="BF97" s="10"/>
      <c r="BG97" s="10">
        <f t="shared" si="324"/>
        <v>0</v>
      </c>
      <c r="BH97" s="10">
        <v>0</v>
      </c>
      <c r="BI97" s="10">
        <f t="shared" si="296"/>
        <v>0</v>
      </c>
      <c r="BJ97" s="10">
        <v>0</v>
      </c>
      <c r="BK97" s="10">
        <f t="shared" si="325"/>
        <v>0</v>
      </c>
      <c r="BL97" s="10">
        <v>0</v>
      </c>
      <c r="BM97" s="10">
        <f t="shared" si="297"/>
        <v>0</v>
      </c>
      <c r="BN97" s="10">
        <v>0</v>
      </c>
      <c r="BO97" s="10">
        <f t="shared" si="298"/>
        <v>0</v>
      </c>
      <c r="BP97" s="10"/>
      <c r="BQ97" s="10">
        <f t="shared" si="326"/>
        <v>0</v>
      </c>
      <c r="BR97" s="10"/>
      <c r="BS97" s="10">
        <f t="shared" si="299"/>
        <v>0</v>
      </c>
      <c r="BT97" s="10">
        <v>0</v>
      </c>
      <c r="BU97" s="10">
        <f t="shared" si="327"/>
        <v>0</v>
      </c>
      <c r="BV97" s="10">
        <v>0</v>
      </c>
      <c r="BW97" s="10">
        <f t="shared" si="328"/>
        <v>0</v>
      </c>
      <c r="BX97" s="10">
        <v>0</v>
      </c>
      <c r="BY97" s="10">
        <f t="shared" si="300"/>
        <v>0</v>
      </c>
      <c r="BZ97" s="10">
        <v>0</v>
      </c>
      <c r="CA97" s="10">
        <f t="shared" si="301"/>
        <v>0</v>
      </c>
      <c r="CB97" s="10"/>
      <c r="CC97" s="10">
        <f t="shared" si="302"/>
        <v>0</v>
      </c>
      <c r="CD97" s="10">
        <v>0</v>
      </c>
      <c r="CE97" s="10">
        <f t="shared" si="303"/>
        <v>0</v>
      </c>
      <c r="CF97" s="10">
        <v>0</v>
      </c>
      <c r="CG97" s="10">
        <f t="shared" si="304"/>
        <v>0</v>
      </c>
      <c r="CH97" s="10">
        <v>0</v>
      </c>
      <c r="CI97" s="10">
        <f t="shared" si="329"/>
        <v>0</v>
      </c>
      <c r="CJ97" s="10"/>
      <c r="CK97" s="10">
        <f t="shared" si="330"/>
        <v>0</v>
      </c>
      <c r="CL97" s="10">
        <v>0</v>
      </c>
      <c r="CM97" s="10">
        <f t="shared" si="331"/>
        <v>0</v>
      </c>
      <c r="CN97" s="10"/>
      <c r="CO97" s="10">
        <f t="shared" si="305"/>
        <v>0</v>
      </c>
      <c r="CP97" s="10">
        <v>0</v>
      </c>
      <c r="CQ97" s="10">
        <f t="shared" si="306"/>
        <v>0</v>
      </c>
      <c r="CR97" s="10">
        <v>0</v>
      </c>
      <c r="CS97" s="10">
        <f t="shared" si="307"/>
        <v>0</v>
      </c>
      <c r="CT97" s="10">
        <v>0</v>
      </c>
      <c r="CU97" s="10">
        <f t="shared" si="332"/>
        <v>0</v>
      </c>
      <c r="CV97" s="10"/>
      <c r="CW97" s="10"/>
      <c r="CX97" s="10"/>
      <c r="CY97" s="10"/>
      <c r="CZ97" s="40">
        <f t="shared" si="333"/>
        <v>0</v>
      </c>
      <c r="DA97" s="40">
        <f t="shared" si="333"/>
        <v>0</v>
      </c>
    </row>
    <row r="98" spans="1:105" s="44" customFormat="1" ht="14.25" x14ac:dyDescent="0.2">
      <c r="A98" s="55">
        <v>22</v>
      </c>
      <c r="B98" s="55"/>
      <c r="C98" s="17" t="s">
        <v>197</v>
      </c>
      <c r="D98" s="25"/>
      <c r="E98" s="25"/>
      <c r="F98" s="22">
        <v>0.93</v>
      </c>
      <c r="G98" s="32"/>
      <c r="H98" s="25"/>
      <c r="I98" s="25"/>
      <c r="J98" s="25"/>
      <c r="K98" s="54">
        <v>2.57</v>
      </c>
      <c r="L98" s="23">
        <f t="shared" ref="L98:BW98" si="334">SUM(L99:L100)</f>
        <v>0</v>
      </c>
      <c r="M98" s="23">
        <f t="shared" si="334"/>
        <v>0</v>
      </c>
      <c r="N98" s="26">
        <f t="shared" si="334"/>
        <v>0</v>
      </c>
      <c r="O98" s="26">
        <f t="shared" si="334"/>
        <v>0</v>
      </c>
      <c r="P98" s="23">
        <f t="shared" si="334"/>
        <v>0</v>
      </c>
      <c r="Q98" s="23">
        <f t="shared" si="334"/>
        <v>0</v>
      </c>
      <c r="R98" s="23">
        <f t="shared" si="334"/>
        <v>0</v>
      </c>
      <c r="S98" s="23">
        <f t="shared" si="334"/>
        <v>0</v>
      </c>
      <c r="T98" s="26">
        <f t="shared" si="334"/>
        <v>2</v>
      </c>
      <c r="U98" s="26">
        <f t="shared" si="334"/>
        <v>3</v>
      </c>
      <c r="V98" s="23">
        <f t="shared" si="334"/>
        <v>0</v>
      </c>
      <c r="W98" s="23">
        <f t="shared" si="334"/>
        <v>0</v>
      </c>
      <c r="X98" s="23">
        <f t="shared" si="334"/>
        <v>0</v>
      </c>
      <c r="Y98" s="23">
        <f t="shared" si="334"/>
        <v>0</v>
      </c>
      <c r="Z98" s="23">
        <f t="shared" si="334"/>
        <v>0</v>
      </c>
      <c r="AA98" s="23">
        <f t="shared" si="334"/>
        <v>0</v>
      </c>
      <c r="AB98" s="23">
        <f t="shared" si="334"/>
        <v>0</v>
      </c>
      <c r="AC98" s="23">
        <f t="shared" si="334"/>
        <v>0</v>
      </c>
      <c r="AD98" s="23">
        <v>0</v>
      </c>
      <c r="AE98" s="23">
        <v>0</v>
      </c>
      <c r="AF98" s="23">
        <f t="shared" si="334"/>
        <v>40</v>
      </c>
      <c r="AG98" s="23">
        <f t="shared" si="334"/>
        <v>491422.39999999997</v>
      </c>
      <c r="AH98" s="23">
        <f t="shared" si="334"/>
        <v>0</v>
      </c>
      <c r="AI98" s="23">
        <f t="shared" si="334"/>
        <v>0</v>
      </c>
      <c r="AJ98" s="23">
        <f t="shared" si="334"/>
        <v>0</v>
      </c>
      <c r="AK98" s="23">
        <f t="shared" si="334"/>
        <v>0</v>
      </c>
      <c r="AL98" s="23">
        <f t="shared" si="334"/>
        <v>0</v>
      </c>
      <c r="AM98" s="23">
        <f t="shared" si="334"/>
        <v>0</v>
      </c>
      <c r="AN98" s="23">
        <f t="shared" si="334"/>
        <v>0</v>
      </c>
      <c r="AO98" s="23">
        <f t="shared" si="334"/>
        <v>0</v>
      </c>
      <c r="AP98" s="23">
        <f t="shared" si="334"/>
        <v>0</v>
      </c>
      <c r="AQ98" s="23">
        <f t="shared" si="334"/>
        <v>0</v>
      </c>
      <c r="AR98" s="23">
        <f t="shared" si="334"/>
        <v>0</v>
      </c>
      <c r="AS98" s="23">
        <f t="shared" si="334"/>
        <v>0</v>
      </c>
      <c r="AT98" s="23">
        <f t="shared" si="334"/>
        <v>5</v>
      </c>
      <c r="AU98" s="23">
        <f t="shared" si="334"/>
        <v>73713.36</v>
      </c>
      <c r="AV98" s="23">
        <f t="shared" si="334"/>
        <v>0</v>
      </c>
      <c r="AW98" s="23">
        <f t="shared" si="334"/>
        <v>0</v>
      </c>
      <c r="AX98" s="23">
        <f t="shared" si="334"/>
        <v>0</v>
      </c>
      <c r="AY98" s="23">
        <f t="shared" si="334"/>
        <v>0</v>
      </c>
      <c r="AZ98" s="23">
        <f t="shared" si="334"/>
        <v>45</v>
      </c>
      <c r="BA98" s="23">
        <f t="shared" si="334"/>
        <v>1016250.48</v>
      </c>
      <c r="BB98" s="23">
        <f t="shared" si="334"/>
        <v>0</v>
      </c>
      <c r="BC98" s="23">
        <f t="shared" si="334"/>
        <v>0</v>
      </c>
      <c r="BD98" s="23">
        <f t="shared" si="334"/>
        <v>0</v>
      </c>
      <c r="BE98" s="23">
        <f t="shared" si="334"/>
        <v>0</v>
      </c>
      <c r="BF98" s="23">
        <f t="shared" si="334"/>
        <v>125</v>
      </c>
      <c r="BG98" s="23">
        <f t="shared" si="334"/>
        <v>1535695</v>
      </c>
      <c r="BH98" s="23">
        <f t="shared" si="334"/>
        <v>0</v>
      </c>
      <c r="BI98" s="23">
        <f t="shared" si="334"/>
        <v>0</v>
      </c>
      <c r="BJ98" s="23">
        <f t="shared" si="334"/>
        <v>0</v>
      </c>
      <c r="BK98" s="23">
        <f t="shared" si="334"/>
        <v>0</v>
      </c>
      <c r="BL98" s="23">
        <f t="shared" si="334"/>
        <v>0</v>
      </c>
      <c r="BM98" s="23">
        <f t="shared" si="334"/>
        <v>0</v>
      </c>
      <c r="BN98" s="23">
        <f t="shared" si="334"/>
        <v>20</v>
      </c>
      <c r="BO98" s="23">
        <f t="shared" si="334"/>
        <v>294853.44</v>
      </c>
      <c r="BP98" s="23">
        <f t="shared" si="334"/>
        <v>0</v>
      </c>
      <c r="BQ98" s="23">
        <f t="shared" si="334"/>
        <v>0</v>
      </c>
      <c r="BR98" s="23">
        <f t="shared" si="334"/>
        <v>0</v>
      </c>
      <c r="BS98" s="23">
        <f t="shared" si="334"/>
        <v>0</v>
      </c>
      <c r="BT98" s="23">
        <f t="shared" si="334"/>
        <v>0</v>
      </c>
      <c r="BU98" s="23">
        <f t="shared" si="334"/>
        <v>0</v>
      </c>
      <c r="BV98" s="23">
        <f t="shared" si="334"/>
        <v>0</v>
      </c>
      <c r="BW98" s="23">
        <f t="shared" si="334"/>
        <v>0</v>
      </c>
      <c r="BX98" s="23">
        <f t="shared" ref="BX98:DA98" si="335">SUM(BX99:BX100)</f>
        <v>8</v>
      </c>
      <c r="BY98" s="23">
        <f t="shared" si="335"/>
        <v>117941.37599999999</v>
      </c>
      <c r="BZ98" s="23">
        <f t="shared" si="335"/>
        <v>0</v>
      </c>
      <c r="CA98" s="23">
        <f t="shared" si="335"/>
        <v>0</v>
      </c>
      <c r="CB98" s="23">
        <f t="shared" si="335"/>
        <v>0</v>
      </c>
      <c r="CC98" s="23">
        <f t="shared" si="335"/>
        <v>0</v>
      </c>
      <c r="CD98" s="23">
        <f t="shared" si="335"/>
        <v>13</v>
      </c>
      <c r="CE98" s="23">
        <f t="shared" si="335"/>
        <v>191654.73599999998</v>
      </c>
      <c r="CF98" s="23">
        <f t="shared" si="335"/>
        <v>31</v>
      </c>
      <c r="CG98" s="23">
        <f t="shared" si="335"/>
        <v>480544.848</v>
      </c>
      <c r="CH98" s="23">
        <f t="shared" si="335"/>
        <v>12</v>
      </c>
      <c r="CI98" s="23">
        <f t="shared" si="335"/>
        <v>147426.72</v>
      </c>
      <c r="CJ98" s="23">
        <f t="shared" si="335"/>
        <v>22</v>
      </c>
      <c r="CK98" s="23">
        <f t="shared" si="335"/>
        <v>289884</v>
      </c>
      <c r="CL98" s="23">
        <f t="shared" si="335"/>
        <v>10</v>
      </c>
      <c r="CM98" s="23">
        <f t="shared" si="335"/>
        <v>122855.59999999999</v>
      </c>
      <c r="CN98" s="23">
        <f t="shared" si="335"/>
        <v>0</v>
      </c>
      <c r="CO98" s="23">
        <f t="shared" si="335"/>
        <v>0</v>
      </c>
      <c r="CP98" s="23">
        <f t="shared" si="335"/>
        <v>0</v>
      </c>
      <c r="CQ98" s="23">
        <f t="shared" si="335"/>
        <v>0</v>
      </c>
      <c r="CR98" s="23">
        <f t="shared" si="335"/>
        <v>0</v>
      </c>
      <c r="CS98" s="23">
        <f t="shared" si="335"/>
        <v>0</v>
      </c>
      <c r="CT98" s="23">
        <f t="shared" si="335"/>
        <v>0</v>
      </c>
      <c r="CU98" s="23">
        <f t="shared" si="335"/>
        <v>0</v>
      </c>
      <c r="CV98" s="23"/>
      <c r="CW98" s="23"/>
      <c r="CX98" s="23"/>
      <c r="CY98" s="23"/>
      <c r="CZ98" s="23">
        <f t="shared" si="335"/>
        <v>331</v>
      </c>
      <c r="DA98" s="23">
        <f t="shared" si="335"/>
        <v>4762241.96</v>
      </c>
    </row>
    <row r="99" spans="1:105" ht="30" x14ac:dyDescent="0.25">
      <c r="A99" s="56"/>
      <c r="B99" s="56">
        <v>67</v>
      </c>
      <c r="C99" s="12" t="s">
        <v>198</v>
      </c>
      <c r="D99" s="7">
        <f>D97</f>
        <v>9860</v>
      </c>
      <c r="E99" s="7">
        <v>10127</v>
      </c>
      <c r="F99" s="8">
        <v>2.31</v>
      </c>
      <c r="G99" s="15">
        <v>1</v>
      </c>
      <c r="H99" s="7">
        <v>1.4</v>
      </c>
      <c r="I99" s="7">
        <v>1.68</v>
      </c>
      <c r="J99" s="7">
        <v>2.23</v>
      </c>
      <c r="K99" s="9">
        <v>2.57</v>
      </c>
      <c r="L99" s="10"/>
      <c r="M99" s="10">
        <f t="shared" si="275"/>
        <v>0</v>
      </c>
      <c r="N99" s="10"/>
      <c r="O99" s="10">
        <f t="shared" si="276"/>
        <v>0</v>
      </c>
      <c r="P99" s="10"/>
      <c r="Q99" s="10">
        <f t="shared" si="277"/>
        <v>0</v>
      </c>
      <c r="R99" s="11"/>
      <c r="S99" s="10">
        <f t="shared" si="278"/>
        <v>0</v>
      </c>
      <c r="T99" s="10"/>
      <c r="U99" s="10">
        <f t="shared" si="279"/>
        <v>0</v>
      </c>
      <c r="V99" s="10"/>
      <c r="W99" s="10">
        <f t="shared" si="280"/>
        <v>0</v>
      </c>
      <c r="X99" s="10"/>
      <c r="Y99" s="10">
        <f t="shared" si="281"/>
        <v>0</v>
      </c>
      <c r="Z99" s="10"/>
      <c r="AA99" s="10">
        <f t="shared" si="282"/>
        <v>0</v>
      </c>
      <c r="AB99" s="10"/>
      <c r="AC99" s="10">
        <f t="shared" si="283"/>
        <v>0</v>
      </c>
      <c r="AD99" s="10"/>
      <c r="AE99" s="10">
        <v>0</v>
      </c>
      <c r="AF99" s="11"/>
      <c r="AG99" s="10">
        <f t="shared" si="284"/>
        <v>0</v>
      </c>
      <c r="AH99" s="10"/>
      <c r="AI99" s="10">
        <f t="shared" si="285"/>
        <v>0</v>
      </c>
      <c r="AJ99" s="10"/>
      <c r="AK99" s="10">
        <f t="shared" si="286"/>
        <v>0</v>
      </c>
      <c r="AL99" s="10"/>
      <c r="AM99" s="10">
        <f t="shared" si="287"/>
        <v>0</v>
      </c>
      <c r="AN99" s="10"/>
      <c r="AO99" s="10">
        <f t="shared" si="288"/>
        <v>0</v>
      </c>
      <c r="AP99" s="10"/>
      <c r="AQ99" s="10">
        <f t="shared" si="289"/>
        <v>0</v>
      </c>
      <c r="AR99" s="10"/>
      <c r="AS99" s="10">
        <f t="shared" si="290"/>
        <v>0</v>
      </c>
      <c r="AT99" s="10"/>
      <c r="AU99" s="10">
        <f t="shared" si="291"/>
        <v>0</v>
      </c>
      <c r="AV99" s="10"/>
      <c r="AW99" s="10">
        <f t="shared" si="292"/>
        <v>0</v>
      </c>
      <c r="AX99" s="10"/>
      <c r="AY99" s="10">
        <f t="shared" si="293"/>
        <v>0</v>
      </c>
      <c r="AZ99" s="51">
        <v>15</v>
      </c>
      <c r="BA99" s="10">
        <f t="shared" si="294"/>
        <v>573970.31999999995</v>
      </c>
      <c r="BB99" s="10"/>
      <c r="BC99" s="10">
        <f t="shared" si="295"/>
        <v>0</v>
      </c>
      <c r="BD99" s="10"/>
      <c r="BE99" s="10">
        <f t="shared" ref="BE99" si="336">SUM(BD99*$D99*$F99*$G99*$H99*BE$8)</f>
        <v>0</v>
      </c>
      <c r="BF99" s="10"/>
      <c r="BG99" s="10">
        <f t="shared" ref="BG99:BG100" si="337">SUM(BF99*$D99*$F99*$G99*$H99*BG$8)</f>
        <v>0</v>
      </c>
      <c r="BH99" s="10"/>
      <c r="BI99" s="10">
        <f t="shared" si="296"/>
        <v>0</v>
      </c>
      <c r="BJ99" s="10"/>
      <c r="BK99" s="10">
        <f t="shared" ref="BK99:BK100" si="338">SUM(BJ99*$D99*$F99*$G99*$H99*BK$8)</f>
        <v>0</v>
      </c>
      <c r="BL99" s="10"/>
      <c r="BM99" s="10">
        <f t="shared" si="297"/>
        <v>0</v>
      </c>
      <c r="BN99" s="10"/>
      <c r="BO99" s="10">
        <f t="shared" si="298"/>
        <v>0</v>
      </c>
      <c r="BP99" s="10"/>
      <c r="BQ99" s="10">
        <f t="shared" ref="BQ99:BQ100" si="339">SUM(BP99*$D99*$F99*$G99*$H99*BQ$8)</f>
        <v>0</v>
      </c>
      <c r="BR99" s="10"/>
      <c r="BS99" s="10">
        <f t="shared" si="299"/>
        <v>0</v>
      </c>
      <c r="BT99" s="10"/>
      <c r="BU99" s="10">
        <f t="shared" ref="BU99:BU100" si="340">SUM(BT99*$D99*$F99*$G99*$H99*BU$8)</f>
        <v>0</v>
      </c>
      <c r="BV99" s="10"/>
      <c r="BW99" s="10">
        <f t="shared" ref="BW99:BW100" si="341">SUM(BV99*$D99*$F99*$G99*$H99*BW$8)</f>
        <v>0</v>
      </c>
      <c r="BX99" s="51"/>
      <c r="BY99" s="10">
        <f t="shared" si="300"/>
        <v>0</v>
      </c>
      <c r="BZ99" s="10"/>
      <c r="CA99" s="10">
        <f t="shared" si="301"/>
        <v>0</v>
      </c>
      <c r="CB99" s="10"/>
      <c r="CC99" s="10">
        <f t="shared" si="302"/>
        <v>0</v>
      </c>
      <c r="CD99" s="10"/>
      <c r="CE99" s="10">
        <f t="shared" si="303"/>
        <v>0</v>
      </c>
      <c r="CF99" s="10">
        <v>1</v>
      </c>
      <c r="CG99" s="10">
        <f t="shared" si="304"/>
        <v>38264.688000000002</v>
      </c>
      <c r="CH99" s="10"/>
      <c r="CI99" s="10">
        <f t="shared" ref="CI99:CI100" si="342">SUM(CH99*$D99*$F99*$G99*$H99*CI$8)</f>
        <v>0</v>
      </c>
      <c r="CJ99" s="10">
        <v>1</v>
      </c>
      <c r="CK99" s="10">
        <f t="shared" ref="CK99:CK100" si="343">SUM(CJ99*$D99*$F99*$G99*$H99*CK$8)</f>
        <v>31887.24</v>
      </c>
      <c r="CL99" s="10"/>
      <c r="CM99" s="10">
        <f t="shared" ref="CM99:CM100" si="344">SUM(CL99*$D99*$F99*$G99*$H99*CM$8)</f>
        <v>0</v>
      </c>
      <c r="CN99" s="10"/>
      <c r="CO99" s="10">
        <f t="shared" si="305"/>
        <v>0</v>
      </c>
      <c r="CP99" s="10"/>
      <c r="CQ99" s="10">
        <f t="shared" si="306"/>
        <v>0</v>
      </c>
      <c r="CR99" s="10"/>
      <c r="CS99" s="10">
        <f t="shared" si="307"/>
        <v>0</v>
      </c>
      <c r="CT99" s="10"/>
      <c r="CU99" s="10">
        <f>SUM(CT99*$D99*$F99*$G99*$J99*CU$8)</f>
        <v>0</v>
      </c>
      <c r="CV99" s="10"/>
      <c r="CW99" s="10"/>
      <c r="CX99" s="10"/>
      <c r="CY99" s="10"/>
      <c r="CZ99" s="40">
        <f>SUM(AF99,R99,V99,AD99,L99,X99,P99,BH99,BV99,CH99,CL99,BJ99,CJ99,AH99,BB99,BD99,AJ99,BF99,BT99,AL99,Z99,CP99,BL99,CN99,BN99,BZ99,CD99,BX99,CB99,AN99,AP99,AR99,AT99,AV99,AZ99,AX99,BR99,CT99,CR99,CF99,AB99,BP99)</f>
        <v>17</v>
      </c>
      <c r="DA99" s="40">
        <f>SUM(AG99,S99,W99,AE99,M99,Y99,Q99,BI99,BW99,CI99,CM99,BK99,CK99,AI99,BC99,BE99,AK99,BG99,BU99,AM99,AA99,CQ99,BM99,CO99,BO99,CA99,CE99,BY99,CC99,AO99,AQ99,AS99,AU99,AW99,BA99,AY99,BS99,CU99,CS99,CG99,AC99,BQ99)</f>
        <v>644122.24799999991</v>
      </c>
    </row>
    <row r="100" spans="1:105" x14ac:dyDescent="0.25">
      <c r="A100" s="56"/>
      <c r="B100" s="56">
        <v>68</v>
      </c>
      <c r="C100" s="12" t="s">
        <v>199</v>
      </c>
      <c r="D100" s="7">
        <f>D21</f>
        <v>9860</v>
      </c>
      <c r="E100" s="7">
        <v>10127</v>
      </c>
      <c r="F100" s="13">
        <v>0.89</v>
      </c>
      <c r="G100" s="15">
        <v>1</v>
      </c>
      <c r="H100" s="7">
        <v>1.4</v>
      </c>
      <c r="I100" s="7">
        <v>1.68</v>
      </c>
      <c r="J100" s="7">
        <v>2.23</v>
      </c>
      <c r="K100" s="9">
        <v>2.57</v>
      </c>
      <c r="L100" s="10"/>
      <c r="M100" s="10">
        <f t="shared" si="275"/>
        <v>0</v>
      </c>
      <c r="N100" s="10"/>
      <c r="O100" s="10">
        <f t="shared" si="276"/>
        <v>0</v>
      </c>
      <c r="P100" s="10"/>
      <c r="Q100" s="10">
        <f t="shared" si="277"/>
        <v>0</v>
      </c>
      <c r="R100" s="11"/>
      <c r="S100" s="10">
        <f t="shared" si="278"/>
        <v>0</v>
      </c>
      <c r="T100" s="10">
        <v>2</v>
      </c>
      <c r="U100" s="10">
        <f t="shared" si="279"/>
        <v>3</v>
      </c>
      <c r="V100" s="10"/>
      <c r="W100" s="10">
        <f t="shared" si="280"/>
        <v>0</v>
      </c>
      <c r="X100" s="10"/>
      <c r="Y100" s="10">
        <f t="shared" si="281"/>
        <v>0</v>
      </c>
      <c r="Z100" s="10"/>
      <c r="AA100" s="10">
        <f t="shared" si="282"/>
        <v>0</v>
      </c>
      <c r="AB100" s="10"/>
      <c r="AC100" s="10">
        <f t="shared" si="283"/>
        <v>0</v>
      </c>
      <c r="AD100" s="10"/>
      <c r="AE100" s="10">
        <v>0</v>
      </c>
      <c r="AF100" s="11">
        <v>40</v>
      </c>
      <c r="AG100" s="10">
        <f t="shared" si="284"/>
        <v>491422.39999999997</v>
      </c>
      <c r="AH100" s="10"/>
      <c r="AI100" s="10">
        <f t="shared" si="285"/>
        <v>0</v>
      </c>
      <c r="AJ100" s="10"/>
      <c r="AK100" s="10">
        <f t="shared" si="286"/>
        <v>0</v>
      </c>
      <c r="AL100" s="10"/>
      <c r="AM100" s="10">
        <f t="shared" si="287"/>
        <v>0</v>
      </c>
      <c r="AN100" s="10"/>
      <c r="AO100" s="10">
        <f t="shared" si="288"/>
        <v>0</v>
      </c>
      <c r="AP100" s="10"/>
      <c r="AQ100" s="10">
        <f t="shared" si="289"/>
        <v>0</v>
      </c>
      <c r="AR100" s="10"/>
      <c r="AS100" s="10">
        <f t="shared" si="290"/>
        <v>0</v>
      </c>
      <c r="AT100" s="51">
        <v>5</v>
      </c>
      <c r="AU100" s="10">
        <f t="shared" si="291"/>
        <v>73713.36</v>
      </c>
      <c r="AV100" s="10"/>
      <c r="AW100" s="10">
        <f t="shared" si="292"/>
        <v>0</v>
      </c>
      <c r="AX100" s="10"/>
      <c r="AY100" s="10">
        <f t="shared" si="293"/>
        <v>0</v>
      </c>
      <c r="AZ100" s="51">
        <v>30</v>
      </c>
      <c r="BA100" s="10">
        <f t="shared" si="294"/>
        <v>442280.16</v>
      </c>
      <c r="BB100" s="10"/>
      <c r="BC100" s="10">
        <f t="shared" si="295"/>
        <v>0</v>
      </c>
      <c r="BD100" s="10"/>
      <c r="BE100" s="10">
        <f t="shared" ref="BE100" si="345">SUM(BD100*$D100*$F100*$G100*$H100*BE$8)</f>
        <v>0</v>
      </c>
      <c r="BF100" s="10">
        <v>125</v>
      </c>
      <c r="BG100" s="10">
        <f t="shared" si="337"/>
        <v>1535695</v>
      </c>
      <c r="BH100" s="10"/>
      <c r="BI100" s="10">
        <f t="shared" si="296"/>
        <v>0</v>
      </c>
      <c r="BJ100" s="10"/>
      <c r="BK100" s="10">
        <f t="shared" si="338"/>
        <v>0</v>
      </c>
      <c r="BL100" s="10"/>
      <c r="BM100" s="10">
        <f t="shared" si="297"/>
        <v>0</v>
      </c>
      <c r="BN100" s="10">
        <v>20</v>
      </c>
      <c r="BO100" s="10">
        <f t="shared" si="298"/>
        <v>294853.44</v>
      </c>
      <c r="BP100" s="10"/>
      <c r="BQ100" s="10">
        <f t="shared" si="339"/>
        <v>0</v>
      </c>
      <c r="BR100" s="10"/>
      <c r="BS100" s="10">
        <f t="shared" si="299"/>
        <v>0</v>
      </c>
      <c r="BT100" s="10"/>
      <c r="BU100" s="10">
        <f t="shared" si="340"/>
        <v>0</v>
      </c>
      <c r="BV100" s="10"/>
      <c r="BW100" s="10">
        <f t="shared" si="341"/>
        <v>0</v>
      </c>
      <c r="BX100" s="51">
        <v>8</v>
      </c>
      <c r="BY100" s="10">
        <f t="shared" si="300"/>
        <v>117941.37599999999</v>
      </c>
      <c r="BZ100" s="10"/>
      <c r="CA100" s="10">
        <f t="shared" si="301"/>
        <v>0</v>
      </c>
      <c r="CB100" s="10"/>
      <c r="CC100" s="10">
        <f t="shared" si="302"/>
        <v>0</v>
      </c>
      <c r="CD100" s="51">
        <v>13</v>
      </c>
      <c r="CE100" s="10">
        <f t="shared" si="303"/>
        <v>191654.73599999998</v>
      </c>
      <c r="CF100" s="10">
        <v>30</v>
      </c>
      <c r="CG100" s="10">
        <f t="shared" si="304"/>
        <v>442280.16</v>
      </c>
      <c r="CH100" s="10">
        <v>12</v>
      </c>
      <c r="CI100" s="10">
        <f t="shared" si="342"/>
        <v>147426.72</v>
      </c>
      <c r="CJ100" s="10">
        <v>21</v>
      </c>
      <c r="CK100" s="10">
        <f t="shared" si="343"/>
        <v>257996.75999999998</v>
      </c>
      <c r="CL100" s="10">
        <v>10</v>
      </c>
      <c r="CM100" s="10">
        <f t="shared" si="344"/>
        <v>122855.59999999999</v>
      </c>
      <c r="CN100" s="10"/>
      <c r="CO100" s="10">
        <f t="shared" si="305"/>
        <v>0</v>
      </c>
      <c r="CP100" s="10"/>
      <c r="CQ100" s="10">
        <f t="shared" si="306"/>
        <v>0</v>
      </c>
      <c r="CR100" s="51"/>
      <c r="CS100" s="10">
        <f t="shared" si="307"/>
        <v>0</v>
      </c>
      <c r="CT100" s="51"/>
      <c r="CU100" s="10">
        <f>SUM(CT100*$D100*$F100*$G100*$J100*CU$8)</f>
        <v>0</v>
      </c>
      <c r="CV100" s="10"/>
      <c r="CW100" s="10"/>
      <c r="CX100" s="10"/>
      <c r="CY100" s="10"/>
      <c r="CZ100" s="40">
        <f>SUM(AF100,R100,V100,AD100,L100,X100,P100,BH100,BV100,CH100,CL100,BJ100,CJ100,AH100,BB100,BD100,AJ100,BF100,BT100,AL100,Z100,CP100,BL100,CN100,BN100,BZ100,CD100,BX100,CB100,AN100,AP100,AR100,AT100,AV100,AZ100,AX100,BR100,CT100,CR100,CF100,AB100,BP100)</f>
        <v>314</v>
      </c>
      <c r="DA100" s="40">
        <f>SUM(AG100,S100,W100,AE100,M100,Y100,Q100,BI100,BW100,CI100,CM100,BK100,CK100,AI100,BC100,BE100,AK100,BG100,BU100,AM100,AA100,CQ100,BM100,CO100,BO100,CA100,CE100,BY100,CC100,AO100,AQ100,AS100,AU100,AW100,BA100,AY100,BS100,CU100,CS100,CG100,AC100,BQ100)</f>
        <v>4118119.7120000003</v>
      </c>
    </row>
    <row r="101" spans="1:105" s="44" customFormat="1" ht="14.25" x14ac:dyDescent="0.2">
      <c r="A101" s="55">
        <v>23</v>
      </c>
      <c r="B101" s="55"/>
      <c r="C101" s="17" t="s">
        <v>200</v>
      </c>
      <c r="D101" s="25"/>
      <c r="E101" s="25"/>
      <c r="F101" s="22">
        <v>0.9</v>
      </c>
      <c r="G101" s="32">
        <v>1</v>
      </c>
      <c r="H101" s="25">
        <v>1.4</v>
      </c>
      <c r="I101" s="25">
        <v>1.68</v>
      </c>
      <c r="J101" s="25">
        <v>2.23</v>
      </c>
      <c r="K101" s="54">
        <v>2.57</v>
      </c>
      <c r="L101" s="23">
        <f>L102</f>
        <v>0</v>
      </c>
      <c r="M101" s="23">
        <f>M102</f>
        <v>0</v>
      </c>
      <c r="N101" s="26">
        <f t="shared" ref="N101:BW101" si="346">N102</f>
        <v>0</v>
      </c>
      <c r="O101" s="26">
        <f t="shared" si="346"/>
        <v>0</v>
      </c>
      <c r="P101" s="23">
        <f t="shared" si="346"/>
        <v>0</v>
      </c>
      <c r="Q101" s="23">
        <f t="shared" si="346"/>
        <v>0</v>
      </c>
      <c r="R101" s="23">
        <f t="shared" si="346"/>
        <v>0</v>
      </c>
      <c r="S101" s="23">
        <f t="shared" si="346"/>
        <v>0</v>
      </c>
      <c r="T101" s="26">
        <f t="shared" si="346"/>
        <v>2</v>
      </c>
      <c r="U101" s="26">
        <f t="shared" si="346"/>
        <v>3</v>
      </c>
      <c r="V101" s="23">
        <f t="shared" si="346"/>
        <v>0</v>
      </c>
      <c r="W101" s="23">
        <f t="shared" si="346"/>
        <v>0</v>
      </c>
      <c r="X101" s="23">
        <f t="shared" si="346"/>
        <v>0</v>
      </c>
      <c r="Y101" s="23">
        <f t="shared" si="346"/>
        <v>0</v>
      </c>
      <c r="Z101" s="23">
        <f t="shared" si="346"/>
        <v>0</v>
      </c>
      <c r="AA101" s="23">
        <f t="shared" si="346"/>
        <v>0</v>
      </c>
      <c r="AB101" s="23">
        <f t="shared" si="346"/>
        <v>0</v>
      </c>
      <c r="AC101" s="23">
        <f t="shared" si="346"/>
        <v>0</v>
      </c>
      <c r="AD101" s="23">
        <v>0</v>
      </c>
      <c r="AE101" s="23">
        <v>0</v>
      </c>
      <c r="AF101" s="23">
        <f t="shared" si="346"/>
        <v>11</v>
      </c>
      <c r="AG101" s="23">
        <f t="shared" si="346"/>
        <v>136659.6</v>
      </c>
      <c r="AH101" s="23">
        <f t="shared" si="346"/>
        <v>2</v>
      </c>
      <c r="AI101" s="23">
        <f t="shared" si="346"/>
        <v>24847.199999999997</v>
      </c>
      <c r="AJ101" s="23">
        <f t="shared" si="346"/>
        <v>0</v>
      </c>
      <c r="AK101" s="23">
        <f t="shared" si="346"/>
        <v>0</v>
      </c>
      <c r="AL101" s="23">
        <f t="shared" si="346"/>
        <v>0</v>
      </c>
      <c r="AM101" s="23">
        <f t="shared" si="346"/>
        <v>0</v>
      </c>
      <c r="AN101" s="23">
        <f t="shared" si="346"/>
        <v>0</v>
      </c>
      <c r="AO101" s="23">
        <f t="shared" si="346"/>
        <v>0</v>
      </c>
      <c r="AP101" s="23">
        <f t="shared" si="346"/>
        <v>0</v>
      </c>
      <c r="AQ101" s="23">
        <f t="shared" si="346"/>
        <v>0</v>
      </c>
      <c r="AR101" s="23">
        <f t="shared" si="346"/>
        <v>0</v>
      </c>
      <c r="AS101" s="23">
        <f t="shared" si="346"/>
        <v>0</v>
      </c>
      <c r="AT101" s="23">
        <f t="shared" si="346"/>
        <v>6</v>
      </c>
      <c r="AU101" s="23">
        <f t="shared" si="346"/>
        <v>89449.919999999998</v>
      </c>
      <c r="AV101" s="23">
        <f t="shared" si="346"/>
        <v>0</v>
      </c>
      <c r="AW101" s="23">
        <f t="shared" si="346"/>
        <v>0</v>
      </c>
      <c r="AX101" s="23">
        <f t="shared" si="346"/>
        <v>70</v>
      </c>
      <c r="AY101" s="23">
        <f t="shared" si="346"/>
        <v>1043582.3999999999</v>
      </c>
      <c r="AZ101" s="23">
        <f t="shared" si="346"/>
        <v>90</v>
      </c>
      <c r="BA101" s="23">
        <f t="shared" si="346"/>
        <v>1341748.8</v>
      </c>
      <c r="BB101" s="23">
        <f t="shared" si="346"/>
        <v>31</v>
      </c>
      <c r="BC101" s="23">
        <f t="shared" si="346"/>
        <v>385131.6</v>
      </c>
      <c r="BD101" s="23">
        <f t="shared" si="346"/>
        <v>0</v>
      </c>
      <c r="BE101" s="23">
        <f t="shared" si="346"/>
        <v>0</v>
      </c>
      <c r="BF101" s="23">
        <f t="shared" si="346"/>
        <v>120</v>
      </c>
      <c r="BG101" s="23">
        <f t="shared" si="346"/>
        <v>1490832</v>
      </c>
      <c r="BH101" s="23">
        <f t="shared" si="346"/>
        <v>4</v>
      </c>
      <c r="BI101" s="23">
        <f t="shared" si="346"/>
        <v>49694.399999999994</v>
      </c>
      <c r="BJ101" s="23">
        <f t="shared" si="346"/>
        <v>0</v>
      </c>
      <c r="BK101" s="23">
        <f t="shared" si="346"/>
        <v>0</v>
      </c>
      <c r="BL101" s="23">
        <f t="shared" si="346"/>
        <v>0</v>
      </c>
      <c r="BM101" s="23">
        <f t="shared" si="346"/>
        <v>0</v>
      </c>
      <c r="BN101" s="23">
        <f t="shared" si="346"/>
        <v>45</v>
      </c>
      <c r="BO101" s="23">
        <f t="shared" si="346"/>
        <v>670874.4</v>
      </c>
      <c r="BP101" s="23">
        <f t="shared" si="346"/>
        <v>0</v>
      </c>
      <c r="BQ101" s="23">
        <f t="shared" si="346"/>
        <v>0</v>
      </c>
      <c r="BR101" s="23">
        <f t="shared" si="346"/>
        <v>0</v>
      </c>
      <c r="BS101" s="23">
        <f t="shared" si="346"/>
        <v>0</v>
      </c>
      <c r="BT101" s="23">
        <f t="shared" si="346"/>
        <v>260</v>
      </c>
      <c r="BU101" s="23">
        <f t="shared" si="346"/>
        <v>3230136</v>
      </c>
      <c r="BV101" s="23">
        <f t="shared" si="346"/>
        <v>0</v>
      </c>
      <c r="BW101" s="23">
        <f t="shared" si="346"/>
        <v>0</v>
      </c>
      <c r="BX101" s="23">
        <f t="shared" ref="BX101:CU101" si="347">BX102</f>
        <v>12</v>
      </c>
      <c r="BY101" s="23">
        <f t="shared" si="347"/>
        <v>178899.84</v>
      </c>
      <c r="BZ101" s="23">
        <f t="shared" si="347"/>
        <v>55</v>
      </c>
      <c r="CA101" s="23">
        <f t="shared" si="347"/>
        <v>819957.6</v>
      </c>
      <c r="CB101" s="23">
        <f t="shared" si="347"/>
        <v>1</v>
      </c>
      <c r="CC101" s="23">
        <f t="shared" si="347"/>
        <v>14908.32</v>
      </c>
      <c r="CD101" s="23">
        <f t="shared" si="347"/>
        <v>80</v>
      </c>
      <c r="CE101" s="23">
        <f t="shared" si="347"/>
        <v>1192665.5999999999</v>
      </c>
      <c r="CF101" s="23">
        <f t="shared" si="347"/>
        <v>180</v>
      </c>
      <c r="CG101" s="23">
        <f t="shared" si="347"/>
        <v>2683497.6</v>
      </c>
      <c r="CH101" s="23">
        <f t="shared" si="347"/>
        <v>24</v>
      </c>
      <c r="CI101" s="23">
        <f t="shared" si="347"/>
        <v>298166.39999999997</v>
      </c>
      <c r="CJ101" s="23">
        <f t="shared" si="347"/>
        <v>330</v>
      </c>
      <c r="CK101" s="23">
        <f t="shared" si="347"/>
        <v>4099787.9999999995</v>
      </c>
      <c r="CL101" s="23">
        <f t="shared" si="347"/>
        <v>100</v>
      </c>
      <c r="CM101" s="23">
        <f t="shared" si="347"/>
        <v>1242360</v>
      </c>
      <c r="CN101" s="23">
        <f t="shared" si="347"/>
        <v>0</v>
      </c>
      <c r="CO101" s="23">
        <f t="shared" si="347"/>
        <v>0</v>
      </c>
      <c r="CP101" s="23">
        <f t="shared" si="347"/>
        <v>22</v>
      </c>
      <c r="CQ101" s="23">
        <f t="shared" si="347"/>
        <v>327983.03999999998</v>
      </c>
      <c r="CR101" s="23">
        <f t="shared" si="347"/>
        <v>0</v>
      </c>
      <c r="CS101" s="23">
        <f t="shared" si="347"/>
        <v>0</v>
      </c>
      <c r="CT101" s="23">
        <f t="shared" si="347"/>
        <v>35</v>
      </c>
      <c r="CU101" s="23">
        <f t="shared" si="347"/>
        <v>692615.7</v>
      </c>
      <c r="CV101" s="23"/>
      <c r="CW101" s="23"/>
      <c r="CX101" s="23"/>
      <c r="CY101" s="23"/>
      <c r="CZ101" s="23">
        <f t="shared" ref="CZ101:DA101" si="348">CZ102</f>
        <v>1478</v>
      </c>
      <c r="DA101" s="23">
        <f t="shared" si="348"/>
        <v>20013798.420000002</v>
      </c>
    </row>
    <row r="102" spans="1:105" x14ac:dyDescent="0.25">
      <c r="A102" s="56"/>
      <c r="B102" s="56">
        <v>69</v>
      </c>
      <c r="C102" s="6" t="s">
        <v>201</v>
      </c>
      <c r="D102" s="7">
        <f>D100</f>
        <v>9860</v>
      </c>
      <c r="E102" s="7">
        <v>10127</v>
      </c>
      <c r="F102" s="8">
        <v>0.9</v>
      </c>
      <c r="G102" s="15">
        <v>1</v>
      </c>
      <c r="H102" s="7">
        <v>1.4</v>
      </c>
      <c r="I102" s="7">
        <v>1.68</v>
      </c>
      <c r="J102" s="7">
        <v>2.23</v>
      </c>
      <c r="K102" s="9">
        <v>2.57</v>
      </c>
      <c r="L102" s="10"/>
      <c r="M102" s="10">
        <f t="shared" si="275"/>
        <v>0</v>
      </c>
      <c r="N102" s="10"/>
      <c r="O102" s="10">
        <f t="shared" si="276"/>
        <v>0</v>
      </c>
      <c r="P102" s="10"/>
      <c r="Q102" s="10">
        <f t="shared" si="277"/>
        <v>0</v>
      </c>
      <c r="R102" s="11"/>
      <c r="S102" s="10">
        <f t="shared" si="278"/>
        <v>0</v>
      </c>
      <c r="T102" s="10">
        <v>2</v>
      </c>
      <c r="U102" s="10">
        <f t="shared" si="279"/>
        <v>3</v>
      </c>
      <c r="V102" s="10"/>
      <c r="W102" s="10">
        <f t="shared" si="280"/>
        <v>0</v>
      </c>
      <c r="X102" s="10"/>
      <c r="Y102" s="10">
        <f t="shared" si="281"/>
        <v>0</v>
      </c>
      <c r="Z102" s="10"/>
      <c r="AA102" s="10">
        <f t="shared" si="282"/>
        <v>0</v>
      </c>
      <c r="AB102" s="10"/>
      <c r="AC102" s="10">
        <f t="shared" si="283"/>
        <v>0</v>
      </c>
      <c r="AD102" s="10"/>
      <c r="AE102" s="10">
        <v>0</v>
      </c>
      <c r="AF102" s="11">
        <v>11</v>
      </c>
      <c r="AG102" s="10">
        <f t="shared" si="284"/>
        <v>136659.6</v>
      </c>
      <c r="AH102" s="10">
        <v>2</v>
      </c>
      <c r="AI102" s="10">
        <f t="shared" si="285"/>
        <v>24847.199999999997</v>
      </c>
      <c r="AJ102" s="10"/>
      <c r="AK102" s="10">
        <f t="shared" si="286"/>
        <v>0</v>
      </c>
      <c r="AL102" s="10"/>
      <c r="AM102" s="10">
        <f t="shared" si="287"/>
        <v>0</v>
      </c>
      <c r="AN102" s="10"/>
      <c r="AO102" s="10">
        <f t="shared" si="288"/>
        <v>0</v>
      </c>
      <c r="AP102" s="10"/>
      <c r="AQ102" s="10">
        <f t="shared" si="289"/>
        <v>0</v>
      </c>
      <c r="AR102" s="10"/>
      <c r="AS102" s="10">
        <f t="shared" si="290"/>
        <v>0</v>
      </c>
      <c r="AT102" s="51">
        <v>6</v>
      </c>
      <c r="AU102" s="10">
        <f t="shared" si="291"/>
        <v>89449.919999999998</v>
      </c>
      <c r="AV102" s="10"/>
      <c r="AW102" s="10">
        <f t="shared" si="292"/>
        <v>0</v>
      </c>
      <c r="AX102" s="51">
        <v>70</v>
      </c>
      <c r="AY102" s="10">
        <f t="shared" si="293"/>
        <v>1043582.3999999999</v>
      </c>
      <c r="AZ102" s="51">
        <v>90</v>
      </c>
      <c r="BA102" s="10">
        <f t="shared" si="294"/>
        <v>1341748.8</v>
      </c>
      <c r="BB102" s="10">
        <v>31</v>
      </c>
      <c r="BC102" s="10">
        <f t="shared" si="295"/>
        <v>385131.6</v>
      </c>
      <c r="BD102" s="10"/>
      <c r="BE102" s="10">
        <f t="shared" ref="BE102" si="349">SUM(BD102*$D102*$F102*$G102*$H102*BE$8)</f>
        <v>0</v>
      </c>
      <c r="BF102" s="10">
        <v>120</v>
      </c>
      <c r="BG102" s="10">
        <f t="shared" ref="BG102" si="350">SUM(BF102*$D102*$F102*$G102*$H102*BG$8)</f>
        <v>1490832</v>
      </c>
      <c r="BH102" s="10">
        <v>4</v>
      </c>
      <c r="BI102" s="10">
        <f t="shared" si="296"/>
        <v>49694.399999999994</v>
      </c>
      <c r="BJ102" s="10"/>
      <c r="BK102" s="10">
        <f t="shared" ref="BK102" si="351">SUM(BJ102*$D102*$F102*$G102*$H102*BK$8)</f>
        <v>0</v>
      </c>
      <c r="BL102" s="10"/>
      <c r="BM102" s="10">
        <f t="shared" si="297"/>
        <v>0</v>
      </c>
      <c r="BN102" s="10">
        <v>45</v>
      </c>
      <c r="BO102" s="10">
        <f t="shared" si="298"/>
        <v>670874.4</v>
      </c>
      <c r="BP102" s="10"/>
      <c r="BQ102" s="10">
        <f t="shared" ref="BQ102" si="352">SUM(BP102*$D102*$F102*$G102*$H102*BQ$8)</f>
        <v>0</v>
      </c>
      <c r="BR102" s="51"/>
      <c r="BS102" s="10">
        <f t="shared" si="299"/>
        <v>0</v>
      </c>
      <c r="BT102" s="10">
        <v>260</v>
      </c>
      <c r="BU102" s="10">
        <f t="shared" ref="BU102" si="353">SUM(BT102*$D102*$F102*$G102*$H102*BU$8)</f>
        <v>3230136</v>
      </c>
      <c r="BV102" s="10"/>
      <c r="BW102" s="10">
        <f t="shared" ref="BW102" si="354">SUM(BV102*$D102*$F102*$G102*$H102*BW$8)</f>
        <v>0</v>
      </c>
      <c r="BX102" s="51">
        <v>12</v>
      </c>
      <c r="BY102" s="10">
        <f t="shared" si="300"/>
        <v>178899.84</v>
      </c>
      <c r="BZ102" s="51">
        <v>55</v>
      </c>
      <c r="CA102" s="10">
        <f t="shared" si="301"/>
        <v>819957.6</v>
      </c>
      <c r="CB102" s="51">
        <v>1</v>
      </c>
      <c r="CC102" s="10">
        <f t="shared" si="302"/>
        <v>14908.32</v>
      </c>
      <c r="CD102" s="51">
        <v>80</v>
      </c>
      <c r="CE102" s="10">
        <f t="shared" si="303"/>
        <v>1192665.5999999999</v>
      </c>
      <c r="CF102" s="10">
        <v>180</v>
      </c>
      <c r="CG102" s="10">
        <f t="shared" si="304"/>
        <v>2683497.6</v>
      </c>
      <c r="CH102" s="10">
        <v>24</v>
      </c>
      <c r="CI102" s="10">
        <f t="shared" ref="CI102" si="355">SUM(CH102*$D102*$F102*$G102*$H102*CI$8)</f>
        <v>298166.39999999997</v>
      </c>
      <c r="CJ102" s="10">
        <v>330</v>
      </c>
      <c r="CK102" s="10">
        <f t="shared" ref="CK102" si="356">SUM(CJ102*$D102*$F102*$G102*$H102*CK$8)</f>
        <v>4099787.9999999995</v>
      </c>
      <c r="CL102" s="10">
        <v>100</v>
      </c>
      <c r="CM102" s="10">
        <f t="shared" ref="CM102" si="357">SUM(CL102*$D102*$F102*$G102*$H102*CM$8)</f>
        <v>1242360</v>
      </c>
      <c r="CN102" s="10"/>
      <c r="CO102" s="10">
        <f t="shared" si="305"/>
        <v>0</v>
      </c>
      <c r="CP102" s="10">
        <v>22</v>
      </c>
      <c r="CQ102" s="10">
        <f t="shared" si="306"/>
        <v>327983.03999999998</v>
      </c>
      <c r="CR102" s="51"/>
      <c r="CS102" s="10">
        <f t="shared" si="307"/>
        <v>0</v>
      </c>
      <c r="CT102" s="51">
        <f>30+5</f>
        <v>35</v>
      </c>
      <c r="CU102" s="10">
        <f>SUM(CT102*$D102*$F102*$G102*$J102*CU$8)</f>
        <v>692615.7</v>
      </c>
      <c r="CV102" s="10"/>
      <c r="CW102" s="10"/>
      <c r="CX102" s="10"/>
      <c r="CY102" s="10"/>
      <c r="CZ102" s="40">
        <f>SUM(AF102,R102,V102,AD102,L102,X102,P102,BH102,BV102,CH102,CL102,BJ102,CJ102,AH102,BB102,BD102,AJ102,BF102,BT102,AL102,Z102,CP102,BL102,CN102,BN102,BZ102,CD102,BX102,CB102,AN102,AP102,AR102,AT102,AV102,AZ102,AX102,BR102,CT102,CR102,CF102,AB102,BP102)</f>
        <v>1478</v>
      </c>
      <c r="DA102" s="40">
        <f>SUM(AG102,S102,W102,AE102,M102,Y102,Q102,BI102,BW102,CI102,CM102,BK102,CK102,AI102,BC102,BE102,AK102,BG102,BU102,AM102,AA102,CQ102,BM102,CO102,BO102,CA102,CE102,BY102,CC102,AO102,AQ102,AS102,AU102,AW102,BA102,AY102,BS102,CU102,CS102,CG102,AC102,BQ102)</f>
        <v>20013798.420000002</v>
      </c>
    </row>
    <row r="103" spans="1:105" s="44" customFormat="1" ht="14.25" x14ac:dyDescent="0.2">
      <c r="A103" s="55">
        <v>24</v>
      </c>
      <c r="B103" s="55"/>
      <c r="C103" s="17" t="s">
        <v>202</v>
      </c>
      <c r="D103" s="25"/>
      <c r="E103" s="25"/>
      <c r="F103" s="22">
        <v>1.46</v>
      </c>
      <c r="G103" s="32"/>
      <c r="H103" s="25"/>
      <c r="I103" s="25"/>
      <c r="J103" s="25"/>
      <c r="K103" s="54">
        <v>2.57</v>
      </c>
      <c r="L103" s="23">
        <f>L104</f>
        <v>0</v>
      </c>
      <c r="M103" s="23">
        <f>M104</f>
        <v>0</v>
      </c>
      <c r="N103" s="26">
        <f t="shared" ref="N103:BW103" si="358">N104</f>
        <v>98</v>
      </c>
      <c r="O103" s="26">
        <f t="shared" si="358"/>
        <v>147</v>
      </c>
      <c r="P103" s="23">
        <f t="shared" si="358"/>
        <v>112</v>
      </c>
      <c r="Q103" s="23">
        <f t="shared" si="358"/>
        <v>2257230.0799999996</v>
      </c>
      <c r="R103" s="23">
        <f t="shared" si="358"/>
        <v>0</v>
      </c>
      <c r="S103" s="23">
        <f t="shared" si="358"/>
        <v>0</v>
      </c>
      <c r="T103" s="26">
        <f t="shared" si="358"/>
        <v>0</v>
      </c>
      <c r="U103" s="26">
        <f t="shared" si="358"/>
        <v>0</v>
      </c>
      <c r="V103" s="23">
        <f t="shared" si="358"/>
        <v>0</v>
      </c>
      <c r="W103" s="23">
        <f t="shared" si="358"/>
        <v>0</v>
      </c>
      <c r="X103" s="23">
        <f t="shared" si="358"/>
        <v>0</v>
      </c>
      <c r="Y103" s="23">
        <f t="shared" si="358"/>
        <v>0</v>
      </c>
      <c r="Z103" s="23">
        <f t="shared" si="358"/>
        <v>0</v>
      </c>
      <c r="AA103" s="23">
        <f t="shared" si="358"/>
        <v>0</v>
      </c>
      <c r="AB103" s="23">
        <f t="shared" si="358"/>
        <v>0</v>
      </c>
      <c r="AC103" s="23">
        <f t="shared" si="358"/>
        <v>0</v>
      </c>
      <c r="AD103" s="23">
        <v>0</v>
      </c>
      <c r="AE103" s="23">
        <v>0</v>
      </c>
      <c r="AF103" s="23">
        <f t="shared" si="358"/>
        <v>0</v>
      </c>
      <c r="AG103" s="23">
        <f t="shared" si="358"/>
        <v>0</v>
      </c>
      <c r="AH103" s="23">
        <f t="shared" si="358"/>
        <v>0</v>
      </c>
      <c r="AI103" s="23">
        <f t="shared" si="358"/>
        <v>0</v>
      </c>
      <c r="AJ103" s="23">
        <f t="shared" si="358"/>
        <v>0</v>
      </c>
      <c r="AK103" s="23">
        <f t="shared" si="358"/>
        <v>0</v>
      </c>
      <c r="AL103" s="23">
        <f t="shared" si="358"/>
        <v>0</v>
      </c>
      <c r="AM103" s="23">
        <f t="shared" si="358"/>
        <v>0</v>
      </c>
      <c r="AN103" s="23">
        <f t="shared" si="358"/>
        <v>0</v>
      </c>
      <c r="AO103" s="23">
        <f t="shared" si="358"/>
        <v>0</v>
      </c>
      <c r="AP103" s="23">
        <f t="shared" si="358"/>
        <v>20</v>
      </c>
      <c r="AQ103" s="23">
        <f t="shared" si="358"/>
        <v>483692.16</v>
      </c>
      <c r="AR103" s="23">
        <f t="shared" si="358"/>
        <v>0</v>
      </c>
      <c r="AS103" s="23">
        <f t="shared" si="358"/>
        <v>0</v>
      </c>
      <c r="AT103" s="23">
        <f t="shared" si="358"/>
        <v>0</v>
      </c>
      <c r="AU103" s="23">
        <f t="shared" si="358"/>
        <v>0</v>
      </c>
      <c r="AV103" s="23">
        <f t="shared" si="358"/>
        <v>0</v>
      </c>
      <c r="AW103" s="23">
        <f t="shared" si="358"/>
        <v>0</v>
      </c>
      <c r="AX103" s="23">
        <f t="shared" si="358"/>
        <v>5</v>
      </c>
      <c r="AY103" s="23">
        <f t="shared" si="358"/>
        <v>120923.04</v>
      </c>
      <c r="AZ103" s="23">
        <f t="shared" si="358"/>
        <v>0</v>
      </c>
      <c r="BA103" s="23">
        <f t="shared" si="358"/>
        <v>0</v>
      </c>
      <c r="BB103" s="23">
        <f t="shared" si="358"/>
        <v>2</v>
      </c>
      <c r="BC103" s="23">
        <f t="shared" si="358"/>
        <v>40307.68</v>
      </c>
      <c r="BD103" s="23">
        <f t="shared" si="358"/>
        <v>0</v>
      </c>
      <c r="BE103" s="23">
        <f t="shared" si="358"/>
        <v>0</v>
      </c>
      <c r="BF103" s="23">
        <f t="shared" si="358"/>
        <v>0</v>
      </c>
      <c r="BG103" s="23">
        <f t="shared" si="358"/>
        <v>0</v>
      </c>
      <c r="BH103" s="23">
        <f t="shared" si="358"/>
        <v>5</v>
      </c>
      <c r="BI103" s="23">
        <f t="shared" si="358"/>
        <v>100769.2</v>
      </c>
      <c r="BJ103" s="23">
        <f t="shared" si="358"/>
        <v>0</v>
      </c>
      <c r="BK103" s="23">
        <f t="shared" si="358"/>
        <v>0</v>
      </c>
      <c r="BL103" s="23">
        <f t="shared" si="358"/>
        <v>0</v>
      </c>
      <c r="BM103" s="23">
        <f t="shared" si="358"/>
        <v>0</v>
      </c>
      <c r="BN103" s="23">
        <f t="shared" si="358"/>
        <v>10</v>
      </c>
      <c r="BO103" s="23">
        <f t="shared" si="358"/>
        <v>241846.08</v>
      </c>
      <c r="BP103" s="23">
        <f t="shared" si="358"/>
        <v>0</v>
      </c>
      <c r="BQ103" s="23">
        <f t="shared" si="358"/>
        <v>0</v>
      </c>
      <c r="BR103" s="23">
        <f t="shared" si="358"/>
        <v>6</v>
      </c>
      <c r="BS103" s="23">
        <f t="shared" si="358"/>
        <v>145107.64799999999</v>
      </c>
      <c r="BT103" s="23">
        <f t="shared" si="358"/>
        <v>0</v>
      </c>
      <c r="BU103" s="23">
        <f t="shared" si="358"/>
        <v>0</v>
      </c>
      <c r="BV103" s="23">
        <f t="shared" si="358"/>
        <v>0</v>
      </c>
      <c r="BW103" s="23">
        <f t="shared" si="358"/>
        <v>0</v>
      </c>
      <c r="BX103" s="23">
        <f t="shared" ref="BX103:CU103" si="359">BX104</f>
        <v>0</v>
      </c>
      <c r="BY103" s="23">
        <f t="shared" si="359"/>
        <v>0</v>
      </c>
      <c r="BZ103" s="23">
        <f t="shared" si="359"/>
        <v>1</v>
      </c>
      <c r="CA103" s="23">
        <f t="shared" si="359"/>
        <v>24184.608</v>
      </c>
      <c r="CB103" s="23">
        <f t="shared" si="359"/>
        <v>0</v>
      </c>
      <c r="CC103" s="23">
        <f t="shared" si="359"/>
        <v>0</v>
      </c>
      <c r="CD103" s="23">
        <f t="shared" si="359"/>
        <v>0</v>
      </c>
      <c r="CE103" s="23">
        <f t="shared" si="359"/>
        <v>0</v>
      </c>
      <c r="CF103" s="23">
        <f t="shared" si="359"/>
        <v>1</v>
      </c>
      <c r="CG103" s="23">
        <f t="shared" si="359"/>
        <v>24184.608</v>
      </c>
      <c r="CH103" s="23">
        <f t="shared" si="359"/>
        <v>1</v>
      </c>
      <c r="CI103" s="23">
        <f t="shared" si="359"/>
        <v>20153.84</v>
      </c>
      <c r="CJ103" s="23">
        <f t="shared" si="359"/>
        <v>3</v>
      </c>
      <c r="CK103" s="23">
        <f t="shared" si="359"/>
        <v>60461.51999999999</v>
      </c>
      <c r="CL103" s="23">
        <f t="shared" si="359"/>
        <v>6</v>
      </c>
      <c r="CM103" s="23">
        <f t="shared" si="359"/>
        <v>120923.03999999998</v>
      </c>
      <c r="CN103" s="23">
        <f t="shared" si="359"/>
        <v>0</v>
      </c>
      <c r="CO103" s="23">
        <f t="shared" si="359"/>
        <v>0</v>
      </c>
      <c r="CP103" s="23">
        <f t="shared" si="359"/>
        <v>0</v>
      </c>
      <c r="CQ103" s="23">
        <f t="shared" si="359"/>
        <v>0</v>
      </c>
      <c r="CR103" s="23">
        <f t="shared" si="359"/>
        <v>0</v>
      </c>
      <c r="CS103" s="23">
        <f t="shared" si="359"/>
        <v>0</v>
      </c>
      <c r="CT103" s="23">
        <f t="shared" si="359"/>
        <v>11</v>
      </c>
      <c r="CU103" s="23">
        <f t="shared" si="359"/>
        <v>353124.06800000003</v>
      </c>
      <c r="CV103" s="23"/>
      <c r="CW103" s="23"/>
      <c r="CX103" s="23"/>
      <c r="CY103" s="23"/>
      <c r="CZ103" s="23">
        <f t="shared" ref="CZ103:DA103" si="360">CZ104</f>
        <v>183</v>
      </c>
      <c r="DA103" s="23">
        <f t="shared" si="360"/>
        <v>3992907.5720000002</v>
      </c>
    </row>
    <row r="104" spans="1:105" ht="37.5" customHeight="1" x14ac:dyDescent="0.25">
      <c r="A104" s="56"/>
      <c r="B104" s="56">
        <v>70</v>
      </c>
      <c r="C104" s="6" t="s">
        <v>203</v>
      </c>
      <c r="D104" s="7">
        <f>D102</f>
        <v>9860</v>
      </c>
      <c r="E104" s="7">
        <v>10127</v>
      </c>
      <c r="F104" s="8">
        <v>1.46</v>
      </c>
      <c r="G104" s="15">
        <v>1</v>
      </c>
      <c r="H104" s="7">
        <v>1.4</v>
      </c>
      <c r="I104" s="7">
        <v>1.68</v>
      </c>
      <c r="J104" s="7">
        <v>2.23</v>
      </c>
      <c r="K104" s="9">
        <v>2.57</v>
      </c>
      <c r="L104" s="10">
        <v>0</v>
      </c>
      <c r="M104" s="10">
        <f t="shared" si="275"/>
        <v>0</v>
      </c>
      <c r="N104" s="10">
        <v>98</v>
      </c>
      <c r="O104" s="10">
        <f t="shared" si="276"/>
        <v>147</v>
      </c>
      <c r="P104" s="10">
        <v>112</v>
      </c>
      <c r="Q104" s="10">
        <f t="shared" si="277"/>
        <v>2257230.0799999996</v>
      </c>
      <c r="R104" s="11"/>
      <c r="S104" s="10">
        <f t="shared" si="278"/>
        <v>0</v>
      </c>
      <c r="T104" s="10"/>
      <c r="U104" s="10">
        <f t="shared" si="279"/>
        <v>0</v>
      </c>
      <c r="V104" s="10">
        <v>0</v>
      </c>
      <c r="W104" s="10">
        <f t="shared" si="280"/>
        <v>0</v>
      </c>
      <c r="X104" s="10">
        <v>0</v>
      </c>
      <c r="Y104" s="10">
        <f t="shared" si="281"/>
        <v>0</v>
      </c>
      <c r="Z104" s="10">
        <v>0</v>
      </c>
      <c r="AA104" s="10">
        <f t="shared" si="282"/>
        <v>0</v>
      </c>
      <c r="AB104" s="10"/>
      <c r="AC104" s="10">
        <f t="shared" si="283"/>
        <v>0</v>
      </c>
      <c r="AD104" s="10">
        <v>0</v>
      </c>
      <c r="AE104" s="10">
        <v>0</v>
      </c>
      <c r="AF104" s="11"/>
      <c r="AG104" s="10">
        <f t="shared" si="284"/>
        <v>0</v>
      </c>
      <c r="AH104" s="10">
        <v>0</v>
      </c>
      <c r="AI104" s="10">
        <f t="shared" si="285"/>
        <v>0</v>
      </c>
      <c r="AJ104" s="10">
        <v>0</v>
      </c>
      <c r="AK104" s="10">
        <f t="shared" si="286"/>
        <v>0</v>
      </c>
      <c r="AL104" s="10"/>
      <c r="AM104" s="10">
        <f t="shared" si="287"/>
        <v>0</v>
      </c>
      <c r="AN104" s="10">
        <v>0</v>
      </c>
      <c r="AO104" s="10">
        <f t="shared" si="288"/>
        <v>0</v>
      </c>
      <c r="AP104" s="51">
        <v>20</v>
      </c>
      <c r="AQ104" s="10">
        <f t="shared" si="289"/>
        <v>483692.16</v>
      </c>
      <c r="AR104" s="10">
        <v>0</v>
      </c>
      <c r="AS104" s="10">
        <f t="shared" si="290"/>
        <v>0</v>
      </c>
      <c r="AT104" s="10">
        <v>0</v>
      </c>
      <c r="AU104" s="10">
        <f t="shared" si="291"/>
        <v>0</v>
      </c>
      <c r="AV104" s="10">
        <v>0</v>
      </c>
      <c r="AW104" s="10">
        <f t="shared" si="292"/>
        <v>0</v>
      </c>
      <c r="AX104" s="51">
        <v>5</v>
      </c>
      <c r="AY104" s="10">
        <f t="shared" si="293"/>
        <v>120923.04</v>
      </c>
      <c r="AZ104" s="10"/>
      <c r="BA104" s="10">
        <f t="shared" si="294"/>
        <v>0</v>
      </c>
      <c r="BB104" s="10">
        <v>2</v>
      </c>
      <c r="BC104" s="10">
        <f t="shared" si="295"/>
        <v>40307.68</v>
      </c>
      <c r="BD104" s="10"/>
      <c r="BE104" s="10">
        <f t="shared" ref="BE104" si="361">SUM(BD104*$D104*$F104*$G104*$H104*BE$8)</f>
        <v>0</v>
      </c>
      <c r="BF104" s="10"/>
      <c r="BG104" s="10">
        <f t="shared" ref="BG104" si="362">SUM(BF104*$D104*$F104*$G104*$H104*BG$8)</f>
        <v>0</v>
      </c>
      <c r="BH104" s="10">
        <v>5</v>
      </c>
      <c r="BI104" s="10">
        <f t="shared" si="296"/>
        <v>100769.2</v>
      </c>
      <c r="BJ104" s="10">
        <v>0</v>
      </c>
      <c r="BK104" s="10">
        <f t="shared" ref="BK104" si="363">SUM(BJ104*$D104*$F104*$G104*$H104*BK$8)</f>
        <v>0</v>
      </c>
      <c r="BL104" s="10"/>
      <c r="BM104" s="10">
        <f t="shared" si="297"/>
        <v>0</v>
      </c>
      <c r="BN104" s="10">
        <v>10</v>
      </c>
      <c r="BO104" s="10">
        <f t="shared" si="298"/>
        <v>241846.08</v>
      </c>
      <c r="BP104" s="10"/>
      <c r="BQ104" s="10">
        <f t="shared" ref="BQ104" si="364">SUM(BP104*$D104*$F104*$G104*$H104*BQ$8)</f>
        <v>0</v>
      </c>
      <c r="BR104" s="51">
        <v>6</v>
      </c>
      <c r="BS104" s="10">
        <f t="shared" si="299"/>
        <v>145107.64799999999</v>
      </c>
      <c r="BT104" s="10">
        <v>0</v>
      </c>
      <c r="BU104" s="10">
        <f t="shared" ref="BU104" si="365">SUM(BT104*$D104*$F104*$G104*$H104*BU$8)</f>
        <v>0</v>
      </c>
      <c r="BV104" s="10"/>
      <c r="BW104" s="10">
        <f t="shared" ref="BW104" si="366">SUM(BV104*$D104*$F104*$G104*$H104*BW$8)</f>
        <v>0</v>
      </c>
      <c r="BX104" s="10"/>
      <c r="BY104" s="10">
        <f t="shared" si="300"/>
        <v>0</v>
      </c>
      <c r="BZ104" s="10">
        <v>1</v>
      </c>
      <c r="CA104" s="10">
        <f t="shared" si="301"/>
        <v>24184.608</v>
      </c>
      <c r="CB104" s="10"/>
      <c r="CC104" s="10">
        <f t="shared" si="302"/>
        <v>0</v>
      </c>
      <c r="CD104" s="10"/>
      <c r="CE104" s="10">
        <f t="shared" si="303"/>
        <v>0</v>
      </c>
      <c r="CF104" s="10">
        <v>1</v>
      </c>
      <c r="CG104" s="10">
        <f t="shared" si="304"/>
        <v>24184.608</v>
      </c>
      <c r="CH104" s="10">
        <v>1</v>
      </c>
      <c r="CI104" s="10">
        <f t="shared" ref="CI104" si="367">SUM(CH104*$D104*$F104*$G104*$H104*CI$8)</f>
        <v>20153.84</v>
      </c>
      <c r="CJ104" s="10">
        <v>3</v>
      </c>
      <c r="CK104" s="10">
        <f t="shared" ref="CK104" si="368">SUM(CJ104*$D104*$F104*$G104*$H104*CK$8)</f>
        <v>60461.51999999999</v>
      </c>
      <c r="CL104" s="10">
        <v>6</v>
      </c>
      <c r="CM104" s="10">
        <f t="shared" ref="CM104" si="369">SUM(CL104*$D104*$F104*$G104*$H104*CM$8)</f>
        <v>120923.03999999998</v>
      </c>
      <c r="CN104" s="10"/>
      <c r="CO104" s="10">
        <f t="shared" si="305"/>
        <v>0</v>
      </c>
      <c r="CP104" s="10"/>
      <c r="CQ104" s="10">
        <f t="shared" si="306"/>
        <v>0</v>
      </c>
      <c r="CR104" s="51"/>
      <c r="CS104" s="10">
        <f t="shared" si="307"/>
        <v>0</v>
      </c>
      <c r="CT104" s="51">
        <f>6+5</f>
        <v>11</v>
      </c>
      <c r="CU104" s="10">
        <f>SUM(CT104*$D104*$F104*$G104*$J104*CU$8)</f>
        <v>353124.06800000003</v>
      </c>
      <c r="CV104" s="10"/>
      <c r="CW104" s="10"/>
      <c r="CX104" s="10"/>
      <c r="CY104" s="10"/>
      <c r="CZ104" s="40">
        <f>SUM(AF104,R104,V104,AD104,L104,X104,P104,BH104,BV104,CH104,CL104,BJ104,CJ104,AH104,BB104,BD104,AJ104,BF104,BT104,AL104,Z104,CP104,BL104,CN104,BN104,BZ104,CD104,BX104,CB104,AN104,AP104,AR104,AT104,AV104,AZ104,AX104,BR104,CT104,CR104,CF104,AB104,BP104)</f>
        <v>183</v>
      </c>
      <c r="DA104" s="40">
        <f>SUM(AG104,S104,W104,AE104,M104,Y104,Q104,BI104,BW104,CI104,CM104,BK104,CK104,AI104,BC104,BE104,AK104,BG104,BU104,AM104,AA104,CQ104,BM104,CO104,BO104,CA104,CE104,BY104,CC104,AO104,AQ104,AS104,AU104,AW104,BA104,AY104,BS104,CU104,CS104,CG104,AC104,BQ104)</f>
        <v>3992907.5720000002</v>
      </c>
    </row>
    <row r="105" spans="1:105" s="44" customFormat="1" ht="14.25" x14ac:dyDescent="0.2">
      <c r="A105" s="55">
        <v>25</v>
      </c>
      <c r="B105" s="55"/>
      <c r="C105" s="17" t="s">
        <v>204</v>
      </c>
      <c r="D105" s="25"/>
      <c r="E105" s="25"/>
      <c r="F105" s="22">
        <v>1.88</v>
      </c>
      <c r="G105" s="32"/>
      <c r="H105" s="25"/>
      <c r="I105" s="25"/>
      <c r="J105" s="25"/>
      <c r="K105" s="54">
        <v>2.57</v>
      </c>
      <c r="L105" s="23">
        <f t="shared" ref="L105:BW105" si="370">SUM(L106:L108)</f>
        <v>0</v>
      </c>
      <c r="M105" s="23">
        <f t="shared" si="370"/>
        <v>0</v>
      </c>
      <c r="N105" s="26">
        <f t="shared" si="370"/>
        <v>0</v>
      </c>
      <c r="O105" s="26">
        <f t="shared" si="370"/>
        <v>0</v>
      </c>
      <c r="P105" s="23">
        <f t="shared" si="370"/>
        <v>0</v>
      </c>
      <c r="Q105" s="23">
        <f t="shared" si="370"/>
        <v>0</v>
      </c>
      <c r="R105" s="23">
        <f t="shared" si="370"/>
        <v>0</v>
      </c>
      <c r="S105" s="23">
        <f t="shared" si="370"/>
        <v>0</v>
      </c>
      <c r="T105" s="26">
        <f t="shared" si="370"/>
        <v>0</v>
      </c>
      <c r="U105" s="26">
        <f t="shared" si="370"/>
        <v>0</v>
      </c>
      <c r="V105" s="23">
        <f t="shared" si="370"/>
        <v>0</v>
      </c>
      <c r="W105" s="23">
        <f t="shared" si="370"/>
        <v>0</v>
      </c>
      <c r="X105" s="23">
        <f t="shared" si="370"/>
        <v>0</v>
      </c>
      <c r="Y105" s="23">
        <f t="shared" si="370"/>
        <v>0</v>
      </c>
      <c r="Z105" s="23">
        <f t="shared" si="370"/>
        <v>0</v>
      </c>
      <c r="AA105" s="23">
        <f t="shared" si="370"/>
        <v>0</v>
      </c>
      <c r="AB105" s="23">
        <f t="shared" si="370"/>
        <v>0</v>
      </c>
      <c r="AC105" s="23">
        <f t="shared" si="370"/>
        <v>0</v>
      </c>
      <c r="AD105" s="23">
        <v>0</v>
      </c>
      <c r="AE105" s="23">
        <v>0</v>
      </c>
      <c r="AF105" s="23">
        <f t="shared" si="370"/>
        <v>0</v>
      </c>
      <c r="AG105" s="23">
        <f t="shared" si="370"/>
        <v>0</v>
      </c>
      <c r="AH105" s="23">
        <f t="shared" si="370"/>
        <v>0</v>
      </c>
      <c r="AI105" s="23">
        <f t="shared" si="370"/>
        <v>0</v>
      </c>
      <c r="AJ105" s="23">
        <f t="shared" si="370"/>
        <v>0</v>
      </c>
      <c r="AK105" s="23">
        <f t="shared" si="370"/>
        <v>0</v>
      </c>
      <c r="AL105" s="23">
        <f t="shared" si="370"/>
        <v>0</v>
      </c>
      <c r="AM105" s="23">
        <f t="shared" si="370"/>
        <v>0</v>
      </c>
      <c r="AN105" s="23">
        <f t="shared" si="370"/>
        <v>0</v>
      </c>
      <c r="AO105" s="23">
        <f t="shared" si="370"/>
        <v>0</v>
      </c>
      <c r="AP105" s="23">
        <f t="shared" si="370"/>
        <v>0</v>
      </c>
      <c r="AQ105" s="23">
        <f t="shared" si="370"/>
        <v>0</v>
      </c>
      <c r="AR105" s="23">
        <f t="shared" si="370"/>
        <v>0</v>
      </c>
      <c r="AS105" s="23">
        <f t="shared" si="370"/>
        <v>0</v>
      </c>
      <c r="AT105" s="23">
        <f t="shared" si="370"/>
        <v>0</v>
      </c>
      <c r="AU105" s="23">
        <f t="shared" si="370"/>
        <v>0</v>
      </c>
      <c r="AV105" s="23">
        <f t="shared" si="370"/>
        <v>0</v>
      </c>
      <c r="AW105" s="23">
        <f t="shared" si="370"/>
        <v>0</v>
      </c>
      <c r="AX105" s="23">
        <f t="shared" si="370"/>
        <v>0</v>
      </c>
      <c r="AY105" s="23">
        <f t="shared" si="370"/>
        <v>0</v>
      </c>
      <c r="AZ105" s="23">
        <f t="shared" si="370"/>
        <v>0</v>
      </c>
      <c r="BA105" s="23">
        <f t="shared" si="370"/>
        <v>0</v>
      </c>
      <c r="BB105" s="23">
        <f t="shared" si="370"/>
        <v>0</v>
      </c>
      <c r="BC105" s="23">
        <f t="shared" si="370"/>
        <v>0</v>
      </c>
      <c r="BD105" s="23">
        <f t="shared" si="370"/>
        <v>0</v>
      </c>
      <c r="BE105" s="23">
        <f t="shared" si="370"/>
        <v>0</v>
      </c>
      <c r="BF105" s="23">
        <f t="shared" si="370"/>
        <v>0</v>
      </c>
      <c r="BG105" s="23">
        <f t="shared" si="370"/>
        <v>0</v>
      </c>
      <c r="BH105" s="23">
        <f t="shared" si="370"/>
        <v>0</v>
      </c>
      <c r="BI105" s="23">
        <f t="shared" si="370"/>
        <v>0</v>
      </c>
      <c r="BJ105" s="23">
        <f t="shared" si="370"/>
        <v>0</v>
      </c>
      <c r="BK105" s="23">
        <f t="shared" si="370"/>
        <v>0</v>
      </c>
      <c r="BL105" s="23">
        <f t="shared" si="370"/>
        <v>0</v>
      </c>
      <c r="BM105" s="23">
        <f t="shared" si="370"/>
        <v>0</v>
      </c>
      <c r="BN105" s="23">
        <f t="shared" si="370"/>
        <v>0</v>
      </c>
      <c r="BO105" s="23">
        <f t="shared" si="370"/>
        <v>0</v>
      </c>
      <c r="BP105" s="23">
        <f t="shared" si="370"/>
        <v>0</v>
      </c>
      <c r="BQ105" s="23">
        <f t="shared" si="370"/>
        <v>0</v>
      </c>
      <c r="BR105" s="23">
        <f t="shared" si="370"/>
        <v>0</v>
      </c>
      <c r="BS105" s="23">
        <f t="shared" si="370"/>
        <v>0</v>
      </c>
      <c r="BT105" s="23">
        <f t="shared" si="370"/>
        <v>0</v>
      </c>
      <c r="BU105" s="23">
        <f t="shared" si="370"/>
        <v>0</v>
      </c>
      <c r="BV105" s="23">
        <f t="shared" si="370"/>
        <v>0</v>
      </c>
      <c r="BW105" s="23">
        <f t="shared" si="370"/>
        <v>0</v>
      </c>
      <c r="BX105" s="23">
        <f t="shared" ref="BX105:DA105" si="371">SUM(BX106:BX108)</f>
        <v>0</v>
      </c>
      <c r="BY105" s="23">
        <f t="shared" si="371"/>
        <v>0</v>
      </c>
      <c r="BZ105" s="23">
        <f t="shared" si="371"/>
        <v>0</v>
      </c>
      <c r="CA105" s="23">
        <f t="shared" si="371"/>
        <v>0</v>
      </c>
      <c r="CB105" s="23">
        <f t="shared" si="371"/>
        <v>0</v>
      </c>
      <c r="CC105" s="23">
        <f t="shared" si="371"/>
        <v>0</v>
      </c>
      <c r="CD105" s="23">
        <f t="shared" si="371"/>
        <v>0</v>
      </c>
      <c r="CE105" s="23">
        <f t="shared" si="371"/>
        <v>0</v>
      </c>
      <c r="CF105" s="23">
        <f t="shared" si="371"/>
        <v>0</v>
      </c>
      <c r="CG105" s="23">
        <f t="shared" si="371"/>
        <v>0</v>
      </c>
      <c r="CH105" s="23">
        <f t="shared" si="371"/>
        <v>0</v>
      </c>
      <c r="CI105" s="23">
        <f t="shared" si="371"/>
        <v>0</v>
      </c>
      <c r="CJ105" s="23">
        <f t="shared" si="371"/>
        <v>0</v>
      </c>
      <c r="CK105" s="23">
        <f t="shared" si="371"/>
        <v>0</v>
      </c>
      <c r="CL105" s="23">
        <f t="shared" si="371"/>
        <v>0</v>
      </c>
      <c r="CM105" s="23">
        <f t="shared" si="371"/>
        <v>0</v>
      </c>
      <c r="CN105" s="23">
        <f t="shared" si="371"/>
        <v>0</v>
      </c>
      <c r="CO105" s="23">
        <f t="shared" si="371"/>
        <v>0</v>
      </c>
      <c r="CP105" s="23">
        <f t="shared" si="371"/>
        <v>0</v>
      </c>
      <c r="CQ105" s="23">
        <f t="shared" si="371"/>
        <v>0</v>
      </c>
      <c r="CR105" s="23">
        <f t="shared" si="371"/>
        <v>0</v>
      </c>
      <c r="CS105" s="23">
        <f t="shared" si="371"/>
        <v>0</v>
      </c>
      <c r="CT105" s="23">
        <f t="shared" si="371"/>
        <v>0</v>
      </c>
      <c r="CU105" s="23">
        <f t="shared" si="371"/>
        <v>0</v>
      </c>
      <c r="CV105" s="23"/>
      <c r="CW105" s="23"/>
      <c r="CX105" s="23"/>
      <c r="CY105" s="23"/>
      <c r="CZ105" s="23">
        <f t="shared" si="371"/>
        <v>0</v>
      </c>
      <c r="DA105" s="23">
        <f t="shared" si="371"/>
        <v>0</v>
      </c>
    </row>
    <row r="106" spans="1:105" ht="30" x14ac:dyDescent="0.25">
      <c r="A106" s="56"/>
      <c r="B106" s="56">
        <v>71</v>
      </c>
      <c r="C106" s="12" t="s">
        <v>205</v>
      </c>
      <c r="D106" s="7">
        <f>D104</f>
        <v>9860</v>
      </c>
      <c r="E106" s="7">
        <v>10127</v>
      </c>
      <c r="F106" s="8">
        <v>1.84</v>
      </c>
      <c r="G106" s="15">
        <v>1</v>
      </c>
      <c r="H106" s="7">
        <v>1.4</v>
      </c>
      <c r="I106" s="7">
        <v>1.68</v>
      </c>
      <c r="J106" s="7">
        <v>2.23</v>
      </c>
      <c r="K106" s="9">
        <v>2.57</v>
      </c>
      <c r="L106" s="10"/>
      <c r="M106" s="10">
        <f t="shared" si="275"/>
        <v>0</v>
      </c>
      <c r="N106" s="10"/>
      <c r="O106" s="10">
        <f t="shared" si="276"/>
        <v>0</v>
      </c>
      <c r="P106" s="10"/>
      <c r="Q106" s="10">
        <f t="shared" si="277"/>
        <v>0</v>
      </c>
      <c r="R106" s="11"/>
      <c r="S106" s="10">
        <f t="shared" si="278"/>
        <v>0</v>
      </c>
      <c r="T106" s="10"/>
      <c r="U106" s="10">
        <f t="shared" si="279"/>
        <v>0</v>
      </c>
      <c r="V106" s="10"/>
      <c r="W106" s="10">
        <f t="shared" si="280"/>
        <v>0</v>
      </c>
      <c r="X106" s="10"/>
      <c r="Y106" s="10">
        <f t="shared" si="281"/>
        <v>0</v>
      </c>
      <c r="Z106" s="10"/>
      <c r="AA106" s="10">
        <f t="shared" si="282"/>
        <v>0</v>
      </c>
      <c r="AB106" s="10"/>
      <c r="AC106" s="10">
        <f t="shared" si="283"/>
        <v>0</v>
      </c>
      <c r="AD106" s="10"/>
      <c r="AE106" s="10">
        <v>0</v>
      </c>
      <c r="AF106" s="11"/>
      <c r="AG106" s="10">
        <f t="shared" si="284"/>
        <v>0</v>
      </c>
      <c r="AH106" s="10"/>
      <c r="AI106" s="10">
        <f t="shared" si="285"/>
        <v>0</v>
      </c>
      <c r="AJ106" s="10"/>
      <c r="AK106" s="10">
        <f t="shared" si="286"/>
        <v>0</v>
      </c>
      <c r="AL106" s="10"/>
      <c r="AM106" s="10">
        <f t="shared" si="287"/>
        <v>0</v>
      </c>
      <c r="AN106" s="10"/>
      <c r="AO106" s="10">
        <f t="shared" si="288"/>
        <v>0</v>
      </c>
      <c r="AP106" s="10"/>
      <c r="AQ106" s="10">
        <f t="shared" si="289"/>
        <v>0</v>
      </c>
      <c r="AR106" s="10"/>
      <c r="AS106" s="10">
        <f t="shared" si="290"/>
        <v>0</v>
      </c>
      <c r="AT106" s="10"/>
      <c r="AU106" s="10">
        <f t="shared" si="291"/>
        <v>0</v>
      </c>
      <c r="AV106" s="10"/>
      <c r="AW106" s="10">
        <f t="shared" si="292"/>
        <v>0</v>
      </c>
      <c r="AX106" s="10"/>
      <c r="AY106" s="10">
        <f t="shared" si="293"/>
        <v>0</v>
      </c>
      <c r="AZ106" s="10"/>
      <c r="BA106" s="10">
        <f t="shared" si="294"/>
        <v>0</v>
      </c>
      <c r="BB106" s="10"/>
      <c r="BC106" s="10">
        <f t="shared" si="295"/>
        <v>0</v>
      </c>
      <c r="BD106" s="10"/>
      <c r="BE106" s="10">
        <f t="shared" ref="BE106" si="372">SUM(BD106*$D106*$F106*$G106*$H106*BE$8)</f>
        <v>0</v>
      </c>
      <c r="BF106" s="10"/>
      <c r="BG106" s="10">
        <f t="shared" ref="BG106:BG108" si="373">SUM(BF106*$D106*$F106*$G106*$H106*BG$8)</f>
        <v>0</v>
      </c>
      <c r="BH106" s="10"/>
      <c r="BI106" s="10">
        <f t="shared" si="296"/>
        <v>0</v>
      </c>
      <c r="BJ106" s="10"/>
      <c r="BK106" s="10">
        <f t="shared" ref="BK106:BK108" si="374">SUM(BJ106*$D106*$F106*$G106*$H106*BK$8)</f>
        <v>0</v>
      </c>
      <c r="BL106" s="10"/>
      <c r="BM106" s="10">
        <f t="shared" si="297"/>
        <v>0</v>
      </c>
      <c r="BN106" s="10"/>
      <c r="BO106" s="10">
        <f t="shared" si="298"/>
        <v>0</v>
      </c>
      <c r="BP106" s="10"/>
      <c r="BQ106" s="10">
        <f t="shared" ref="BQ106:BQ108" si="375">SUM(BP106*$D106*$F106*$G106*$H106*BQ$8)</f>
        <v>0</v>
      </c>
      <c r="BR106" s="10"/>
      <c r="BS106" s="10">
        <f t="shared" si="299"/>
        <v>0</v>
      </c>
      <c r="BT106" s="10"/>
      <c r="BU106" s="10">
        <f t="shared" ref="BU106:BU108" si="376">SUM(BT106*$D106*$F106*$G106*$H106*BU$8)</f>
        <v>0</v>
      </c>
      <c r="BV106" s="10"/>
      <c r="BW106" s="10">
        <f t="shared" ref="BW106:BW108" si="377">SUM(BV106*$D106*$F106*$G106*$H106*BW$8)</f>
        <v>0</v>
      </c>
      <c r="BX106" s="10"/>
      <c r="BY106" s="10">
        <f t="shared" si="300"/>
        <v>0</v>
      </c>
      <c r="BZ106" s="10"/>
      <c r="CA106" s="10">
        <f t="shared" si="301"/>
        <v>0</v>
      </c>
      <c r="CB106" s="10"/>
      <c r="CC106" s="10">
        <f t="shared" si="302"/>
        <v>0</v>
      </c>
      <c r="CD106" s="10"/>
      <c r="CE106" s="10">
        <f t="shared" si="303"/>
        <v>0</v>
      </c>
      <c r="CF106" s="10"/>
      <c r="CG106" s="10">
        <f t="shared" si="304"/>
        <v>0</v>
      </c>
      <c r="CH106" s="10"/>
      <c r="CI106" s="10">
        <f t="shared" ref="CI106:CI108" si="378">SUM(CH106*$D106*$F106*$G106*$H106*CI$8)</f>
        <v>0</v>
      </c>
      <c r="CJ106" s="10"/>
      <c r="CK106" s="10">
        <f t="shared" ref="CK106:CK108" si="379">SUM(CJ106*$D106*$F106*$G106*$H106*CK$8)</f>
        <v>0</v>
      </c>
      <c r="CL106" s="10"/>
      <c r="CM106" s="10">
        <f t="shared" ref="CM106:CM108" si="380">SUM(CL106*$D106*$F106*$G106*$H106*CM$8)</f>
        <v>0</v>
      </c>
      <c r="CN106" s="10"/>
      <c r="CO106" s="10">
        <f t="shared" si="305"/>
        <v>0</v>
      </c>
      <c r="CP106" s="10"/>
      <c r="CQ106" s="10">
        <f t="shared" si="306"/>
        <v>0</v>
      </c>
      <c r="CR106" s="10"/>
      <c r="CS106" s="10">
        <f t="shared" si="307"/>
        <v>0</v>
      </c>
      <c r="CT106" s="10"/>
      <c r="CU106" s="10">
        <f>SUM(CT106*$D106*$F106*$G106*$J106*CU$8)</f>
        <v>0</v>
      </c>
      <c r="CV106" s="10"/>
      <c r="CW106" s="10"/>
      <c r="CX106" s="10"/>
      <c r="CY106" s="10"/>
      <c r="CZ106" s="40">
        <f t="shared" ref="CZ106:DA108" si="381">SUM(AF106,R106,V106,AD106,L106,X106,P106,BH106,BV106,CH106,CL106,BJ106,CJ106,AH106,BB106,BD106,AJ106,BF106,BT106,AL106,Z106,CP106,BL106,CN106,BN106,BZ106,CD106,BX106,CB106,AN106,AP106,AR106,AT106,AV106,AZ106,AX106,BR106,CT106,CR106,CF106,AB106,BP106)</f>
        <v>0</v>
      </c>
      <c r="DA106" s="40">
        <f t="shared" si="381"/>
        <v>0</v>
      </c>
    </row>
    <row r="107" spans="1:105" x14ac:dyDescent="0.25">
      <c r="A107" s="56"/>
      <c r="B107" s="56">
        <v>72</v>
      </c>
      <c r="C107" s="6" t="s">
        <v>206</v>
      </c>
      <c r="D107" s="7">
        <f>D106</f>
        <v>9860</v>
      </c>
      <c r="E107" s="7">
        <v>10127</v>
      </c>
      <c r="F107" s="8">
        <v>2.1800000000000002</v>
      </c>
      <c r="G107" s="15">
        <v>1</v>
      </c>
      <c r="H107" s="7">
        <v>1.4</v>
      </c>
      <c r="I107" s="7">
        <v>1.68</v>
      </c>
      <c r="J107" s="7">
        <v>2.23</v>
      </c>
      <c r="K107" s="9">
        <v>2.57</v>
      </c>
      <c r="L107" s="10">
        <v>0</v>
      </c>
      <c r="M107" s="10">
        <f t="shared" si="275"/>
        <v>0</v>
      </c>
      <c r="N107" s="10"/>
      <c r="O107" s="10">
        <f t="shared" si="276"/>
        <v>0</v>
      </c>
      <c r="P107" s="10">
        <v>0</v>
      </c>
      <c r="Q107" s="10">
        <f t="shared" si="277"/>
        <v>0</v>
      </c>
      <c r="R107" s="11"/>
      <c r="S107" s="10">
        <f t="shared" si="278"/>
        <v>0</v>
      </c>
      <c r="T107" s="10"/>
      <c r="U107" s="10">
        <f t="shared" si="279"/>
        <v>0</v>
      </c>
      <c r="V107" s="10">
        <v>0</v>
      </c>
      <c r="W107" s="10">
        <f t="shared" si="280"/>
        <v>0</v>
      </c>
      <c r="X107" s="10">
        <v>0</v>
      </c>
      <c r="Y107" s="10">
        <f t="shared" si="281"/>
        <v>0</v>
      </c>
      <c r="Z107" s="10">
        <v>0</v>
      </c>
      <c r="AA107" s="10">
        <f t="shared" si="282"/>
        <v>0</v>
      </c>
      <c r="AB107" s="10"/>
      <c r="AC107" s="10">
        <f t="shared" si="283"/>
        <v>0</v>
      </c>
      <c r="AD107" s="10">
        <v>0</v>
      </c>
      <c r="AE107" s="10">
        <v>0</v>
      </c>
      <c r="AF107" s="11"/>
      <c r="AG107" s="10">
        <f t="shared" si="284"/>
        <v>0</v>
      </c>
      <c r="AH107" s="10">
        <v>0</v>
      </c>
      <c r="AI107" s="10">
        <f t="shared" si="285"/>
        <v>0</v>
      </c>
      <c r="AJ107" s="10">
        <v>0</v>
      </c>
      <c r="AK107" s="10">
        <f t="shared" si="286"/>
        <v>0</v>
      </c>
      <c r="AL107" s="10"/>
      <c r="AM107" s="10">
        <f t="shared" si="287"/>
        <v>0</v>
      </c>
      <c r="AN107" s="10">
        <v>0</v>
      </c>
      <c r="AO107" s="10">
        <f t="shared" si="288"/>
        <v>0</v>
      </c>
      <c r="AP107" s="10">
        <v>0</v>
      </c>
      <c r="AQ107" s="10">
        <f t="shared" si="289"/>
        <v>0</v>
      </c>
      <c r="AR107" s="10">
        <v>0</v>
      </c>
      <c r="AS107" s="10">
        <f t="shared" si="290"/>
        <v>0</v>
      </c>
      <c r="AT107" s="10">
        <v>0</v>
      </c>
      <c r="AU107" s="10">
        <f t="shared" si="291"/>
        <v>0</v>
      </c>
      <c r="AV107" s="10">
        <v>0</v>
      </c>
      <c r="AW107" s="10">
        <f t="shared" si="292"/>
        <v>0</v>
      </c>
      <c r="AX107" s="10">
        <v>0</v>
      </c>
      <c r="AY107" s="10">
        <f t="shared" si="293"/>
        <v>0</v>
      </c>
      <c r="AZ107" s="10">
        <v>0</v>
      </c>
      <c r="BA107" s="10">
        <f t="shared" si="294"/>
        <v>0</v>
      </c>
      <c r="BB107" s="10">
        <v>0</v>
      </c>
      <c r="BC107" s="10">
        <f t="shared" si="295"/>
        <v>0</v>
      </c>
      <c r="BD107" s="10"/>
      <c r="BE107" s="10">
        <f t="shared" ref="BE107" si="382">SUM(BD107*$D107*$F107*$G107*$H107*BE$8)</f>
        <v>0</v>
      </c>
      <c r="BF107" s="10"/>
      <c r="BG107" s="10">
        <f t="shared" si="373"/>
        <v>0</v>
      </c>
      <c r="BH107" s="10">
        <v>0</v>
      </c>
      <c r="BI107" s="10">
        <f t="shared" si="296"/>
        <v>0</v>
      </c>
      <c r="BJ107" s="10">
        <v>0</v>
      </c>
      <c r="BK107" s="10">
        <f t="shared" si="374"/>
        <v>0</v>
      </c>
      <c r="BL107" s="10">
        <v>0</v>
      </c>
      <c r="BM107" s="10">
        <f t="shared" si="297"/>
        <v>0</v>
      </c>
      <c r="BN107" s="10">
        <v>0</v>
      </c>
      <c r="BO107" s="10">
        <f t="shared" si="298"/>
        <v>0</v>
      </c>
      <c r="BP107" s="10"/>
      <c r="BQ107" s="10">
        <f t="shared" si="375"/>
        <v>0</v>
      </c>
      <c r="BR107" s="10"/>
      <c r="BS107" s="10">
        <f t="shared" si="299"/>
        <v>0</v>
      </c>
      <c r="BT107" s="10">
        <v>0</v>
      </c>
      <c r="BU107" s="10">
        <f t="shared" si="376"/>
        <v>0</v>
      </c>
      <c r="BV107" s="10">
        <v>0</v>
      </c>
      <c r="BW107" s="10">
        <f t="shared" si="377"/>
        <v>0</v>
      </c>
      <c r="BX107" s="10">
        <v>0</v>
      </c>
      <c r="BY107" s="10">
        <f t="shared" si="300"/>
        <v>0</v>
      </c>
      <c r="BZ107" s="10">
        <v>0</v>
      </c>
      <c r="CA107" s="10">
        <f t="shared" si="301"/>
        <v>0</v>
      </c>
      <c r="CB107" s="10"/>
      <c r="CC107" s="10">
        <f t="shared" si="302"/>
        <v>0</v>
      </c>
      <c r="CD107" s="10">
        <v>0</v>
      </c>
      <c r="CE107" s="10">
        <f t="shared" si="303"/>
        <v>0</v>
      </c>
      <c r="CF107" s="10"/>
      <c r="CG107" s="10">
        <f t="shared" si="304"/>
        <v>0</v>
      </c>
      <c r="CH107" s="10">
        <v>0</v>
      </c>
      <c r="CI107" s="10">
        <f t="shared" si="378"/>
        <v>0</v>
      </c>
      <c r="CJ107" s="10"/>
      <c r="CK107" s="10">
        <f t="shared" si="379"/>
        <v>0</v>
      </c>
      <c r="CL107" s="10"/>
      <c r="CM107" s="10">
        <f t="shared" si="380"/>
        <v>0</v>
      </c>
      <c r="CN107" s="10"/>
      <c r="CO107" s="10">
        <f t="shared" si="305"/>
        <v>0</v>
      </c>
      <c r="CP107" s="10">
        <v>0</v>
      </c>
      <c r="CQ107" s="10">
        <f t="shared" si="306"/>
        <v>0</v>
      </c>
      <c r="CR107" s="10">
        <v>0</v>
      </c>
      <c r="CS107" s="10">
        <f t="shared" si="307"/>
        <v>0</v>
      </c>
      <c r="CT107" s="10">
        <v>0</v>
      </c>
      <c r="CU107" s="10">
        <f>SUM(CT107*$D107*$F107*$G107*$J107*CU$8)</f>
        <v>0</v>
      </c>
      <c r="CV107" s="10"/>
      <c r="CW107" s="10"/>
      <c r="CX107" s="10"/>
      <c r="CY107" s="10"/>
      <c r="CZ107" s="40">
        <f t="shared" si="381"/>
        <v>0</v>
      </c>
      <c r="DA107" s="40">
        <f t="shared" si="381"/>
        <v>0</v>
      </c>
    </row>
    <row r="108" spans="1:105" x14ac:dyDescent="0.25">
      <c r="A108" s="56"/>
      <c r="B108" s="56">
        <v>73</v>
      </c>
      <c r="C108" s="6" t="s">
        <v>207</v>
      </c>
      <c r="D108" s="7">
        <f t="shared" ref="D108:D126" si="383">D107</f>
        <v>9860</v>
      </c>
      <c r="E108" s="7">
        <v>10127</v>
      </c>
      <c r="F108" s="8">
        <v>4.3099999999999996</v>
      </c>
      <c r="G108" s="15">
        <v>1</v>
      </c>
      <c r="H108" s="7">
        <v>1.4</v>
      </c>
      <c r="I108" s="7">
        <v>1.68</v>
      </c>
      <c r="J108" s="7">
        <v>2.23</v>
      </c>
      <c r="K108" s="9">
        <v>2.57</v>
      </c>
      <c r="L108" s="10"/>
      <c r="M108" s="10">
        <f t="shared" si="275"/>
        <v>0</v>
      </c>
      <c r="N108" s="10"/>
      <c r="O108" s="10">
        <f t="shared" si="276"/>
        <v>0</v>
      </c>
      <c r="P108" s="10"/>
      <c r="Q108" s="10">
        <f t="shared" si="277"/>
        <v>0</v>
      </c>
      <c r="R108" s="11"/>
      <c r="S108" s="10">
        <f t="shared" si="278"/>
        <v>0</v>
      </c>
      <c r="T108" s="10"/>
      <c r="U108" s="10">
        <f t="shared" si="279"/>
        <v>0</v>
      </c>
      <c r="V108" s="10">
        <v>0</v>
      </c>
      <c r="W108" s="10">
        <f t="shared" si="280"/>
        <v>0</v>
      </c>
      <c r="X108" s="10">
        <v>0</v>
      </c>
      <c r="Y108" s="10">
        <f t="shared" si="281"/>
        <v>0</v>
      </c>
      <c r="Z108" s="10">
        <v>0</v>
      </c>
      <c r="AA108" s="10">
        <f t="shared" si="282"/>
        <v>0</v>
      </c>
      <c r="AB108" s="10"/>
      <c r="AC108" s="10">
        <f t="shared" si="283"/>
        <v>0</v>
      </c>
      <c r="AD108" s="10">
        <v>0</v>
      </c>
      <c r="AE108" s="10">
        <v>0</v>
      </c>
      <c r="AF108" s="11"/>
      <c r="AG108" s="10">
        <f t="shared" si="284"/>
        <v>0</v>
      </c>
      <c r="AH108" s="10">
        <v>0</v>
      </c>
      <c r="AI108" s="10">
        <f t="shared" si="285"/>
        <v>0</v>
      </c>
      <c r="AJ108" s="10">
        <v>0</v>
      </c>
      <c r="AK108" s="10">
        <f t="shared" si="286"/>
        <v>0</v>
      </c>
      <c r="AL108" s="10"/>
      <c r="AM108" s="10">
        <f t="shared" si="287"/>
        <v>0</v>
      </c>
      <c r="AN108" s="10">
        <v>0</v>
      </c>
      <c r="AO108" s="10">
        <f t="shared" si="288"/>
        <v>0</v>
      </c>
      <c r="AP108" s="10">
        <v>0</v>
      </c>
      <c r="AQ108" s="10">
        <f t="shared" si="289"/>
        <v>0</v>
      </c>
      <c r="AR108" s="10">
        <v>0</v>
      </c>
      <c r="AS108" s="10">
        <f t="shared" si="290"/>
        <v>0</v>
      </c>
      <c r="AT108" s="10">
        <v>0</v>
      </c>
      <c r="AU108" s="10">
        <f t="shared" si="291"/>
        <v>0</v>
      </c>
      <c r="AV108" s="10">
        <v>0</v>
      </c>
      <c r="AW108" s="10">
        <f t="shared" si="292"/>
        <v>0</v>
      </c>
      <c r="AX108" s="10">
        <v>0</v>
      </c>
      <c r="AY108" s="10">
        <f t="shared" si="293"/>
        <v>0</v>
      </c>
      <c r="AZ108" s="10">
        <v>0</v>
      </c>
      <c r="BA108" s="10">
        <f t="shared" si="294"/>
        <v>0</v>
      </c>
      <c r="BB108" s="10">
        <v>0</v>
      </c>
      <c r="BC108" s="10">
        <f t="shared" si="295"/>
        <v>0</v>
      </c>
      <c r="BD108" s="10"/>
      <c r="BE108" s="10">
        <f t="shared" ref="BE108" si="384">SUM(BD108*$D108*$F108*$G108*$H108*BE$8)</f>
        <v>0</v>
      </c>
      <c r="BF108" s="10"/>
      <c r="BG108" s="10">
        <f t="shared" si="373"/>
        <v>0</v>
      </c>
      <c r="BH108" s="10">
        <v>0</v>
      </c>
      <c r="BI108" s="10">
        <f t="shared" si="296"/>
        <v>0</v>
      </c>
      <c r="BJ108" s="10">
        <v>0</v>
      </c>
      <c r="BK108" s="10">
        <f t="shared" si="374"/>
        <v>0</v>
      </c>
      <c r="BL108" s="10">
        <v>0</v>
      </c>
      <c r="BM108" s="10">
        <f t="shared" si="297"/>
        <v>0</v>
      </c>
      <c r="BN108" s="10">
        <v>0</v>
      </c>
      <c r="BO108" s="10">
        <f t="shared" si="298"/>
        <v>0</v>
      </c>
      <c r="BP108" s="10"/>
      <c r="BQ108" s="10">
        <f t="shared" si="375"/>
        <v>0</v>
      </c>
      <c r="BR108" s="10"/>
      <c r="BS108" s="10">
        <f t="shared" si="299"/>
        <v>0</v>
      </c>
      <c r="BT108" s="10">
        <v>0</v>
      </c>
      <c r="BU108" s="10">
        <f t="shared" si="376"/>
        <v>0</v>
      </c>
      <c r="BV108" s="10">
        <v>0</v>
      </c>
      <c r="BW108" s="10">
        <f t="shared" si="377"/>
        <v>0</v>
      </c>
      <c r="BX108" s="10">
        <v>0</v>
      </c>
      <c r="BY108" s="10">
        <f t="shared" si="300"/>
        <v>0</v>
      </c>
      <c r="BZ108" s="10">
        <v>0</v>
      </c>
      <c r="CA108" s="10">
        <f t="shared" si="301"/>
        <v>0</v>
      </c>
      <c r="CB108" s="10"/>
      <c r="CC108" s="10">
        <f t="shared" si="302"/>
        <v>0</v>
      </c>
      <c r="CD108" s="10">
        <v>0</v>
      </c>
      <c r="CE108" s="10">
        <f t="shared" si="303"/>
        <v>0</v>
      </c>
      <c r="CF108" s="10"/>
      <c r="CG108" s="10">
        <f t="shared" si="304"/>
        <v>0</v>
      </c>
      <c r="CH108" s="10">
        <v>0</v>
      </c>
      <c r="CI108" s="10">
        <f t="shared" si="378"/>
        <v>0</v>
      </c>
      <c r="CJ108" s="10"/>
      <c r="CK108" s="10">
        <f t="shared" si="379"/>
        <v>0</v>
      </c>
      <c r="CL108" s="10">
        <v>0</v>
      </c>
      <c r="CM108" s="10">
        <f t="shared" si="380"/>
        <v>0</v>
      </c>
      <c r="CN108" s="10"/>
      <c r="CO108" s="10">
        <f t="shared" si="305"/>
        <v>0</v>
      </c>
      <c r="CP108" s="10">
        <v>0</v>
      </c>
      <c r="CQ108" s="10">
        <f t="shared" si="306"/>
        <v>0</v>
      </c>
      <c r="CR108" s="10">
        <v>0</v>
      </c>
      <c r="CS108" s="10">
        <f t="shared" si="307"/>
        <v>0</v>
      </c>
      <c r="CT108" s="10">
        <v>0</v>
      </c>
      <c r="CU108" s="10">
        <f>SUM(CT108*$D108*$F108*$G108*$J108*CU$8)</f>
        <v>0</v>
      </c>
      <c r="CV108" s="10"/>
      <c r="CW108" s="10"/>
      <c r="CX108" s="10"/>
      <c r="CY108" s="10"/>
      <c r="CZ108" s="40">
        <f t="shared" si="381"/>
        <v>0</v>
      </c>
      <c r="DA108" s="40">
        <f t="shared" si="381"/>
        <v>0</v>
      </c>
    </row>
    <row r="109" spans="1:105" s="44" customFormat="1" ht="14.25" x14ac:dyDescent="0.2">
      <c r="A109" s="55">
        <v>26</v>
      </c>
      <c r="B109" s="55"/>
      <c r="C109" s="17" t="s">
        <v>208</v>
      </c>
      <c r="D109" s="25"/>
      <c r="E109" s="25"/>
      <c r="F109" s="22">
        <v>0.98</v>
      </c>
      <c r="G109" s="32"/>
      <c r="H109" s="25"/>
      <c r="I109" s="25"/>
      <c r="J109" s="25"/>
      <c r="K109" s="54">
        <v>2.57</v>
      </c>
      <c r="L109" s="23">
        <f>L110</f>
        <v>0</v>
      </c>
      <c r="M109" s="23">
        <f>M110</f>
        <v>0</v>
      </c>
      <c r="N109" s="26">
        <f t="shared" ref="N109:BW109" si="385">N110</f>
        <v>0</v>
      </c>
      <c r="O109" s="26">
        <f t="shared" si="385"/>
        <v>0</v>
      </c>
      <c r="P109" s="23">
        <f t="shared" si="385"/>
        <v>0</v>
      </c>
      <c r="Q109" s="23">
        <f t="shared" si="385"/>
        <v>0</v>
      </c>
      <c r="R109" s="23">
        <f t="shared" si="385"/>
        <v>0</v>
      </c>
      <c r="S109" s="23">
        <f t="shared" si="385"/>
        <v>0</v>
      </c>
      <c r="T109" s="26">
        <f t="shared" si="385"/>
        <v>0</v>
      </c>
      <c r="U109" s="26">
        <f t="shared" si="385"/>
        <v>0</v>
      </c>
      <c r="V109" s="23">
        <f t="shared" si="385"/>
        <v>0</v>
      </c>
      <c r="W109" s="23">
        <f t="shared" si="385"/>
        <v>0</v>
      </c>
      <c r="X109" s="23">
        <f t="shared" si="385"/>
        <v>0</v>
      </c>
      <c r="Y109" s="23">
        <f t="shared" si="385"/>
        <v>0</v>
      </c>
      <c r="Z109" s="23">
        <f t="shared" si="385"/>
        <v>0</v>
      </c>
      <c r="AA109" s="23">
        <f t="shared" si="385"/>
        <v>0</v>
      </c>
      <c r="AB109" s="23">
        <f t="shared" si="385"/>
        <v>0</v>
      </c>
      <c r="AC109" s="23">
        <f t="shared" si="385"/>
        <v>0</v>
      </c>
      <c r="AD109" s="23">
        <v>0</v>
      </c>
      <c r="AE109" s="23">
        <v>0</v>
      </c>
      <c r="AF109" s="23">
        <f t="shared" si="385"/>
        <v>0</v>
      </c>
      <c r="AG109" s="23">
        <f t="shared" si="385"/>
        <v>0</v>
      </c>
      <c r="AH109" s="23">
        <f t="shared" si="385"/>
        <v>10</v>
      </c>
      <c r="AI109" s="23">
        <f t="shared" si="385"/>
        <v>135279.19999999998</v>
      </c>
      <c r="AJ109" s="23">
        <f t="shared" si="385"/>
        <v>0</v>
      </c>
      <c r="AK109" s="23">
        <f t="shared" si="385"/>
        <v>0</v>
      </c>
      <c r="AL109" s="23">
        <f t="shared" si="385"/>
        <v>0</v>
      </c>
      <c r="AM109" s="23">
        <f t="shared" si="385"/>
        <v>0</v>
      </c>
      <c r="AN109" s="23">
        <f t="shared" si="385"/>
        <v>0</v>
      </c>
      <c r="AO109" s="23">
        <f t="shared" si="385"/>
        <v>0</v>
      </c>
      <c r="AP109" s="23">
        <f t="shared" si="385"/>
        <v>0</v>
      </c>
      <c r="AQ109" s="23">
        <f t="shared" si="385"/>
        <v>0</v>
      </c>
      <c r="AR109" s="23">
        <f t="shared" si="385"/>
        <v>0</v>
      </c>
      <c r="AS109" s="23">
        <f t="shared" si="385"/>
        <v>0</v>
      </c>
      <c r="AT109" s="23">
        <f t="shared" si="385"/>
        <v>0</v>
      </c>
      <c r="AU109" s="23">
        <f t="shared" si="385"/>
        <v>0</v>
      </c>
      <c r="AV109" s="23">
        <f t="shared" si="385"/>
        <v>0</v>
      </c>
      <c r="AW109" s="23">
        <f t="shared" si="385"/>
        <v>0</v>
      </c>
      <c r="AX109" s="23">
        <f t="shared" si="385"/>
        <v>0</v>
      </c>
      <c r="AY109" s="23">
        <f t="shared" si="385"/>
        <v>0</v>
      </c>
      <c r="AZ109" s="23">
        <f t="shared" si="385"/>
        <v>0</v>
      </c>
      <c r="BA109" s="23">
        <f t="shared" si="385"/>
        <v>0</v>
      </c>
      <c r="BB109" s="23">
        <f t="shared" si="385"/>
        <v>0</v>
      </c>
      <c r="BC109" s="23">
        <f t="shared" si="385"/>
        <v>0</v>
      </c>
      <c r="BD109" s="23">
        <f t="shared" si="385"/>
        <v>0</v>
      </c>
      <c r="BE109" s="23">
        <f t="shared" si="385"/>
        <v>0</v>
      </c>
      <c r="BF109" s="23">
        <f t="shared" si="385"/>
        <v>0</v>
      </c>
      <c r="BG109" s="23">
        <f t="shared" si="385"/>
        <v>0</v>
      </c>
      <c r="BH109" s="23">
        <f t="shared" si="385"/>
        <v>0</v>
      </c>
      <c r="BI109" s="23">
        <f t="shared" si="385"/>
        <v>0</v>
      </c>
      <c r="BJ109" s="23">
        <f t="shared" si="385"/>
        <v>0</v>
      </c>
      <c r="BK109" s="23">
        <f t="shared" si="385"/>
        <v>0</v>
      </c>
      <c r="BL109" s="23">
        <f t="shared" si="385"/>
        <v>0</v>
      </c>
      <c r="BM109" s="23">
        <f t="shared" si="385"/>
        <v>0</v>
      </c>
      <c r="BN109" s="23">
        <f t="shared" si="385"/>
        <v>0</v>
      </c>
      <c r="BO109" s="23">
        <f t="shared" si="385"/>
        <v>0</v>
      </c>
      <c r="BP109" s="23">
        <f t="shared" si="385"/>
        <v>0</v>
      </c>
      <c r="BQ109" s="23">
        <f t="shared" si="385"/>
        <v>0</v>
      </c>
      <c r="BR109" s="23">
        <f t="shared" si="385"/>
        <v>0</v>
      </c>
      <c r="BS109" s="23">
        <f t="shared" si="385"/>
        <v>0</v>
      </c>
      <c r="BT109" s="23">
        <f t="shared" si="385"/>
        <v>0</v>
      </c>
      <c r="BU109" s="23">
        <f t="shared" si="385"/>
        <v>0</v>
      </c>
      <c r="BV109" s="23">
        <f t="shared" si="385"/>
        <v>0</v>
      </c>
      <c r="BW109" s="23">
        <f t="shared" si="385"/>
        <v>0</v>
      </c>
      <c r="BX109" s="23">
        <f t="shared" ref="BX109:CU109" si="386">BX110</f>
        <v>6</v>
      </c>
      <c r="BY109" s="23">
        <f t="shared" si="386"/>
        <v>97401.02399999999</v>
      </c>
      <c r="BZ109" s="23">
        <f t="shared" si="386"/>
        <v>0</v>
      </c>
      <c r="CA109" s="23">
        <f t="shared" si="386"/>
        <v>0</v>
      </c>
      <c r="CB109" s="23">
        <f t="shared" si="386"/>
        <v>0</v>
      </c>
      <c r="CC109" s="23">
        <f t="shared" si="386"/>
        <v>0</v>
      </c>
      <c r="CD109" s="23">
        <f t="shared" si="386"/>
        <v>0</v>
      </c>
      <c r="CE109" s="23">
        <f t="shared" si="386"/>
        <v>0</v>
      </c>
      <c r="CF109" s="23">
        <f t="shared" si="386"/>
        <v>0</v>
      </c>
      <c r="CG109" s="23">
        <f t="shared" si="386"/>
        <v>0</v>
      </c>
      <c r="CH109" s="23">
        <f t="shared" si="386"/>
        <v>0</v>
      </c>
      <c r="CI109" s="23">
        <f t="shared" si="386"/>
        <v>0</v>
      </c>
      <c r="CJ109" s="23">
        <f t="shared" si="386"/>
        <v>0</v>
      </c>
      <c r="CK109" s="23">
        <f t="shared" si="386"/>
        <v>0</v>
      </c>
      <c r="CL109" s="23">
        <f t="shared" si="386"/>
        <v>0</v>
      </c>
      <c r="CM109" s="23">
        <f t="shared" si="386"/>
        <v>0</v>
      </c>
      <c r="CN109" s="23">
        <f t="shared" si="386"/>
        <v>0</v>
      </c>
      <c r="CO109" s="23">
        <f t="shared" si="386"/>
        <v>0</v>
      </c>
      <c r="CP109" s="23">
        <f t="shared" si="386"/>
        <v>0</v>
      </c>
      <c r="CQ109" s="23">
        <f t="shared" si="386"/>
        <v>0</v>
      </c>
      <c r="CR109" s="23">
        <f t="shared" si="386"/>
        <v>0</v>
      </c>
      <c r="CS109" s="23">
        <f t="shared" si="386"/>
        <v>0</v>
      </c>
      <c r="CT109" s="23">
        <f t="shared" si="386"/>
        <v>0</v>
      </c>
      <c r="CU109" s="23">
        <f t="shared" si="386"/>
        <v>0</v>
      </c>
      <c r="CV109" s="23"/>
      <c r="CW109" s="23"/>
      <c r="CX109" s="23"/>
      <c r="CY109" s="23"/>
      <c r="CZ109" s="23">
        <f t="shared" ref="CZ109:DA109" si="387">CZ110</f>
        <v>16</v>
      </c>
      <c r="DA109" s="23">
        <f t="shared" si="387"/>
        <v>232680.22399999999</v>
      </c>
    </row>
    <row r="110" spans="1:105" ht="45" x14ac:dyDescent="0.25">
      <c r="A110" s="56"/>
      <c r="B110" s="56">
        <v>74</v>
      </c>
      <c r="C110" s="6" t="s">
        <v>209</v>
      </c>
      <c r="D110" s="7">
        <f>D145</f>
        <v>9860</v>
      </c>
      <c r="E110" s="7">
        <v>10127</v>
      </c>
      <c r="F110" s="8">
        <v>0.98</v>
      </c>
      <c r="G110" s="15">
        <v>1</v>
      </c>
      <c r="H110" s="7">
        <v>1.4</v>
      </c>
      <c r="I110" s="7">
        <v>1.68</v>
      </c>
      <c r="J110" s="7">
        <v>2.23</v>
      </c>
      <c r="K110" s="9">
        <v>2.57</v>
      </c>
      <c r="L110" s="10"/>
      <c r="M110" s="10">
        <f t="shared" si="275"/>
        <v>0</v>
      </c>
      <c r="N110" s="10"/>
      <c r="O110" s="10">
        <f t="shared" si="276"/>
        <v>0</v>
      </c>
      <c r="P110" s="10"/>
      <c r="Q110" s="10">
        <f t="shared" si="277"/>
        <v>0</v>
      </c>
      <c r="R110" s="11"/>
      <c r="S110" s="10">
        <f t="shared" si="278"/>
        <v>0</v>
      </c>
      <c r="T110" s="10"/>
      <c r="U110" s="10">
        <f t="shared" si="279"/>
        <v>0</v>
      </c>
      <c r="V110" s="10"/>
      <c r="W110" s="10">
        <f t="shared" si="280"/>
        <v>0</v>
      </c>
      <c r="X110" s="10"/>
      <c r="Y110" s="10">
        <f t="shared" si="281"/>
        <v>0</v>
      </c>
      <c r="Z110" s="10"/>
      <c r="AA110" s="10">
        <f t="shared" si="282"/>
        <v>0</v>
      </c>
      <c r="AB110" s="10"/>
      <c r="AC110" s="10">
        <f t="shared" si="283"/>
        <v>0</v>
      </c>
      <c r="AD110" s="10"/>
      <c r="AE110" s="10">
        <v>0</v>
      </c>
      <c r="AF110" s="11"/>
      <c r="AG110" s="10">
        <f t="shared" si="284"/>
        <v>0</v>
      </c>
      <c r="AH110" s="10">
        <v>10</v>
      </c>
      <c r="AI110" s="10">
        <f t="shared" si="285"/>
        <v>135279.19999999998</v>
      </c>
      <c r="AJ110" s="10"/>
      <c r="AK110" s="10">
        <f t="shared" si="286"/>
        <v>0</v>
      </c>
      <c r="AL110" s="10"/>
      <c r="AM110" s="10">
        <f t="shared" si="287"/>
        <v>0</v>
      </c>
      <c r="AN110" s="10"/>
      <c r="AO110" s="10">
        <f t="shared" si="288"/>
        <v>0</v>
      </c>
      <c r="AP110" s="10"/>
      <c r="AQ110" s="10">
        <f t="shared" si="289"/>
        <v>0</v>
      </c>
      <c r="AR110" s="10"/>
      <c r="AS110" s="10">
        <f t="shared" si="290"/>
        <v>0</v>
      </c>
      <c r="AT110" s="51"/>
      <c r="AU110" s="10">
        <f t="shared" si="291"/>
        <v>0</v>
      </c>
      <c r="AV110" s="10"/>
      <c r="AW110" s="10">
        <f t="shared" si="292"/>
        <v>0</v>
      </c>
      <c r="AX110" s="10"/>
      <c r="AY110" s="10">
        <f t="shared" si="293"/>
        <v>0</v>
      </c>
      <c r="AZ110" s="10"/>
      <c r="BA110" s="10">
        <f t="shared" si="294"/>
        <v>0</v>
      </c>
      <c r="BB110" s="10"/>
      <c r="BC110" s="10">
        <f t="shared" si="295"/>
        <v>0</v>
      </c>
      <c r="BD110" s="10"/>
      <c r="BE110" s="10">
        <f t="shared" ref="BE110" si="388">SUM(BD110*$D110*$F110*$G110*$H110*BE$8)</f>
        <v>0</v>
      </c>
      <c r="BF110" s="10"/>
      <c r="BG110" s="10">
        <f t="shared" ref="BG110" si="389">SUM(BF110*$D110*$F110*$G110*$H110*BG$8)</f>
        <v>0</v>
      </c>
      <c r="BH110" s="10"/>
      <c r="BI110" s="10">
        <f t="shared" si="296"/>
        <v>0</v>
      </c>
      <c r="BJ110" s="10"/>
      <c r="BK110" s="10">
        <f t="shared" ref="BK110" si="390">SUM(BJ110*$D110*$F110*$G110*$H110*BK$8)</f>
        <v>0</v>
      </c>
      <c r="BL110" s="10"/>
      <c r="BM110" s="10">
        <f t="shared" si="297"/>
        <v>0</v>
      </c>
      <c r="BN110" s="10"/>
      <c r="BO110" s="10">
        <f t="shared" si="298"/>
        <v>0</v>
      </c>
      <c r="BP110" s="10"/>
      <c r="BQ110" s="10">
        <f t="shared" ref="BQ110" si="391">SUM(BP110*$D110*$F110*$G110*$H110*BQ$8)</f>
        <v>0</v>
      </c>
      <c r="BR110" s="10"/>
      <c r="BS110" s="10">
        <f t="shared" si="299"/>
        <v>0</v>
      </c>
      <c r="BT110" s="10"/>
      <c r="BU110" s="10">
        <f t="shared" ref="BU110" si="392">SUM(BT110*$D110*$F110*$G110*$H110*BU$8)</f>
        <v>0</v>
      </c>
      <c r="BV110" s="10"/>
      <c r="BW110" s="10">
        <f t="shared" ref="BW110" si="393">SUM(BV110*$D110*$F110*$G110*$H110*BW$8)</f>
        <v>0</v>
      </c>
      <c r="BX110" s="51">
        <v>6</v>
      </c>
      <c r="BY110" s="10">
        <f t="shared" si="300"/>
        <v>97401.02399999999</v>
      </c>
      <c r="BZ110" s="10"/>
      <c r="CA110" s="10">
        <f t="shared" si="301"/>
        <v>0</v>
      </c>
      <c r="CB110" s="10"/>
      <c r="CC110" s="10">
        <f t="shared" si="302"/>
        <v>0</v>
      </c>
      <c r="CD110" s="10"/>
      <c r="CE110" s="10">
        <f t="shared" si="303"/>
        <v>0</v>
      </c>
      <c r="CF110" s="10"/>
      <c r="CG110" s="10">
        <f t="shared" si="304"/>
        <v>0</v>
      </c>
      <c r="CH110" s="10"/>
      <c r="CI110" s="10">
        <f t="shared" ref="CI110" si="394">SUM(CH110*$D110*$F110*$G110*$H110*CI$8)</f>
        <v>0</v>
      </c>
      <c r="CJ110" s="10"/>
      <c r="CK110" s="10">
        <f t="shared" ref="CK110" si="395">SUM(CJ110*$D110*$F110*$G110*$H110*CK$8)</f>
        <v>0</v>
      </c>
      <c r="CL110" s="10"/>
      <c r="CM110" s="10">
        <f t="shared" ref="CM110" si="396">SUM(CL110*$D110*$F110*$G110*$H110*CM$8)</f>
        <v>0</v>
      </c>
      <c r="CN110" s="10"/>
      <c r="CO110" s="10">
        <f t="shared" si="305"/>
        <v>0</v>
      </c>
      <c r="CP110" s="10"/>
      <c r="CQ110" s="10">
        <f t="shared" si="306"/>
        <v>0</v>
      </c>
      <c r="CR110" s="10"/>
      <c r="CS110" s="10">
        <f t="shared" si="307"/>
        <v>0</v>
      </c>
      <c r="CT110" s="10"/>
      <c r="CU110" s="10">
        <f>SUM(CT110*$D110*$F110*$G110*$J110*CU$8)</f>
        <v>0</v>
      </c>
      <c r="CV110" s="10"/>
      <c r="CW110" s="10"/>
      <c r="CX110" s="10"/>
      <c r="CY110" s="10"/>
      <c r="CZ110" s="40">
        <f>SUM(AF110,R110,V110,AD110,L110,X110,P110,BH110,BV110,CH110,CL110,BJ110,CJ110,AH110,BB110,BD110,AJ110,BF110,BT110,AL110,Z110,CP110,BL110,CN110,BN110,BZ110,CD110,BX110,CB110,AN110,AP110,AR110,AT110,AV110,AZ110,AX110,BR110,CT110,CR110,CF110,AB110,BP110)</f>
        <v>16</v>
      </c>
      <c r="DA110" s="40">
        <f>SUM(AG110,S110,W110,AE110,M110,Y110,Q110,BI110,BW110,CI110,CM110,BK110,CK110,AI110,BC110,BE110,AK110,BG110,BU110,AM110,AA110,CQ110,BM110,CO110,BO110,CA110,CE110,BY110,CC110,AO110,AQ110,AS110,AU110,AW110,BA110,AY110,BS110,CU110,CS110,CG110,AC110,BQ110)</f>
        <v>232680.22399999999</v>
      </c>
    </row>
    <row r="111" spans="1:105" s="44" customFormat="1" ht="14.25" x14ac:dyDescent="0.2">
      <c r="A111" s="55">
        <v>27</v>
      </c>
      <c r="B111" s="55"/>
      <c r="C111" s="17" t="s">
        <v>210</v>
      </c>
      <c r="D111" s="25"/>
      <c r="E111" s="25"/>
      <c r="F111" s="22">
        <v>0.74</v>
      </c>
      <c r="G111" s="32"/>
      <c r="H111" s="25"/>
      <c r="I111" s="25"/>
      <c r="J111" s="25"/>
      <c r="K111" s="54">
        <v>2.57</v>
      </c>
      <c r="L111" s="23">
        <f>L112</f>
        <v>0</v>
      </c>
      <c r="M111" s="23">
        <f>M112</f>
        <v>0</v>
      </c>
      <c r="N111" s="26">
        <f t="shared" ref="N111:BW111" si="397">N112</f>
        <v>0</v>
      </c>
      <c r="O111" s="26">
        <f t="shared" si="397"/>
        <v>0</v>
      </c>
      <c r="P111" s="23">
        <f t="shared" si="397"/>
        <v>0</v>
      </c>
      <c r="Q111" s="23">
        <f t="shared" si="397"/>
        <v>0</v>
      </c>
      <c r="R111" s="23">
        <f t="shared" si="397"/>
        <v>0</v>
      </c>
      <c r="S111" s="23">
        <f t="shared" si="397"/>
        <v>0</v>
      </c>
      <c r="T111" s="26">
        <f t="shared" si="397"/>
        <v>1</v>
      </c>
      <c r="U111" s="26">
        <f t="shared" si="397"/>
        <v>1.5</v>
      </c>
      <c r="V111" s="23">
        <f t="shared" si="397"/>
        <v>0</v>
      </c>
      <c r="W111" s="23">
        <f t="shared" si="397"/>
        <v>0</v>
      </c>
      <c r="X111" s="23">
        <f t="shared" si="397"/>
        <v>0</v>
      </c>
      <c r="Y111" s="23">
        <f t="shared" si="397"/>
        <v>0</v>
      </c>
      <c r="Z111" s="23">
        <f t="shared" si="397"/>
        <v>0</v>
      </c>
      <c r="AA111" s="23">
        <f t="shared" si="397"/>
        <v>0</v>
      </c>
      <c r="AB111" s="23">
        <f t="shared" si="397"/>
        <v>0</v>
      </c>
      <c r="AC111" s="23">
        <f t="shared" si="397"/>
        <v>0</v>
      </c>
      <c r="AD111" s="23">
        <v>0</v>
      </c>
      <c r="AE111" s="23">
        <v>0</v>
      </c>
      <c r="AF111" s="23">
        <f t="shared" si="397"/>
        <v>0</v>
      </c>
      <c r="AG111" s="23">
        <f t="shared" si="397"/>
        <v>0</v>
      </c>
      <c r="AH111" s="23">
        <f t="shared" si="397"/>
        <v>0</v>
      </c>
      <c r="AI111" s="23">
        <f t="shared" si="397"/>
        <v>0</v>
      </c>
      <c r="AJ111" s="23">
        <f t="shared" si="397"/>
        <v>0</v>
      </c>
      <c r="AK111" s="23">
        <f t="shared" si="397"/>
        <v>0</v>
      </c>
      <c r="AL111" s="23">
        <f t="shared" si="397"/>
        <v>0</v>
      </c>
      <c r="AM111" s="23">
        <f t="shared" si="397"/>
        <v>0</v>
      </c>
      <c r="AN111" s="23">
        <f t="shared" si="397"/>
        <v>0</v>
      </c>
      <c r="AO111" s="23">
        <f t="shared" si="397"/>
        <v>0</v>
      </c>
      <c r="AP111" s="23">
        <f t="shared" si="397"/>
        <v>0</v>
      </c>
      <c r="AQ111" s="23">
        <f t="shared" si="397"/>
        <v>0</v>
      </c>
      <c r="AR111" s="23">
        <f t="shared" si="397"/>
        <v>0</v>
      </c>
      <c r="AS111" s="23">
        <f t="shared" si="397"/>
        <v>0</v>
      </c>
      <c r="AT111" s="23">
        <f t="shared" si="397"/>
        <v>0</v>
      </c>
      <c r="AU111" s="23">
        <f t="shared" si="397"/>
        <v>0</v>
      </c>
      <c r="AV111" s="23">
        <f t="shared" si="397"/>
        <v>0</v>
      </c>
      <c r="AW111" s="23">
        <f t="shared" si="397"/>
        <v>0</v>
      </c>
      <c r="AX111" s="23">
        <f t="shared" si="397"/>
        <v>0</v>
      </c>
      <c r="AY111" s="23">
        <f t="shared" si="397"/>
        <v>0</v>
      </c>
      <c r="AZ111" s="23">
        <f t="shared" si="397"/>
        <v>0</v>
      </c>
      <c r="BA111" s="23">
        <f t="shared" si="397"/>
        <v>0</v>
      </c>
      <c r="BB111" s="23">
        <f t="shared" si="397"/>
        <v>0</v>
      </c>
      <c r="BC111" s="23">
        <f t="shared" si="397"/>
        <v>0</v>
      </c>
      <c r="BD111" s="23">
        <f t="shared" si="397"/>
        <v>0</v>
      </c>
      <c r="BE111" s="23">
        <f t="shared" si="397"/>
        <v>0</v>
      </c>
      <c r="BF111" s="23">
        <f t="shared" si="397"/>
        <v>0</v>
      </c>
      <c r="BG111" s="23">
        <f t="shared" si="397"/>
        <v>0</v>
      </c>
      <c r="BH111" s="23">
        <f t="shared" si="397"/>
        <v>0</v>
      </c>
      <c r="BI111" s="23">
        <f t="shared" si="397"/>
        <v>0</v>
      </c>
      <c r="BJ111" s="23">
        <f t="shared" si="397"/>
        <v>0</v>
      </c>
      <c r="BK111" s="23">
        <f t="shared" si="397"/>
        <v>0</v>
      </c>
      <c r="BL111" s="23">
        <f t="shared" si="397"/>
        <v>0</v>
      </c>
      <c r="BM111" s="23">
        <f t="shared" si="397"/>
        <v>0</v>
      </c>
      <c r="BN111" s="23">
        <f t="shared" si="397"/>
        <v>7</v>
      </c>
      <c r="BO111" s="23">
        <f t="shared" si="397"/>
        <v>85805.664000000004</v>
      </c>
      <c r="BP111" s="23">
        <f t="shared" si="397"/>
        <v>0</v>
      </c>
      <c r="BQ111" s="23">
        <f t="shared" si="397"/>
        <v>0</v>
      </c>
      <c r="BR111" s="23">
        <f t="shared" si="397"/>
        <v>0</v>
      </c>
      <c r="BS111" s="23">
        <f t="shared" si="397"/>
        <v>0</v>
      </c>
      <c r="BT111" s="23">
        <f t="shared" si="397"/>
        <v>0</v>
      </c>
      <c r="BU111" s="23">
        <f t="shared" si="397"/>
        <v>0</v>
      </c>
      <c r="BV111" s="23">
        <f t="shared" si="397"/>
        <v>0</v>
      </c>
      <c r="BW111" s="23">
        <f t="shared" si="397"/>
        <v>0</v>
      </c>
      <c r="BX111" s="23">
        <f t="shared" ref="BX111:CU111" si="398">BX112</f>
        <v>1</v>
      </c>
      <c r="BY111" s="23">
        <f t="shared" si="398"/>
        <v>12257.951999999999</v>
      </c>
      <c r="BZ111" s="23">
        <f t="shared" si="398"/>
        <v>0</v>
      </c>
      <c r="CA111" s="23">
        <f t="shared" si="398"/>
        <v>0</v>
      </c>
      <c r="CB111" s="23">
        <f t="shared" si="398"/>
        <v>0</v>
      </c>
      <c r="CC111" s="23">
        <f t="shared" si="398"/>
        <v>0</v>
      </c>
      <c r="CD111" s="23">
        <f t="shared" si="398"/>
        <v>0</v>
      </c>
      <c r="CE111" s="23">
        <f t="shared" si="398"/>
        <v>0</v>
      </c>
      <c r="CF111" s="23">
        <f t="shared" si="398"/>
        <v>0</v>
      </c>
      <c r="CG111" s="23">
        <f t="shared" si="398"/>
        <v>0</v>
      </c>
      <c r="CH111" s="23">
        <f t="shared" si="398"/>
        <v>2</v>
      </c>
      <c r="CI111" s="23">
        <f t="shared" si="398"/>
        <v>20429.919999999998</v>
      </c>
      <c r="CJ111" s="23">
        <f t="shared" si="398"/>
        <v>3</v>
      </c>
      <c r="CK111" s="23">
        <f t="shared" si="398"/>
        <v>30644.879999999997</v>
      </c>
      <c r="CL111" s="23">
        <f t="shared" si="398"/>
        <v>3</v>
      </c>
      <c r="CM111" s="23">
        <f t="shared" si="398"/>
        <v>30644.879999999997</v>
      </c>
      <c r="CN111" s="23">
        <f t="shared" si="398"/>
        <v>0</v>
      </c>
      <c r="CO111" s="23">
        <f t="shared" si="398"/>
        <v>0</v>
      </c>
      <c r="CP111" s="23">
        <f t="shared" si="398"/>
        <v>0</v>
      </c>
      <c r="CQ111" s="23">
        <f t="shared" si="398"/>
        <v>0</v>
      </c>
      <c r="CR111" s="23">
        <f t="shared" si="398"/>
        <v>0</v>
      </c>
      <c r="CS111" s="23">
        <f t="shared" si="398"/>
        <v>0</v>
      </c>
      <c r="CT111" s="23">
        <f t="shared" si="398"/>
        <v>2</v>
      </c>
      <c r="CU111" s="23">
        <f t="shared" si="398"/>
        <v>32541.944</v>
      </c>
      <c r="CV111" s="23"/>
      <c r="CW111" s="23"/>
      <c r="CX111" s="23"/>
      <c r="CY111" s="23"/>
      <c r="CZ111" s="23">
        <f t="shared" ref="CZ111:DA111" si="399">CZ112</f>
        <v>18</v>
      </c>
      <c r="DA111" s="23">
        <f t="shared" si="399"/>
        <v>212325.23999999996</v>
      </c>
    </row>
    <row r="112" spans="1:105" ht="30" x14ac:dyDescent="0.25">
      <c r="A112" s="56"/>
      <c r="B112" s="56">
        <v>75</v>
      </c>
      <c r="C112" s="12" t="s">
        <v>211</v>
      </c>
      <c r="D112" s="7">
        <f>D108</f>
        <v>9860</v>
      </c>
      <c r="E112" s="7">
        <v>10127</v>
      </c>
      <c r="F112" s="13">
        <v>0.74</v>
      </c>
      <c r="G112" s="15">
        <v>1</v>
      </c>
      <c r="H112" s="7">
        <v>1.4</v>
      </c>
      <c r="I112" s="7">
        <v>1.68</v>
      </c>
      <c r="J112" s="7">
        <v>2.23</v>
      </c>
      <c r="K112" s="9">
        <v>2.57</v>
      </c>
      <c r="L112" s="10"/>
      <c r="M112" s="10">
        <f t="shared" si="275"/>
        <v>0</v>
      </c>
      <c r="N112" s="10"/>
      <c r="O112" s="10">
        <f t="shared" si="276"/>
        <v>0</v>
      </c>
      <c r="P112" s="10"/>
      <c r="Q112" s="10">
        <f t="shared" si="277"/>
        <v>0</v>
      </c>
      <c r="R112" s="11"/>
      <c r="S112" s="10">
        <f t="shared" si="278"/>
        <v>0</v>
      </c>
      <c r="T112" s="10">
        <v>1</v>
      </c>
      <c r="U112" s="10">
        <f t="shared" si="279"/>
        <v>1.5</v>
      </c>
      <c r="V112" s="10"/>
      <c r="W112" s="10">
        <f t="shared" si="280"/>
        <v>0</v>
      </c>
      <c r="X112" s="10"/>
      <c r="Y112" s="10">
        <f t="shared" si="281"/>
        <v>0</v>
      </c>
      <c r="Z112" s="10"/>
      <c r="AA112" s="10">
        <f t="shared" si="282"/>
        <v>0</v>
      </c>
      <c r="AB112" s="10"/>
      <c r="AC112" s="10">
        <f t="shared" si="283"/>
        <v>0</v>
      </c>
      <c r="AD112" s="10"/>
      <c r="AE112" s="10">
        <v>0</v>
      </c>
      <c r="AF112" s="11"/>
      <c r="AG112" s="10">
        <f t="shared" si="284"/>
        <v>0</v>
      </c>
      <c r="AH112" s="10"/>
      <c r="AI112" s="10">
        <f t="shared" si="285"/>
        <v>0</v>
      </c>
      <c r="AJ112" s="10"/>
      <c r="AK112" s="10">
        <f t="shared" si="286"/>
        <v>0</v>
      </c>
      <c r="AL112" s="10"/>
      <c r="AM112" s="10">
        <f t="shared" si="287"/>
        <v>0</v>
      </c>
      <c r="AN112" s="10"/>
      <c r="AO112" s="10">
        <f t="shared" si="288"/>
        <v>0</v>
      </c>
      <c r="AP112" s="10"/>
      <c r="AQ112" s="10">
        <f t="shared" si="289"/>
        <v>0</v>
      </c>
      <c r="AR112" s="10"/>
      <c r="AS112" s="10">
        <f t="shared" si="290"/>
        <v>0</v>
      </c>
      <c r="AT112" s="10"/>
      <c r="AU112" s="10">
        <f t="shared" si="291"/>
        <v>0</v>
      </c>
      <c r="AV112" s="10"/>
      <c r="AW112" s="10">
        <f t="shared" si="292"/>
        <v>0</v>
      </c>
      <c r="AX112" s="10"/>
      <c r="AY112" s="10">
        <f t="shared" si="293"/>
        <v>0</v>
      </c>
      <c r="AZ112" s="10"/>
      <c r="BA112" s="10">
        <f t="shared" si="294"/>
        <v>0</v>
      </c>
      <c r="BB112" s="10"/>
      <c r="BC112" s="10">
        <f t="shared" si="295"/>
        <v>0</v>
      </c>
      <c r="BD112" s="10"/>
      <c r="BE112" s="10">
        <f t="shared" ref="BE112" si="400">SUM(BD112*$D112*$F112*$G112*$H112*BE$8)</f>
        <v>0</v>
      </c>
      <c r="BF112" s="10"/>
      <c r="BG112" s="10">
        <f t="shared" ref="BG112" si="401">SUM(BF112*$D112*$F112*$G112*$H112*BG$8)</f>
        <v>0</v>
      </c>
      <c r="BH112" s="10"/>
      <c r="BI112" s="10">
        <f t="shared" si="296"/>
        <v>0</v>
      </c>
      <c r="BJ112" s="10"/>
      <c r="BK112" s="10">
        <f t="shared" ref="BK112" si="402">SUM(BJ112*$D112*$F112*$G112*$H112*BK$8)</f>
        <v>0</v>
      </c>
      <c r="BL112" s="10"/>
      <c r="BM112" s="10">
        <f t="shared" si="297"/>
        <v>0</v>
      </c>
      <c r="BN112" s="10">
        <v>7</v>
      </c>
      <c r="BO112" s="10">
        <f t="shared" si="298"/>
        <v>85805.664000000004</v>
      </c>
      <c r="BP112" s="10"/>
      <c r="BQ112" s="10">
        <f t="shared" ref="BQ112" si="403">SUM(BP112*$D112*$F112*$G112*$H112*BQ$8)</f>
        <v>0</v>
      </c>
      <c r="BR112" s="10"/>
      <c r="BS112" s="10">
        <f t="shared" si="299"/>
        <v>0</v>
      </c>
      <c r="BT112" s="10"/>
      <c r="BU112" s="10">
        <f t="shared" ref="BU112" si="404">SUM(BT112*$D112*$F112*$G112*$H112*BU$8)</f>
        <v>0</v>
      </c>
      <c r="BV112" s="10"/>
      <c r="BW112" s="10">
        <f t="shared" ref="BW112" si="405">SUM(BV112*$D112*$F112*$G112*$H112*BW$8)</f>
        <v>0</v>
      </c>
      <c r="BX112" s="51">
        <v>1</v>
      </c>
      <c r="BY112" s="10">
        <f t="shared" si="300"/>
        <v>12257.951999999999</v>
      </c>
      <c r="BZ112" s="10"/>
      <c r="CA112" s="10">
        <f t="shared" si="301"/>
        <v>0</v>
      </c>
      <c r="CB112" s="10"/>
      <c r="CC112" s="10">
        <f t="shared" si="302"/>
        <v>0</v>
      </c>
      <c r="CD112" s="10"/>
      <c r="CE112" s="10">
        <f t="shared" si="303"/>
        <v>0</v>
      </c>
      <c r="CF112" s="10"/>
      <c r="CG112" s="10">
        <f t="shared" si="304"/>
        <v>0</v>
      </c>
      <c r="CH112" s="10">
        <v>2</v>
      </c>
      <c r="CI112" s="10">
        <f t="shared" ref="CI112" si="406">SUM(CH112*$D112*$F112*$G112*$H112*CI$8)</f>
        <v>20429.919999999998</v>
      </c>
      <c r="CJ112" s="10">
        <v>3</v>
      </c>
      <c r="CK112" s="10">
        <f t="shared" ref="CK112" si="407">SUM(CJ112*$D112*$F112*$G112*$H112*CK$8)</f>
        <v>30644.879999999997</v>
      </c>
      <c r="CL112" s="10">
        <v>3</v>
      </c>
      <c r="CM112" s="10">
        <f t="shared" ref="CM112" si="408">SUM(CL112*$D112*$F112*$G112*$H112*CM$8)</f>
        <v>30644.879999999997</v>
      </c>
      <c r="CN112" s="10"/>
      <c r="CO112" s="10">
        <f t="shared" si="305"/>
        <v>0</v>
      </c>
      <c r="CP112" s="10"/>
      <c r="CQ112" s="10">
        <f t="shared" si="306"/>
        <v>0</v>
      </c>
      <c r="CR112" s="10"/>
      <c r="CS112" s="10">
        <f t="shared" si="307"/>
        <v>0</v>
      </c>
      <c r="CT112" s="10">
        <v>2</v>
      </c>
      <c r="CU112" s="10">
        <f>SUM(CT112*$D112*$F112*$G112*$J112*CU$8)</f>
        <v>32541.944</v>
      </c>
      <c r="CV112" s="10"/>
      <c r="CW112" s="10"/>
      <c r="CX112" s="10"/>
      <c r="CY112" s="10"/>
      <c r="CZ112" s="40">
        <f>SUM(AF112,R112,V112,AD112,L112,X112,P112,BH112,BV112,CH112,CL112,BJ112,CJ112,AH112,BB112,BD112,AJ112,BF112,BT112,AL112,Z112,CP112,BL112,CN112,BN112,BZ112,CD112,BX112,CB112,AN112,AP112,AR112,AT112,AV112,AZ112,AX112,BR112,CT112,CR112,CF112,AB112,BP112)</f>
        <v>18</v>
      </c>
      <c r="DA112" s="40">
        <f>SUM(AG112,S112,W112,AE112,M112,Y112,Q112,BI112,BW112,CI112,CM112,BK112,CK112,AI112,BC112,BE112,AK112,BG112,BU112,AM112,AA112,CQ112,BM112,CO112,BO112,CA112,CE112,BY112,CC112,AO112,AQ112,AS112,AU112,AW112,BA112,AY112,BS112,CU112,CS112,CG112,AC112,BQ112)</f>
        <v>212325.23999999996</v>
      </c>
    </row>
    <row r="113" spans="1:105" s="44" customFormat="1" ht="14.25" x14ac:dyDescent="0.2">
      <c r="A113" s="55">
        <v>28</v>
      </c>
      <c r="B113" s="55"/>
      <c r="C113" s="17" t="s">
        <v>212</v>
      </c>
      <c r="D113" s="25"/>
      <c r="E113" s="25"/>
      <c r="F113" s="22">
        <v>1.32</v>
      </c>
      <c r="G113" s="32"/>
      <c r="H113" s="25"/>
      <c r="I113" s="25"/>
      <c r="J113" s="25"/>
      <c r="K113" s="54">
        <v>2.57</v>
      </c>
      <c r="L113" s="23">
        <f>L114</f>
        <v>0</v>
      </c>
      <c r="M113" s="23">
        <f>M114</f>
        <v>0</v>
      </c>
      <c r="N113" s="26">
        <f t="shared" ref="N113:BW113" si="409">N114</f>
        <v>0</v>
      </c>
      <c r="O113" s="26">
        <f t="shared" si="409"/>
        <v>0</v>
      </c>
      <c r="P113" s="23">
        <f t="shared" si="409"/>
        <v>0</v>
      </c>
      <c r="Q113" s="23">
        <f t="shared" si="409"/>
        <v>0</v>
      </c>
      <c r="R113" s="23">
        <f t="shared" si="409"/>
        <v>0</v>
      </c>
      <c r="S113" s="23">
        <f t="shared" si="409"/>
        <v>0</v>
      </c>
      <c r="T113" s="26">
        <f t="shared" si="409"/>
        <v>0</v>
      </c>
      <c r="U113" s="26">
        <f t="shared" si="409"/>
        <v>0</v>
      </c>
      <c r="V113" s="23">
        <f t="shared" si="409"/>
        <v>0</v>
      </c>
      <c r="W113" s="23">
        <f t="shared" si="409"/>
        <v>0</v>
      </c>
      <c r="X113" s="23">
        <f t="shared" si="409"/>
        <v>0</v>
      </c>
      <c r="Y113" s="23">
        <f t="shared" si="409"/>
        <v>0</v>
      </c>
      <c r="Z113" s="23">
        <f t="shared" si="409"/>
        <v>0</v>
      </c>
      <c r="AA113" s="23">
        <f t="shared" si="409"/>
        <v>0</v>
      </c>
      <c r="AB113" s="23">
        <f t="shared" si="409"/>
        <v>0</v>
      </c>
      <c r="AC113" s="23">
        <f t="shared" si="409"/>
        <v>0</v>
      </c>
      <c r="AD113" s="23">
        <v>0</v>
      </c>
      <c r="AE113" s="23">
        <v>0</v>
      </c>
      <c r="AF113" s="23">
        <f t="shared" si="409"/>
        <v>0</v>
      </c>
      <c r="AG113" s="23">
        <f t="shared" si="409"/>
        <v>0</v>
      </c>
      <c r="AH113" s="23">
        <f t="shared" si="409"/>
        <v>0</v>
      </c>
      <c r="AI113" s="23">
        <f t="shared" si="409"/>
        <v>0</v>
      </c>
      <c r="AJ113" s="23">
        <f t="shared" si="409"/>
        <v>0</v>
      </c>
      <c r="AK113" s="23">
        <f t="shared" si="409"/>
        <v>0</v>
      </c>
      <c r="AL113" s="23">
        <f t="shared" si="409"/>
        <v>0</v>
      </c>
      <c r="AM113" s="23">
        <f t="shared" si="409"/>
        <v>0</v>
      </c>
      <c r="AN113" s="23">
        <f t="shared" si="409"/>
        <v>0</v>
      </c>
      <c r="AO113" s="23">
        <f t="shared" si="409"/>
        <v>0</v>
      </c>
      <c r="AP113" s="23">
        <f t="shared" si="409"/>
        <v>0</v>
      </c>
      <c r="AQ113" s="23">
        <f t="shared" si="409"/>
        <v>0</v>
      </c>
      <c r="AR113" s="23">
        <f t="shared" si="409"/>
        <v>0</v>
      </c>
      <c r="AS113" s="23">
        <f t="shared" si="409"/>
        <v>0</v>
      </c>
      <c r="AT113" s="23">
        <f t="shared" si="409"/>
        <v>0</v>
      </c>
      <c r="AU113" s="23">
        <f t="shared" si="409"/>
        <v>0</v>
      </c>
      <c r="AV113" s="23">
        <f t="shared" si="409"/>
        <v>0</v>
      </c>
      <c r="AW113" s="23">
        <f t="shared" si="409"/>
        <v>0</v>
      </c>
      <c r="AX113" s="23">
        <f t="shared" si="409"/>
        <v>0</v>
      </c>
      <c r="AY113" s="23">
        <f t="shared" si="409"/>
        <v>0</v>
      </c>
      <c r="AZ113" s="23">
        <f t="shared" si="409"/>
        <v>0</v>
      </c>
      <c r="BA113" s="23">
        <f t="shared" si="409"/>
        <v>0</v>
      </c>
      <c r="BB113" s="23">
        <f t="shared" si="409"/>
        <v>0</v>
      </c>
      <c r="BC113" s="23">
        <f t="shared" si="409"/>
        <v>0</v>
      </c>
      <c r="BD113" s="23">
        <f t="shared" si="409"/>
        <v>0</v>
      </c>
      <c r="BE113" s="23">
        <f t="shared" si="409"/>
        <v>0</v>
      </c>
      <c r="BF113" s="23">
        <f t="shared" si="409"/>
        <v>0</v>
      </c>
      <c r="BG113" s="23">
        <f t="shared" si="409"/>
        <v>0</v>
      </c>
      <c r="BH113" s="23">
        <f t="shared" si="409"/>
        <v>0</v>
      </c>
      <c r="BI113" s="23">
        <f t="shared" si="409"/>
        <v>0</v>
      </c>
      <c r="BJ113" s="23">
        <f t="shared" si="409"/>
        <v>0</v>
      </c>
      <c r="BK113" s="23">
        <f t="shared" si="409"/>
        <v>0</v>
      </c>
      <c r="BL113" s="23">
        <f t="shared" si="409"/>
        <v>0</v>
      </c>
      <c r="BM113" s="23">
        <f t="shared" si="409"/>
        <v>0</v>
      </c>
      <c r="BN113" s="23">
        <f t="shared" si="409"/>
        <v>0</v>
      </c>
      <c r="BO113" s="23">
        <f t="shared" si="409"/>
        <v>0</v>
      </c>
      <c r="BP113" s="23">
        <f t="shared" si="409"/>
        <v>0</v>
      </c>
      <c r="BQ113" s="23">
        <f t="shared" si="409"/>
        <v>0</v>
      </c>
      <c r="BR113" s="23">
        <f t="shared" si="409"/>
        <v>0</v>
      </c>
      <c r="BS113" s="23">
        <f t="shared" si="409"/>
        <v>0</v>
      </c>
      <c r="BT113" s="23">
        <f t="shared" si="409"/>
        <v>0</v>
      </c>
      <c r="BU113" s="23">
        <f t="shared" si="409"/>
        <v>0</v>
      </c>
      <c r="BV113" s="23">
        <f t="shared" si="409"/>
        <v>0</v>
      </c>
      <c r="BW113" s="23">
        <f t="shared" si="409"/>
        <v>0</v>
      </c>
      <c r="BX113" s="23">
        <f t="shared" ref="BX113:CU113" si="410">BX114</f>
        <v>0</v>
      </c>
      <c r="BY113" s="23">
        <f t="shared" si="410"/>
        <v>0</v>
      </c>
      <c r="BZ113" s="23">
        <f t="shared" si="410"/>
        <v>0</v>
      </c>
      <c r="CA113" s="23">
        <f t="shared" si="410"/>
        <v>0</v>
      </c>
      <c r="CB113" s="23">
        <f t="shared" si="410"/>
        <v>0</v>
      </c>
      <c r="CC113" s="23">
        <f t="shared" si="410"/>
        <v>0</v>
      </c>
      <c r="CD113" s="23">
        <f t="shared" si="410"/>
        <v>0</v>
      </c>
      <c r="CE113" s="23">
        <f t="shared" si="410"/>
        <v>0</v>
      </c>
      <c r="CF113" s="23">
        <f t="shared" si="410"/>
        <v>0</v>
      </c>
      <c r="CG113" s="23">
        <f t="shared" si="410"/>
        <v>0</v>
      </c>
      <c r="CH113" s="23">
        <f t="shared" si="410"/>
        <v>0</v>
      </c>
      <c r="CI113" s="23">
        <f t="shared" si="410"/>
        <v>0</v>
      </c>
      <c r="CJ113" s="23">
        <f t="shared" si="410"/>
        <v>0</v>
      </c>
      <c r="CK113" s="23">
        <f t="shared" si="410"/>
        <v>0</v>
      </c>
      <c r="CL113" s="23">
        <f t="shared" si="410"/>
        <v>0</v>
      </c>
      <c r="CM113" s="23">
        <f t="shared" si="410"/>
        <v>0</v>
      </c>
      <c r="CN113" s="23">
        <f t="shared" si="410"/>
        <v>0</v>
      </c>
      <c r="CO113" s="23">
        <f t="shared" si="410"/>
        <v>0</v>
      </c>
      <c r="CP113" s="23">
        <f t="shared" si="410"/>
        <v>0</v>
      </c>
      <c r="CQ113" s="23">
        <f t="shared" si="410"/>
        <v>0</v>
      </c>
      <c r="CR113" s="23">
        <f t="shared" si="410"/>
        <v>0</v>
      </c>
      <c r="CS113" s="23">
        <f t="shared" si="410"/>
        <v>0</v>
      </c>
      <c r="CT113" s="23">
        <f t="shared" si="410"/>
        <v>0</v>
      </c>
      <c r="CU113" s="23">
        <f t="shared" si="410"/>
        <v>0</v>
      </c>
      <c r="CV113" s="23"/>
      <c r="CW113" s="23"/>
      <c r="CX113" s="23"/>
      <c r="CY113" s="23"/>
      <c r="CZ113" s="23">
        <f t="shared" ref="CZ113:DA113" si="411">CZ114</f>
        <v>0</v>
      </c>
      <c r="DA113" s="23">
        <f t="shared" si="411"/>
        <v>0</v>
      </c>
    </row>
    <row r="114" spans="1:105" ht="30" x14ac:dyDescent="0.25">
      <c r="A114" s="56"/>
      <c r="B114" s="56">
        <v>76</v>
      </c>
      <c r="C114" s="6" t="s">
        <v>213</v>
      </c>
      <c r="D114" s="7">
        <f>D112</f>
        <v>9860</v>
      </c>
      <c r="E114" s="7">
        <v>10127</v>
      </c>
      <c r="F114" s="8">
        <v>1.32</v>
      </c>
      <c r="G114" s="15">
        <v>1</v>
      </c>
      <c r="H114" s="7">
        <v>1.4</v>
      </c>
      <c r="I114" s="7">
        <v>1.68</v>
      </c>
      <c r="J114" s="7">
        <v>2.23</v>
      </c>
      <c r="K114" s="9">
        <v>2.57</v>
      </c>
      <c r="L114" s="10">
        <v>0</v>
      </c>
      <c r="M114" s="10">
        <f t="shared" si="275"/>
        <v>0</v>
      </c>
      <c r="N114" s="10"/>
      <c r="O114" s="10">
        <f t="shared" si="276"/>
        <v>0</v>
      </c>
      <c r="P114" s="10">
        <v>0</v>
      </c>
      <c r="Q114" s="10">
        <f t="shared" si="277"/>
        <v>0</v>
      </c>
      <c r="R114" s="11"/>
      <c r="S114" s="10">
        <f t="shared" si="278"/>
        <v>0</v>
      </c>
      <c r="T114" s="10"/>
      <c r="U114" s="10">
        <f t="shared" si="279"/>
        <v>0</v>
      </c>
      <c r="V114" s="10">
        <v>0</v>
      </c>
      <c r="W114" s="10">
        <f t="shared" si="280"/>
        <v>0</v>
      </c>
      <c r="X114" s="10">
        <v>0</v>
      </c>
      <c r="Y114" s="10">
        <f t="shared" si="281"/>
        <v>0</v>
      </c>
      <c r="Z114" s="10">
        <v>0</v>
      </c>
      <c r="AA114" s="10">
        <f t="shared" si="282"/>
        <v>0</v>
      </c>
      <c r="AB114" s="10"/>
      <c r="AC114" s="10">
        <f t="shared" si="283"/>
        <v>0</v>
      </c>
      <c r="AD114" s="10">
        <v>0</v>
      </c>
      <c r="AE114" s="10">
        <v>0</v>
      </c>
      <c r="AF114" s="11"/>
      <c r="AG114" s="10">
        <f t="shared" si="284"/>
        <v>0</v>
      </c>
      <c r="AH114" s="10">
        <v>0</v>
      </c>
      <c r="AI114" s="10">
        <f t="shared" si="285"/>
        <v>0</v>
      </c>
      <c r="AJ114" s="10">
        <v>0</v>
      </c>
      <c r="AK114" s="10">
        <f t="shared" si="286"/>
        <v>0</v>
      </c>
      <c r="AL114" s="10"/>
      <c r="AM114" s="10">
        <f t="shared" si="287"/>
        <v>0</v>
      </c>
      <c r="AN114" s="10">
        <v>0</v>
      </c>
      <c r="AO114" s="10">
        <f t="shared" si="288"/>
        <v>0</v>
      </c>
      <c r="AP114" s="10">
        <v>0</v>
      </c>
      <c r="AQ114" s="10">
        <f t="shared" si="289"/>
        <v>0</v>
      </c>
      <c r="AR114" s="10">
        <v>0</v>
      </c>
      <c r="AS114" s="10">
        <f t="shared" si="290"/>
        <v>0</v>
      </c>
      <c r="AT114" s="10">
        <v>0</v>
      </c>
      <c r="AU114" s="10">
        <f t="shared" si="291"/>
        <v>0</v>
      </c>
      <c r="AV114" s="10">
        <v>0</v>
      </c>
      <c r="AW114" s="10">
        <f t="shared" si="292"/>
        <v>0</v>
      </c>
      <c r="AX114" s="10">
        <v>0</v>
      </c>
      <c r="AY114" s="10">
        <f t="shared" si="293"/>
        <v>0</v>
      </c>
      <c r="AZ114" s="10">
        <v>0</v>
      </c>
      <c r="BA114" s="10">
        <f t="shared" si="294"/>
        <v>0</v>
      </c>
      <c r="BB114" s="10">
        <v>0</v>
      </c>
      <c r="BC114" s="10">
        <f t="shared" si="295"/>
        <v>0</v>
      </c>
      <c r="BD114" s="10"/>
      <c r="BE114" s="10">
        <f t="shared" ref="BE114" si="412">SUM(BD114*$D114*$F114*$G114*$H114*BE$8)</f>
        <v>0</v>
      </c>
      <c r="BF114" s="10"/>
      <c r="BG114" s="10">
        <f t="shared" ref="BG114" si="413">SUM(BF114*$D114*$F114*$G114*$H114*BG$8)</f>
        <v>0</v>
      </c>
      <c r="BH114" s="10">
        <v>0</v>
      </c>
      <c r="BI114" s="10">
        <f t="shared" si="296"/>
        <v>0</v>
      </c>
      <c r="BJ114" s="10">
        <v>0</v>
      </c>
      <c r="BK114" s="10">
        <f t="shared" ref="BK114" si="414">SUM(BJ114*$D114*$F114*$G114*$H114*BK$8)</f>
        <v>0</v>
      </c>
      <c r="BL114" s="10">
        <v>0</v>
      </c>
      <c r="BM114" s="10">
        <f t="shared" si="297"/>
        <v>0</v>
      </c>
      <c r="BN114" s="10">
        <v>0</v>
      </c>
      <c r="BO114" s="10">
        <f t="shared" si="298"/>
        <v>0</v>
      </c>
      <c r="BP114" s="10"/>
      <c r="BQ114" s="10">
        <f t="shared" ref="BQ114" si="415">SUM(BP114*$D114*$F114*$G114*$H114*BQ$8)</f>
        <v>0</v>
      </c>
      <c r="BR114" s="10"/>
      <c r="BS114" s="10">
        <f t="shared" si="299"/>
        <v>0</v>
      </c>
      <c r="BT114" s="10">
        <v>0</v>
      </c>
      <c r="BU114" s="10">
        <f t="shared" ref="BU114" si="416">SUM(BT114*$D114*$F114*$G114*$H114*BU$8)</f>
        <v>0</v>
      </c>
      <c r="BV114" s="10">
        <v>0</v>
      </c>
      <c r="BW114" s="10">
        <f t="shared" ref="BW114" si="417">SUM(BV114*$D114*$F114*$G114*$H114*BW$8)</f>
        <v>0</v>
      </c>
      <c r="BX114" s="10">
        <v>0</v>
      </c>
      <c r="BY114" s="10">
        <f t="shared" si="300"/>
        <v>0</v>
      </c>
      <c r="BZ114" s="10">
        <v>0</v>
      </c>
      <c r="CA114" s="10">
        <f t="shared" si="301"/>
        <v>0</v>
      </c>
      <c r="CB114" s="10"/>
      <c r="CC114" s="10">
        <f t="shared" si="302"/>
        <v>0</v>
      </c>
      <c r="CD114" s="10">
        <v>0</v>
      </c>
      <c r="CE114" s="10">
        <f t="shared" si="303"/>
        <v>0</v>
      </c>
      <c r="CF114" s="10">
        <v>0</v>
      </c>
      <c r="CG114" s="10">
        <f t="shared" si="304"/>
        <v>0</v>
      </c>
      <c r="CH114" s="10">
        <v>0</v>
      </c>
      <c r="CI114" s="10">
        <f t="shared" ref="CI114" si="418">SUM(CH114*$D114*$F114*$G114*$H114*CI$8)</f>
        <v>0</v>
      </c>
      <c r="CJ114" s="10"/>
      <c r="CK114" s="10">
        <f t="shared" ref="CK114" si="419">SUM(CJ114*$D114*$F114*$G114*$H114*CK$8)</f>
        <v>0</v>
      </c>
      <c r="CL114" s="10">
        <v>0</v>
      </c>
      <c r="CM114" s="10">
        <f t="shared" ref="CM114" si="420">SUM(CL114*$D114*$F114*$G114*$H114*CM$8)</f>
        <v>0</v>
      </c>
      <c r="CN114" s="10"/>
      <c r="CO114" s="10">
        <f t="shared" si="305"/>
        <v>0</v>
      </c>
      <c r="CP114" s="10">
        <v>0</v>
      </c>
      <c r="CQ114" s="10">
        <f t="shared" si="306"/>
        <v>0</v>
      </c>
      <c r="CR114" s="10">
        <v>0</v>
      </c>
      <c r="CS114" s="10">
        <f t="shared" si="307"/>
        <v>0</v>
      </c>
      <c r="CT114" s="10">
        <v>0</v>
      </c>
      <c r="CU114" s="10">
        <f>SUM(CT114*$D114*$F114*$G114*$J114*CU$8)</f>
        <v>0</v>
      </c>
      <c r="CV114" s="10"/>
      <c r="CW114" s="10"/>
      <c r="CX114" s="10"/>
      <c r="CY114" s="10"/>
      <c r="CZ114" s="40">
        <f>SUM(AF114,R114,V114,AD114,L114,X114,P114,BH114,BV114,CH114,CL114,BJ114,CJ114,AH114,BB114,BD114,AJ114,BF114,BT114,AL114,Z114,CP114,BL114,CN114,BN114,BZ114,CD114,BX114,CB114,AN114,AP114,AR114,AT114,AV114,AZ114,AX114,BR114,CT114,CR114,CF114,AB114,BP114)</f>
        <v>0</v>
      </c>
      <c r="DA114" s="40">
        <f>SUM(AG114,S114,W114,AE114,M114,Y114,Q114,BI114,BW114,CI114,CM114,BK114,CK114,AI114,BC114,BE114,AK114,BG114,BU114,AM114,AA114,CQ114,BM114,CO114,BO114,CA114,CE114,BY114,CC114,AO114,AQ114,AS114,AU114,AW114,BA114,AY114,BS114,CU114,CS114,CG114,AC114,BQ114)</f>
        <v>0</v>
      </c>
    </row>
    <row r="115" spans="1:105" s="44" customFormat="1" ht="14.25" x14ac:dyDescent="0.2">
      <c r="A115" s="55">
        <v>29</v>
      </c>
      <c r="B115" s="55"/>
      <c r="C115" s="17" t="s">
        <v>214</v>
      </c>
      <c r="D115" s="25"/>
      <c r="E115" s="25"/>
      <c r="F115" s="22">
        <v>1.25</v>
      </c>
      <c r="G115" s="32"/>
      <c r="H115" s="25"/>
      <c r="I115" s="25"/>
      <c r="J115" s="25"/>
      <c r="K115" s="54">
        <v>2.57</v>
      </c>
      <c r="L115" s="23">
        <f t="shared" ref="L115:BW115" si="421">SUM(L116:L119)</f>
        <v>137</v>
      </c>
      <c r="M115" s="23">
        <f t="shared" si="421"/>
        <v>3087264.6</v>
      </c>
      <c r="N115" s="26">
        <f t="shared" si="421"/>
        <v>16</v>
      </c>
      <c r="O115" s="26">
        <f t="shared" si="421"/>
        <v>24</v>
      </c>
      <c r="P115" s="23">
        <f t="shared" si="421"/>
        <v>0</v>
      </c>
      <c r="Q115" s="23">
        <f t="shared" si="421"/>
        <v>0</v>
      </c>
      <c r="R115" s="23">
        <f t="shared" si="421"/>
        <v>0</v>
      </c>
      <c r="S115" s="23">
        <f t="shared" si="421"/>
        <v>0</v>
      </c>
      <c r="T115" s="26">
        <f t="shared" si="421"/>
        <v>122</v>
      </c>
      <c r="U115" s="26">
        <f t="shared" si="421"/>
        <v>183</v>
      </c>
      <c r="V115" s="23">
        <f t="shared" si="421"/>
        <v>221</v>
      </c>
      <c r="W115" s="23">
        <f t="shared" si="421"/>
        <v>3676971.4799999995</v>
      </c>
      <c r="X115" s="23">
        <f t="shared" si="421"/>
        <v>0</v>
      </c>
      <c r="Y115" s="23">
        <f t="shared" si="421"/>
        <v>0</v>
      </c>
      <c r="Z115" s="23">
        <f t="shared" si="421"/>
        <v>19</v>
      </c>
      <c r="AA115" s="23">
        <f t="shared" si="421"/>
        <v>275389.8</v>
      </c>
      <c r="AB115" s="23">
        <f t="shared" si="421"/>
        <v>0</v>
      </c>
      <c r="AC115" s="23">
        <f t="shared" si="421"/>
        <v>0</v>
      </c>
      <c r="AD115" s="23">
        <v>0</v>
      </c>
      <c r="AE115" s="23">
        <v>0</v>
      </c>
      <c r="AF115" s="23">
        <f t="shared" si="421"/>
        <v>0</v>
      </c>
      <c r="AG115" s="23">
        <f t="shared" si="421"/>
        <v>0</v>
      </c>
      <c r="AH115" s="23">
        <f t="shared" si="421"/>
        <v>214</v>
      </c>
      <c r="AI115" s="23">
        <f t="shared" si="421"/>
        <v>3112525.92</v>
      </c>
      <c r="AJ115" s="23">
        <f t="shared" si="421"/>
        <v>0</v>
      </c>
      <c r="AK115" s="23">
        <f t="shared" si="421"/>
        <v>0</v>
      </c>
      <c r="AL115" s="23">
        <f t="shared" si="421"/>
        <v>0</v>
      </c>
      <c r="AM115" s="23">
        <f t="shared" si="421"/>
        <v>0</v>
      </c>
      <c r="AN115" s="23">
        <f t="shared" si="421"/>
        <v>5</v>
      </c>
      <c r="AO115" s="23">
        <f t="shared" si="421"/>
        <v>86965.2</v>
      </c>
      <c r="AP115" s="23">
        <f t="shared" si="421"/>
        <v>0</v>
      </c>
      <c r="AQ115" s="23">
        <f t="shared" si="421"/>
        <v>0</v>
      </c>
      <c r="AR115" s="23">
        <f t="shared" si="421"/>
        <v>0</v>
      </c>
      <c r="AS115" s="23">
        <f t="shared" si="421"/>
        <v>0</v>
      </c>
      <c r="AT115" s="23">
        <f t="shared" si="421"/>
        <v>140</v>
      </c>
      <c r="AU115" s="23">
        <f t="shared" si="421"/>
        <v>2528616.7199999997</v>
      </c>
      <c r="AV115" s="23">
        <f t="shared" si="421"/>
        <v>0</v>
      </c>
      <c r="AW115" s="23">
        <f t="shared" si="421"/>
        <v>0</v>
      </c>
      <c r="AX115" s="23">
        <f t="shared" si="421"/>
        <v>91</v>
      </c>
      <c r="AY115" s="23">
        <f t="shared" si="421"/>
        <v>1589226.9119999998</v>
      </c>
      <c r="AZ115" s="23">
        <f t="shared" si="421"/>
        <v>0</v>
      </c>
      <c r="BA115" s="23">
        <f t="shared" si="421"/>
        <v>0</v>
      </c>
      <c r="BB115" s="23">
        <f t="shared" si="421"/>
        <v>70</v>
      </c>
      <c r="BC115" s="23">
        <f t="shared" si="421"/>
        <v>1014593.9999999999</v>
      </c>
      <c r="BD115" s="23">
        <f t="shared" si="421"/>
        <v>0</v>
      </c>
      <c r="BE115" s="23">
        <f t="shared" si="421"/>
        <v>0</v>
      </c>
      <c r="BF115" s="23">
        <f t="shared" si="421"/>
        <v>0</v>
      </c>
      <c r="BG115" s="23">
        <f t="shared" si="421"/>
        <v>0</v>
      </c>
      <c r="BH115" s="23">
        <f t="shared" si="421"/>
        <v>181</v>
      </c>
      <c r="BI115" s="23">
        <f t="shared" si="421"/>
        <v>2623450.1999999997</v>
      </c>
      <c r="BJ115" s="23">
        <f t="shared" si="421"/>
        <v>0</v>
      </c>
      <c r="BK115" s="23">
        <f t="shared" si="421"/>
        <v>0</v>
      </c>
      <c r="BL115" s="23">
        <f t="shared" si="421"/>
        <v>0</v>
      </c>
      <c r="BM115" s="23">
        <f t="shared" si="421"/>
        <v>0</v>
      </c>
      <c r="BN115" s="23">
        <f t="shared" si="421"/>
        <v>53</v>
      </c>
      <c r="BO115" s="23">
        <f t="shared" si="421"/>
        <v>947672.20799999998</v>
      </c>
      <c r="BP115" s="23">
        <f t="shared" si="421"/>
        <v>0</v>
      </c>
      <c r="BQ115" s="23">
        <f t="shared" si="421"/>
        <v>0</v>
      </c>
      <c r="BR115" s="23">
        <f t="shared" si="421"/>
        <v>90</v>
      </c>
      <c r="BS115" s="23">
        <f t="shared" si="421"/>
        <v>1565373.5999999999</v>
      </c>
      <c r="BT115" s="23">
        <f t="shared" si="421"/>
        <v>0</v>
      </c>
      <c r="BU115" s="23">
        <f t="shared" si="421"/>
        <v>0</v>
      </c>
      <c r="BV115" s="23">
        <f t="shared" si="421"/>
        <v>0</v>
      </c>
      <c r="BW115" s="23">
        <f t="shared" si="421"/>
        <v>0</v>
      </c>
      <c r="BX115" s="23">
        <f t="shared" ref="BX115:DA115" si="422">SUM(BX116:BX119)</f>
        <v>180</v>
      </c>
      <c r="BY115" s="23">
        <f t="shared" si="422"/>
        <v>3130747.1999999997</v>
      </c>
      <c r="BZ115" s="23">
        <f t="shared" si="422"/>
        <v>4</v>
      </c>
      <c r="CA115" s="23">
        <f t="shared" si="422"/>
        <v>69572.160000000003</v>
      </c>
      <c r="CB115" s="23">
        <f t="shared" si="422"/>
        <v>22</v>
      </c>
      <c r="CC115" s="23">
        <f t="shared" si="422"/>
        <v>382646.88</v>
      </c>
      <c r="CD115" s="23">
        <f t="shared" si="422"/>
        <v>194</v>
      </c>
      <c r="CE115" s="23">
        <f t="shared" si="422"/>
        <v>3767829.4079999998</v>
      </c>
      <c r="CF115" s="23">
        <f t="shared" si="422"/>
        <v>59</v>
      </c>
      <c r="CG115" s="23">
        <f t="shared" si="422"/>
        <v>1039109.9039999999</v>
      </c>
      <c r="CH115" s="23">
        <f t="shared" si="422"/>
        <v>25</v>
      </c>
      <c r="CI115" s="23">
        <f t="shared" si="422"/>
        <v>362355</v>
      </c>
      <c r="CJ115" s="23">
        <f t="shared" si="422"/>
        <v>92</v>
      </c>
      <c r="CK115" s="23">
        <f t="shared" si="422"/>
        <v>1349617.0799999998</v>
      </c>
      <c r="CL115" s="23">
        <f t="shared" si="422"/>
        <v>62</v>
      </c>
      <c r="CM115" s="23">
        <f t="shared" si="422"/>
        <v>904023.96</v>
      </c>
      <c r="CN115" s="23">
        <f t="shared" si="422"/>
        <v>0</v>
      </c>
      <c r="CO115" s="23">
        <f t="shared" si="422"/>
        <v>0</v>
      </c>
      <c r="CP115" s="23">
        <f t="shared" si="422"/>
        <v>5</v>
      </c>
      <c r="CQ115" s="23">
        <f t="shared" si="422"/>
        <v>86965.2</v>
      </c>
      <c r="CR115" s="23">
        <f t="shared" si="422"/>
        <v>0</v>
      </c>
      <c r="CS115" s="23">
        <f t="shared" si="422"/>
        <v>0</v>
      </c>
      <c r="CT115" s="23">
        <f t="shared" si="422"/>
        <v>76</v>
      </c>
      <c r="CU115" s="23">
        <f t="shared" si="422"/>
        <v>1754626.44</v>
      </c>
      <c r="CV115" s="23"/>
      <c r="CW115" s="23"/>
      <c r="CX115" s="23"/>
      <c r="CY115" s="23"/>
      <c r="CZ115" s="23">
        <f t="shared" si="422"/>
        <v>1940</v>
      </c>
      <c r="DA115" s="23">
        <f t="shared" si="422"/>
        <v>33355543.872000001</v>
      </c>
    </row>
    <row r="116" spans="1:105" ht="30" x14ac:dyDescent="0.25">
      <c r="A116" s="56"/>
      <c r="B116" s="56">
        <v>77</v>
      </c>
      <c r="C116" s="6" t="s">
        <v>215</v>
      </c>
      <c r="D116" s="7">
        <f>D114</f>
        <v>9860</v>
      </c>
      <c r="E116" s="7">
        <v>10127</v>
      </c>
      <c r="F116" s="8">
        <v>1.44</v>
      </c>
      <c r="G116" s="15">
        <v>1</v>
      </c>
      <c r="H116" s="7">
        <v>1.4</v>
      </c>
      <c r="I116" s="7">
        <v>1.68</v>
      </c>
      <c r="J116" s="7">
        <v>2.23</v>
      </c>
      <c r="K116" s="9">
        <v>2.57</v>
      </c>
      <c r="L116" s="10">
        <v>20</v>
      </c>
      <c r="M116" s="10">
        <f t="shared" si="275"/>
        <v>397555.19999999995</v>
      </c>
      <c r="N116" s="10"/>
      <c r="O116" s="10">
        <f t="shared" si="276"/>
        <v>0</v>
      </c>
      <c r="P116" s="10">
        <v>0</v>
      </c>
      <c r="Q116" s="10">
        <f t="shared" si="277"/>
        <v>0</v>
      </c>
      <c r="R116" s="11"/>
      <c r="S116" s="10">
        <f t="shared" si="278"/>
        <v>0</v>
      </c>
      <c r="T116" s="10">
        <v>12</v>
      </c>
      <c r="U116" s="10">
        <f t="shared" si="279"/>
        <v>18</v>
      </c>
      <c r="V116" s="10">
        <v>88</v>
      </c>
      <c r="W116" s="10">
        <f t="shared" si="280"/>
        <v>1749242.8799999999</v>
      </c>
      <c r="X116" s="10">
        <v>0</v>
      </c>
      <c r="Y116" s="10">
        <f t="shared" si="281"/>
        <v>0</v>
      </c>
      <c r="Z116" s="10">
        <v>0</v>
      </c>
      <c r="AA116" s="10">
        <f t="shared" si="282"/>
        <v>0</v>
      </c>
      <c r="AB116" s="10"/>
      <c r="AC116" s="10">
        <f t="shared" si="283"/>
        <v>0</v>
      </c>
      <c r="AD116" s="10">
        <v>0</v>
      </c>
      <c r="AE116" s="10">
        <v>0</v>
      </c>
      <c r="AF116" s="11"/>
      <c r="AG116" s="10">
        <f t="shared" si="284"/>
        <v>0</v>
      </c>
      <c r="AH116" s="10">
        <v>2</v>
      </c>
      <c r="AI116" s="10">
        <f t="shared" si="285"/>
        <v>39755.519999999997</v>
      </c>
      <c r="AJ116" s="10">
        <v>0</v>
      </c>
      <c r="AK116" s="10">
        <f t="shared" si="286"/>
        <v>0</v>
      </c>
      <c r="AL116" s="10"/>
      <c r="AM116" s="10">
        <f t="shared" si="287"/>
        <v>0</v>
      </c>
      <c r="AN116" s="10">
        <v>0</v>
      </c>
      <c r="AO116" s="10">
        <f t="shared" si="288"/>
        <v>0</v>
      </c>
      <c r="AP116" s="10">
        <v>0</v>
      </c>
      <c r="AQ116" s="10">
        <f t="shared" si="289"/>
        <v>0</v>
      </c>
      <c r="AR116" s="10">
        <v>0</v>
      </c>
      <c r="AS116" s="10">
        <f t="shared" si="290"/>
        <v>0</v>
      </c>
      <c r="AT116" s="51">
        <v>3</v>
      </c>
      <c r="AU116" s="10">
        <f t="shared" si="291"/>
        <v>71559.935999999987</v>
      </c>
      <c r="AV116" s="10">
        <v>0</v>
      </c>
      <c r="AW116" s="10">
        <f t="shared" si="292"/>
        <v>0</v>
      </c>
      <c r="AX116" s="51">
        <v>1</v>
      </c>
      <c r="AY116" s="10">
        <f t="shared" si="293"/>
        <v>23853.311999999998</v>
      </c>
      <c r="AZ116" s="10">
        <v>0</v>
      </c>
      <c r="BA116" s="10">
        <f t="shared" si="294"/>
        <v>0</v>
      </c>
      <c r="BB116" s="10">
        <v>0</v>
      </c>
      <c r="BC116" s="10">
        <f t="shared" si="295"/>
        <v>0</v>
      </c>
      <c r="BD116" s="10"/>
      <c r="BE116" s="10">
        <f t="shared" ref="BE116" si="423">SUM(BD116*$D116*$F116*$G116*$H116*BE$8)</f>
        <v>0</v>
      </c>
      <c r="BF116" s="10"/>
      <c r="BG116" s="10">
        <f t="shared" ref="BG116:BG119" si="424">SUM(BF116*$D116*$F116*$G116*$H116*BG$8)</f>
        <v>0</v>
      </c>
      <c r="BH116" s="10">
        <v>0</v>
      </c>
      <c r="BI116" s="10">
        <f t="shared" si="296"/>
        <v>0</v>
      </c>
      <c r="BJ116" s="10">
        <v>0</v>
      </c>
      <c r="BK116" s="10">
        <f t="shared" ref="BK116:BK119" si="425">SUM(BJ116*$D116*$F116*$G116*$H116*BK$8)</f>
        <v>0</v>
      </c>
      <c r="BL116" s="10">
        <v>0</v>
      </c>
      <c r="BM116" s="10">
        <f t="shared" si="297"/>
        <v>0</v>
      </c>
      <c r="BN116" s="10">
        <v>4</v>
      </c>
      <c r="BO116" s="10">
        <f t="shared" si="298"/>
        <v>95413.247999999992</v>
      </c>
      <c r="BP116" s="10"/>
      <c r="BQ116" s="10">
        <f t="shared" ref="BQ116:BQ119" si="426">SUM(BP116*$D116*$F116*$G116*$H116*BQ$8)</f>
        <v>0</v>
      </c>
      <c r="BR116" s="10"/>
      <c r="BS116" s="10">
        <f t="shared" si="299"/>
        <v>0</v>
      </c>
      <c r="BT116" s="10">
        <v>0</v>
      </c>
      <c r="BU116" s="10">
        <f t="shared" ref="BU116:BU119" si="427">SUM(BT116*$D116*$F116*$G116*$H116*BU$8)</f>
        <v>0</v>
      </c>
      <c r="BV116" s="10">
        <v>0</v>
      </c>
      <c r="BW116" s="10">
        <f t="shared" ref="BW116:BW119" si="428">SUM(BV116*$D116*$F116*$G116*$H116*BW$8)</f>
        <v>0</v>
      </c>
      <c r="BX116" s="10">
        <v>0</v>
      </c>
      <c r="BY116" s="10">
        <f t="shared" si="300"/>
        <v>0</v>
      </c>
      <c r="BZ116" s="10">
        <v>0</v>
      </c>
      <c r="CA116" s="10">
        <f t="shared" si="301"/>
        <v>0</v>
      </c>
      <c r="CB116" s="10"/>
      <c r="CC116" s="10">
        <f t="shared" si="302"/>
        <v>0</v>
      </c>
      <c r="CD116" s="51">
        <v>56</v>
      </c>
      <c r="CE116" s="10">
        <f t="shared" si="303"/>
        <v>1335785.4720000001</v>
      </c>
      <c r="CF116" s="10">
        <v>2</v>
      </c>
      <c r="CG116" s="10">
        <f t="shared" si="304"/>
        <v>47706.623999999996</v>
      </c>
      <c r="CH116" s="10">
        <v>0</v>
      </c>
      <c r="CI116" s="10">
        <f t="shared" ref="CI116:CI119" si="429">SUM(CH116*$D116*$F116*$G116*$H116*CI$8)</f>
        <v>0</v>
      </c>
      <c r="CJ116" s="10">
        <v>3</v>
      </c>
      <c r="CK116" s="10">
        <f t="shared" ref="CK116:CK119" si="430">SUM(CJ116*$D116*$F116*$G116*$H116*CK$8)</f>
        <v>59633.279999999992</v>
      </c>
      <c r="CL116" s="10">
        <v>1</v>
      </c>
      <c r="CM116" s="10">
        <f t="shared" ref="CM116:CM119" si="431">SUM(CL116*$D116*$F116*$G116*$H116*CM$8)</f>
        <v>19877.759999999998</v>
      </c>
      <c r="CN116" s="10"/>
      <c r="CO116" s="10">
        <f t="shared" si="305"/>
        <v>0</v>
      </c>
      <c r="CP116" s="10">
        <v>0</v>
      </c>
      <c r="CQ116" s="10">
        <f t="shared" si="306"/>
        <v>0</v>
      </c>
      <c r="CR116" s="10">
        <v>0</v>
      </c>
      <c r="CS116" s="10">
        <f t="shared" si="307"/>
        <v>0</v>
      </c>
      <c r="CT116" s="10">
        <v>0</v>
      </c>
      <c r="CU116" s="10">
        <f>SUM(CT116*$D116*$F116*$G116*$J116*CU$8)</f>
        <v>0</v>
      </c>
      <c r="CV116" s="10"/>
      <c r="CW116" s="10"/>
      <c r="CX116" s="10"/>
      <c r="CY116" s="10"/>
      <c r="CZ116" s="40">
        <f t="shared" ref="CZ116:DA119" si="432">SUM(AF116,R116,V116,AD116,L116,X116,P116,BH116,BV116,CH116,CL116,BJ116,CJ116,AH116,BB116,BD116,AJ116,BF116,BT116,AL116,Z116,CP116,BL116,CN116,BN116,BZ116,CD116,BX116,CB116,AN116,AP116,AR116,AT116,AV116,AZ116,AX116,BR116,CT116,CR116,CF116,AB116,BP116)</f>
        <v>180</v>
      </c>
      <c r="DA116" s="40">
        <f t="shared" si="432"/>
        <v>3840383.2319999998</v>
      </c>
    </row>
    <row r="117" spans="1:105" ht="30" x14ac:dyDescent="0.25">
      <c r="A117" s="56"/>
      <c r="B117" s="56">
        <v>78</v>
      </c>
      <c r="C117" s="6" t="s">
        <v>216</v>
      </c>
      <c r="D117" s="7">
        <f t="shared" si="383"/>
        <v>9860</v>
      </c>
      <c r="E117" s="7">
        <v>10127</v>
      </c>
      <c r="F117" s="8">
        <v>1.69</v>
      </c>
      <c r="G117" s="15">
        <v>1</v>
      </c>
      <c r="H117" s="7">
        <v>1.4</v>
      </c>
      <c r="I117" s="7">
        <v>1.68</v>
      </c>
      <c r="J117" s="7">
        <v>2.23</v>
      </c>
      <c r="K117" s="9">
        <v>2.57</v>
      </c>
      <c r="L117" s="10"/>
      <c r="M117" s="10">
        <f t="shared" si="275"/>
        <v>0</v>
      </c>
      <c r="N117" s="10"/>
      <c r="O117" s="10">
        <f t="shared" si="276"/>
        <v>0</v>
      </c>
      <c r="P117" s="10">
        <v>0</v>
      </c>
      <c r="Q117" s="10">
        <f t="shared" si="277"/>
        <v>0</v>
      </c>
      <c r="R117" s="11"/>
      <c r="S117" s="10">
        <f t="shared" si="278"/>
        <v>0</v>
      </c>
      <c r="T117" s="10"/>
      <c r="U117" s="10">
        <f t="shared" si="279"/>
        <v>0</v>
      </c>
      <c r="V117" s="10"/>
      <c r="W117" s="10">
        <f t="shared" si="280"/>
        <v>0</v>
      </c>
      <c r="X117" s="10">
        <v>0</v>
      </c>
      <c r="Y117" s="10">
        <f t="shared" si="281"/>
        <v>0</v>
      </c>
      <c r="Z117" s="10">
        <v>0</v>
      </c>
      <c r="AA117" s="10">
        <f t="shared" si="282"/>
        <v>0</v>
      </c>
      <c r="AB117" s="10"/>
      <c r="AC117" s="10">
        <f t="shared" si="283"/>
        <v>0</v>
      </c>
      <c r="AD117" s="10">
        <v>0</v>
      </c>
      <c r="AE117" s="10">
        <v>0</v>
      </c>
      <c r="AF117" s="11"/>
      <c r="AG117" s="10">
        <f t="shared" si="284"/>
        <v>0</v>
      </c>
      <c r="AH117" s="10"/>
      <c r="AI117" s="10">
        <f t="shared" si="285"/>
        <v>0</v>
      </c>
      <c r="AJ117" s="10">
        <v>0</v>
      </c>
      <c r="AK117" s="10">
        <f t="shared" si="286"/>
        <v>0</v>
      </c>
      <c r="AL117" s="10"/>
      <c r="AM117" s="10">
        <f t="shared" si="287"/>
        <v>0</v>
      </c>
      <c r="AN117" s="10">
        <v>0</v>
      </c>
      <c r="AO117" s="10">
        <f t="shared" si="288"/>
        <v>0</v>
      </c>
      <c r="AP117" s="10">
        <v>0</v>
      </c>
      <c r="AQ117" s="10">
        <f t="shared" si="289"/>
        <v>0</v>
      </c>
      <c r="AR117" s="10">
        <v>0</v>
      </c>
      <c r="AS117" s="10">
        <f t="shared" si="290"/>
        <v>0</v>
      </c>
      <c r="AT117" s="51">
        <v>7</v>
      </c>
      <c r="AU117" s="10">
        <f t="shared" si="291"/>
        <v>195961.584</v>
      </c>
      <c r="AV117" s="10">
        <v>0</v>
      </c>
      <c r="AW117" s="10">
        <f t="shared" si="292"/>
        <v>0</v>
      </c>
      <c r="AX117" s="10">
        <v>0</v>
      </c>
      <c r="AY117" s="10">
        <f t="shared" si="293"/>
        <v>0</v>
      </c>
      <c r="AZ117" s="10">
        <v>0</v>
      </c>
      <c r="BA117" s="10">
        <f t="shared" si="294"/>
        <v>0</v>
      </c>
      <c r="BB117" s="10">
        <v>0</v>
      </c>
      <c r="BC117" s="10">
        <f t="shared" si="295"/>
        <v>0</v>
      </c>
      <c r="BD117" s="10"/>
      <c r="BE117" s="10">
        <f t="shared" ref="BE117" si="433">SUM(BD117*$D117*$F117*$G117*$H117*BE$8)</f>
        <v>0</v>
      </c>
      <c r="BF117" s="10"/>
      <c r="BG117" s="10">
        <f t="shared" si="424"/>
        <v>0</v>
      </c>
      <c r="BH117" s="10">
        <v>0</v>
      </c>
      <c r="BI117" s="10">
        <f t="shared" si="296"/>
        <v>0</v>
      </c>
      <c r="BJ117" s="10">
        <v>0</v>
      </c>
      <c r="BK117" s="10">
        <f t="shared" si="425"/>
        <v>0</v>
      </c>
      <c r="BL117" s="10">
        <v>0</v>
      </c>
      <c r="BM117" s="10">
        <f t="shared" si="297"/>
        <v>0</v>
      </c>
      <c r="BN117" s="10"/>
      <c r="BO117" s="10">
        <f t="shared" si="298"/>
        <v>0</v>
      </c>
      <c r="BP117" s="10"/>
      <c r="BQ117" s="10">
        <f t="shared" si="426"/>
        <v>0</v>
      </c>
      <c r="BR117" s="10"/>
      <c r="BS117" s="10">
        <f t="shared" si="299"/>
        <v>0</v>
      </c>
      <c r="BT117" s="10">
        <v>0</v>
      </c>
      <c r="BU117" s="10">
        <f t="shared" si="427"/>
        <v>0</v>
      </c>
      <c r="BV117" s="10">
        <v>0</v>
      </c>
      <c r="BW117" s="10">
        <f t="shared" si="428"/>
        <v>0</v>
      </c>
      <c r="BX117" s="10">
        <v>0</v>
      </c>
      <c r="BY117" s="10">
        <f t="shared" si="300"/>
        <v>0</v>
      </c>
      <c r="BZ117" s="10">
        <v>0</v>
      </c>
      <c r="CA117" s="10">
        <f t="shared" si="301"/>
        <v>0</v>
      </c>
      <c r="CB117" s="10"/>
      <c r="CC117" s="10">
        <f t="shared" si="302"/>
        <v>0</v>
      </c>
      <c r="CD117" s="10">
        <v>3</v>
      </c>
      <c r="CE117" s="10">
        <f t="shared" si="303"/>
        <v>83983.535999999993</v>
      </c>
      <c r="CF117" s="10">
        <v>0</v>
      </c>
      <c r="CG117" s="10">
        <f t="shared" si="304"/>
        <v>0</v>
      </c>
      <c r="CH117" s="10">
        <v>0</v>
      </c>
      <c r="CI117" s="10">
        <f t="shared" si="429"/>
        <v>0</v>
      </c>
      <c r="CJ117" s="10"/>
      <c r="CK117" s="10">
        <f t="shared" si="430"/>
        <v>0</v>
      </c>
      <c r="CL117" s="10"/>
      <c r="CM117" s="10">
        <f t="shared" si="431"/>
        <v>0</v>
      </c>
      <c r="CN117" s="10"/>
      <c r="CO117" s="10">
        <f t="shared" si="305"/>
        <v>0</v>
      </c>
      <c r="CP117" s="10">
        <v>0</v>
      </c>
      <c r="CQ117" s="10">
        <f t="shared" si="306"/>
        <v>0</v>
      </c>
      <c r="CR117" s="10">
        <v>0</v>
      </c>
      <c r="CS117" s="10">
        <f t="shared" si="307"/>
        <v>0</v>
      </c>
      <c r="CT117" s="10">
        <v>0</v>
      </c>
      <c r="CU117" s="10">
        <f>SUM(CT117*$D117*$F117*$G117*$J117*CU$8)</f>
        <v>0</v>
      </c>
      <c r="CV117" s="10"/>
      <c r="CW117" s="10"/>
      <c r="CX117" s="10"/>
      <c r="CY117" s="10"/>
      <c r="CZ117" s="40">
        <f t="shared" si="432"/>
        <v>10</v>
      </c>
      <c r="DA117" s="40">
        <f t="shared" si="432"/>
        <v>279945.12</v>
      </c>
    </row>
    <row r="118" spans="1:105" ht="30" x14ac:dyDescent="0.25">
      <c r="A118" s="56"/>
      <c r="B118" s="56">
        <v>79</v>
      </c>
      <c r="C118" s="6" t="s">
        <v>217</v>
      </c>
      <c r="D118" s="7">
        <f t="shared" si="383"/>
        <v>9860</v>
      </c>
      <c r="E118" s="7">
        <v>10127</v>
      </c>
      <c r="F118" s="8">
        <v>2.4900000000000002</v>
      </c>
      <c r="G118" s="15">
        <v>1</v>
      </c>
      <c r="H118" s="7">
        <v>1.4</v>
      </c>
      <c r="I118" s="7">
        <v>1.68</v>
      </c>
      <c r="J118" s="7">
        <v>2.23</v>
      </c>
      <c r="K118" s="9">
        <v>2.57</v>
      </c>
      <c r="L118" s="10">
        <v>50</v>
      </c>
      <c r="M118" s="10">
        <f t="shared" si="275"/>
        <v>1718598</v>
      </c>
      <c r="N118" s="10"/>
      <c r="O118" s="10">
        <f t="shared" si="276"/>
        <v>0</v>
      </c>
      <c r="P118" s="10">
        <v>0</v>
      </c>
      <c r="Q118" s="10">
        <f t="shared" si="277"/>
        <v>0</v>
      </c>
      <c r="R118" s="11"/>
      <c r="S118" s="10">
        <f t="shared" si="278"/>
        <v>0</v>
      </c>
      <c r="T118" s="10"/>
      <c r="U118" s="10">
        <f t="shared" si="279"/>
        <v>0</v>
      </c>
      <c r="V118" s="10"/>
      <c r="W118" s="10">
        <f t="shared" si="280"/>
        <v>0</v>
      </c>
      <c r="X118" s="10">
        <v>0</v>
      </c>
      <c r="Y118" s="10">
        <f t="shared" si="281"/>
        <v>0</v>
      </c>
      <c r="Z118" s="10">
        <v>0</v>
      </c>
      <c r="AA118" s="10">
        <f t="shared" si="282"/>
        <v>0</v>
      </c>
      <c r="AB118" s="10"/>
      <c r="AC118" s="10">
        <f t="shared" si="283"/>
        <v>0</v>
      </c>
      <c r="AD118" s="10">
        <v>0</v>
      </c>
      <c r="AE118" s="10">
        <v>0</v>
      </c>
      <c r="AF118" s="11"/>
      <c r="AG118" s="10">
        <f t="shared" si="284"/>
        <v>0</v>
      </c>
      <c r="AH118" s="10"/>
      <c r="AI118" s="10">
        <f t="shared" si="285"/>
        <v>0</v>
      </c>
      <c r="AJ118" s="10">
        <v>0</v>
      </c>
      <c r="AK118" s="10">
        <f t="shared" si="286"/>
        <v>0</v>
      </c>
      <c r="AL118" s="10"/>
      <c r="AM118" s="10">
        <f t="shared" si="287"/>
        <v>0</v>
      </c>
      <c r="AN118" s="10">
        <v>0</v>
      </c>
      <c r="AO118" s="10">
        <f t="shared" si="288"/>
        <v>0</v>
      </c>
      <c r="AP118" s="10">
        <v>0</v>
      </c>
      <c r="AQ118" s="10">
        <f t="shared" si="289"/>
        <v>0</v>
      </c>
      <c r="AR118" s="10">
        <v>0</v>
      </c>
      <c r="AS118" s="10">
        <f t="shared" si="290"/>
        <v>0</v>
      </c>
      <c r="AT118" s="10"/>
      <c r="AU118" s="10">
        <f t="shared" si="291"/>
        <v>0</v>
      </c>
      <c r="AV118" s="10">
        <v>0</v>
      </c>
      <c r="AW118" s="10">
        <f t="shared" si="292"/>
        <v>0</v>
      </c>
      <c r="AX118" s="10">
        <v>0</v>
      </c>
      <c r="AY118" s="10">
        <f t="shared" si="293"/>
        <v>0</v>
      </c>
      <c r="AZ118" s="10">
        <v>0</v>
      </c>
      <c r="BA118" s="10">
        <f t="shared" si="294"/>
        <v>0</v>
      </c>
      <c r="BB118" s="10">
        <v>0</v>
      </c>
      <c r="BC118" s="10">
        <f t="shared" si="295"/>
        <v>0</v>
      </c>
      <c r="BD118" s="10"/>
      <c r="BE118" s="10">
        <f t="shared" ref="BE118" si="434">SUM(BD118*$D118*$F118*$G118*$H118*BE$8)</f>
        <v>0</v>
      </c>
      <c r="BF118" s="10"/>
      <c r="BG118" s="10">
        <f t="shared" si="424"/>
        <v>0</v>
      </c>
      <c r="BH118" s="10">
        <v>0</v>
      </c>
      <c r="BI118" s="10">
        <f t="shared" si="296"/>
        <v>0</v>
      </c>
      <c r="BJ118" s="10">
        <v>0</v>
      </c>
      <c r="BK118" s="10">
        <f t="shared" si="425"/>
        <v>0</v>
      </c>
      <c r="BL118" s="10">
        <v>0</v>
      </c>
      <c r="BM118" s="10">
        <f t="shared" si="297"/>
        <v>0</v>
      </c>
      <c r="BN118" s="10"/>
      <c r="BO118" s="10">
        <f t="shared" si="298"/>
        <v>0</v>
      </c>
      <c r="BP118" s="10"/>
      <c r="BQ118" s="10">
        <f t="shared" si="426"/>
        <v>0</v>
      </c>
      <c r="BR118" s="10"/>
      <c r="BS118" s="10">
        <f t="shared" si="299"/>
        <v>0</v>
      </c>
      <c r="BT118" s="10">
        <v>0</v>
      </c>
      <c r="BU118" s="10">
        <f t="shared" si="427"/>
        <v>0</v>
      </c>
      <c r="BV118" s="10">
        <v>0</v>
      </c>
      <c r="BW118" s="10">
        <f t="shared" si="428"/>
        <v>0</v>
      </c>
      <c r="BX118" s="10">
        <v>0</v>
      </c>
      <c r="BY118" s="10">
        <f t="shared" si="300"/>
        <v>0</v>
      </c>
      <c r="BZ118" s="10">
        <v>0</v>
      </c>
      <c r="CA118" s="10">
        <f t="shared" si="301"/>
        <v>0</v>
      </c>
      <c r="CB118" s="10"/>
      <c r="CC118" s="10">
        <f t="shared" si="302"/>
        <v>0</v>
      </c>
      <c r="CD118" s="51"/>
      <c r="CE118" s="10">
        <f t="shared" si="303"/>
        <v>0</v>
      </c>
      <c r="CF118" s="10">
        <v>0</v>
      </c>
      <c r="CG118" s="10">
        <f t="shared" si="304"/>
        <v>0</v>
      </c>
      <c r="CH118" s="10">
        <v>0</v>
      </c>
      <c r="CI118" s="10">
        <f t="shared" si="429"/>
        <v>0</v>
      </c>
      <c r="CJ118" s="10"/>
      <c r="CK118" s="10">
        <f t="shared" si="430"/>
        <v>0</v>
      </c>
      <c r="CL118" s="10"/>
      <c r="CM118" s="10">
        <f t="shared" si="431"/>
        <v>0</v>
      </c>
      <c r="CN118" s="10"/>
      <c r="CO118" s="10">
        <f t="shared" si="305"/>
        <v>0</v>
      </c>
      <c r="CP118" s="10">
        <v>0</v>
      </c>
      <c r="CQ118" s="10">
        <f t="shared" si="306"/>
        <v>0</v>
      </c>
      <c r="CR118" s="10">
        <v>0</v>
      </c>
      <c r="CS118" s="10">
        <f t="shared" si="307"/>
        <v>0</v>
      </c>
      <c r="CT118" s="10">
        <v>0</v>
      </c>
      <c r="CU118" s="10">
        <f>SUM(CT118*$D118*$F118*$G118*$J118*CU$8)</f>
        <v>0</v>
      </c>
      <c r="CV118" s="10"/>
      <c r="CW118" s="10"/>
      <c r="CX118" s="10"/>
      <c r="CY118" s="10"/>
      <c r="CZ118" s="40">
        <f t="shared" si="432"/>
        <v>50</v>
      </c>
      <c r="DA118" s="40">
        <f t="shared" si="432"/>
        <v>1718598</v>
      </c>
    </row>
    <row r="119" spans="1:105" ht="30" x14ac:dyDescent="0.25">
      <c r="A119" s="56"/>
      <c r="B119" s="56">
        <v>80</v>
      </c>
      <c r="C119" s="6" t="s">
        <v>218</v>
      </c>
      <c r="D119" s="7">
        <f>D118</f>
        <v>9860</v>
      </c>
      <c r="E119" s="7">
        <v>10127</v>
      </c>
      <c r="F119" s="8">
        <v>1.05</v>
      </c>
      <c r="G119" s="15">
        <v>1</v>
      </c>
      <c r="H119" s="7">
        <v>1.4</v>
      </c>
      <c r="I119" s="7">
        <v>1.68</v>
      </c>
      <c r="J119" s="7">
        <v>2.23</v>
      </c>
      <c r="K119" s="9">
        <v>2.57</v>
      </c>
      <c r="L119" s="14">
        <v>67</v>
      </c>
      <c r="M119" s="10">
        <f t="shared" si="275"/>
        <v>971111.39999999991</v>
      </c>
      <c r="N119" s="14">
        <v>16</v>
      </c>
      <c r="O119" s="10">
        <f t="shared" si="276"/>
        <v>24</v>
      </c>
      <c r="P119" s="14"/>
      <c r="Q119" s="10">
        <f t="shared" si="277"/>
        <v>0</v>
      </c>
      <c r="R119" s="11"/>
      <c r="S119" s="10">
        <f t="shared" si="278"/>
        <v>0</v>
      </c>
      <c r="T119" s="14">
        <v>110</v>
      </c>
      <c r="U119" s="10">
        <f t="shared" si="279"/>
        <v>165</v>
      </c>
      <c r="V119" s="14">
        <v>133</v>
      </c>
      <c r="W119" s="10">
        <f t="shared" si="280"/>
        <v>1927728.5999999999</v>
      </c>
      <c r="X119" s="14"/>
      <c r="Y119" s="10">
        <f t="shared" si="281"/>
        <v>0</v>
      </c>
      <c r="Z119" s="14">
        <v>19</v>
      </c>
      <c r="AA119" s="10">
        <f t="shared" si="282"/>
        <v>275389.8</v>
      </c>
      <c r="AB119" s="10"/>
      <c r="AC119" s="10">
        <f t="shared" si="283"/>
        <v>0</v>
      </c>
      <c r="AD119" s="14"/>
      <c r="AE119" s="10">
        <v>0</v>
      </c>
      <c r="AF119" s="11"/>
      <c r="AG119" s="10">
        <f t="shared" si="284"/>
        <v>0</v>
      </c>
      <c r="AH119" s="14">
        <v>212</v>
      </c>
      <c r="AI119" s="10">
        <f t="shared" si="285"/>
        <v>3072770.4</v>
      </c>
      <c r="AJ119" s="14"/>
      <c r="AK119" s="10">
        <f t="shared" si="286"/>
        <v>0</v>
      </c>
      <c r="AL119" s="14"/>
      <c r="AM119" s="10">
        <f t="shared" si="287"/>
        <v>0</v>
      </c>
      <c r="AN119" s="52">
        <v>5</v>
      </c>
      <c r="AO119" s="10">
        <f t="shared" si="288"/>
        <v>86965.2</v>
      </c>
      <c r="AP119" s="14"/>
      <c r="AQ119" s="10">
        <f t="shared" si="289"/>
        <v>0</v>
      </c>
      <c r="AR119" s="14"/>
      <c r="AS119" s="10">
        <f t="shared" si="290"/>
        <v>0</v>
      </c>
      <c r="AT119" s="52">
        <v>130</v>
      </c>
      <c r="AU119" s="10">
        <f t="shared" si="291"/>
        <v>2261095.1999999997</v>
      </c>
      <c r="AV119" s="14"/>
      <c r="AW119" s="10">
        <f t="shared" si="292"/>
        <v>0</v>
      </c>
      <c r="AX119" s="52">
        <v>90</v>
      </c>
      <c r="AY119" s="10">
        <f t="shared" si="293"/>
        <v>1565373.5999999999</v>
      </c>
      <c r="AZ119" s="52"/>
      <c r="BA119" s="10">
        <f t="shared" si="294"/>
        <v>0</v>
      </c>
      <c r="BB119" s="14">
        <v>70</v>
      </c>
      <c r="BC119" s="10">
        <f t="shared" si="295"/>
        <v>1014593.9999999999</v>
      </c>
      <c r="BD119" s="14"/>
      <c r="BE119" s="10">
        <f t="shared" ref="BE119" si="435">SUM(BD119*$D119*$F119*$G119*$H119*BE$8)</f>
        <v>0</v>
      </c>
      <c r="BF119" s="14"/>
      <c r="BG119" s="10">
        <f t="shared" si="424"/>
        <v>0</v>
      </c>
      <c r="BH119" s="14">
        <v>181</v>
      </c>
      <c r="BI119" s="10">
        <f t="shared" si="296"/>
        <v>2623450.1999999997</v>
      </c>
      <c r="BJ119" s="14"/>
      <c r="BK119" s="10">
        <f t="shared" si="425"/>
        <v>0</v>
      </c>
      <c r="BL119" s="14"/>
      <c r="BM119" s="10">
        <f t="shared" si="297"/>
        <v>0</v>
      </c>
      <c r="BN119" s="14">
        <v>49</v>
      </c>
      <c r="BO119" s="10">
        <f t="shared" si="298"/>
        <v>852258.96</v>
      </c>
      <c r="BP119" s="14"/>
      <c r="BQ119" s="10">
        <f t="shared" si="426"/>
        <v>0</v>
      </c>
      <c r="BR119" s="52">
        <v>90</v>
      </c>
      <c r="BS119" s="10">
        <f t="shared" si="299"/>
        <v>1565373.5999999999</v>
      </c>
      <c r="BT119" s="14"/>
      <c r="BU119" s="10">
        <f t="shared" si="427"/>
        <v>0</v>
      </c>
      <c r="BV119" s="14"/>
      <c r="BW119" s="10">
        <f t="shared" si="428"/>
        <v>0</v>
      </c>
      <c r="BX119" s="52">
        <v>180</v>
      </c>
      <c r="BY119" s="10">
        <f t="shared" si="300"/>
        <v>3130747.1999999997</v>
      </c>
      <c r="BZ119" s="14">
        <v>4</v>
      </c>
      <c r="CA119" s="10">
        <f t="shared" si="301"/>
        <v>69572.160000000003</v>
      </c>
      <c r="CB119" s="52">
        <v>22</v>
      </c>
      <c r="CC119" s="10">
        <f t="shared" si="302"/>
        <v>382646.88</v>
      </c>
      <c r="CD119" s="52">
        <v>135</v>
      </c>
      <c r="CE119" s="10">
        <f t="shared" si="303"/>
        <v>2348060.4</v>
      </c>
      <c r="CF119" s="14">
        <v>57</v>
      </c>
      <c r="CG119" s="10">
        <f t="shared" si="304"/>
        <v>991403.27999999991</v>
      </c>
      <c r="CH119" s="14">
        <v>25</v>
      </c>
      <c r="CI119" s="10">
        <f t="shared" si="429"/>
        <v>362355</v>
      </c>
      <c r="CJ119" s="14">
        <v>89</v>
      </c>
      <c r="CK119" s="10">
        <f t="shared" si="430"/>
        <v>1289983.7999999998</v>
      </c>
      <c r="CL119" s="14">
        <v>61</v>
      </c>
      <c r="CM119" s="10">
        <f t="shared" si="431"/>
        <v>884146.2</v>
      </c>
      <c r="CN119" s="14"/>
      <c r="CO119" s="10">
        <f t="shared" si="305"/>
        <v>0</v>
      </c>
      <c r="CP119" s="14">
        <v>5</v>
      </c>
      <c r="CQ119" s="10">
        <f t="shared" si="306"/>
        <v>86965.2</v>
      </c>
      <c r="CR119" s="52"/>
      <c r="CS119" s="10">
        <f t="shared" si="307"/>
        <v>0</v>
      </c>
      <c r="CT119" s="52">
        <v>76</v>
      </c>
      <c r="CU119" s="10">
        <f>SUM(CT119*$D119*$F119*$G119*$J119*CU$8)</f>
        <v>1754626.44</v>
      </c>
      <c r="CV119" s="10"/>
      <c r="CW119" s="10"/>
      <c r="CX119" s="10"/>
      <c r="CY119" s="10"/>
      <c r="CZ119" s="40">
        <f t="shared" si="432"/>
        <v>1700</v>
      </c>
      <c r="DA119" s="40">
        <f t="shared" si="432"/>
        <v>27516617.520000003</v>
      </c>
    </row>
    <row r="120" spans="1:105" s="44" customFormat="1" ht="14.25" x14ac:dyDescent="0.2">
      <c r="A120" s="55">
        <v>30</v>
      </c>
      <c r="B120" s="55"/>
      <c r="C120" s="17" t="s">
        <v>219</v>
      </c>
      <c r="D120" s="25"/>
      <c r="E120" s="25"/>
      <c r="F120" s="22">
        <v>0.98</v>
      </c>
      <c r="G120" s="32"/>
      <c r="H120" s="25"/>
      <c r="I120" s="25"/>
      <c r="J120" s="25"/>
      <c r="K120" s="54">
        <v>2.57</v>
      </c>
      <c r="L120" s="23">
        <f t="shared" ref="L120:BW120" si="436">SUM(L121:L126)</f>
        <v>0</v>
      </c>
      <c r="M120" s="23">
        <f t="shared" si="436"/>
        <v>0</v>
      </c>
      <c r="N120" s="26">
        <f t="shared" si="436"/>
        <v>33</v>
      </c>
      <c r="O120" s="26">
        <f t="shared" si="436"/>
        <v>49.5</v>
      </c>
      <c r="P120" s="23">
        <f t="shared" si="436"/>
        <v>52</v>
      </c>
      <c r="Q120" s="23">
        <f t="shared" si="436"/>
        <v>861645.67999999993</v>
      </c>
      <c r="R120" s="23">
        <f t="shared" si="436"/>
        <v>0</v>
      </c>
      <c r="S120" s="23">
        <f t="shared" si="436"/>
        <v>0</v>
      </c>
      <c r="T120" s="26">
        <f t="shared" si="436"/>
        <v>1</v>
      </c>
      <c r="U120" s="26">
        <f t="shared" si="436"/>
        <v>1.5</v>
      </c>
      <c r="V120" s="23">
        <f t="shared" si="436"/>
        <v>0</v>
      </c>
      <c r="W120" s="23">
        <f t="shared" si="436"/>
        <v>0</v>
      </c>
      <c r="X120" s="23">
        <f t="shared" si="436"/>
        <v>0</v>
      </c>
      <c r="Y120" s="23">
        <f t="shared" si="436"/>
        <v>0</v>
      </c>
      <c r="Z120" s="23">
        <f t="shared" si="436"/>
        <v>0</v>
      </c>
      <c r="AA120" s="23">
        <f t="shared" si="436"/>
        <v>0</v>
      </c>
      <c r="AB120" s="23">
        <f t="shared" si="436"/>
        <v>0</v>
      </c>
      <c r="AC120" s="23">
        <f t="shared" si="436"/>
        <v>0</v>
      </c>
      <c r="AD120" s="23">
        <v>0</v>
      </c>
      <c r="AE120" s="23">
        <v>0</v>
      </c>
      <c r="AF120" s="23">
        <f t="shared" si="436"/>
        <v>10</v>
      </c>
      <c r="AG120" s="23">
        <f t="shared" si="436"/>
        <v>110432</v>
      </c>
      <c r="AH120" s="23">
        <f t="shared" si="436"/>
        <v>0</v>
      </c>
      <c r="AI120" s="23">
        <f t="shared" si="436"/>
        <v>0</v>
      </c>
      <c r="AJ120" s="23">
        <f t="shared" si="436"/>
        <v>0</v>
      </c>
      <c r="AK120" s="23">
        <f t="shared" si="436"/>
        <v>0</v>
      </c>
      <c r="AL120" s="23">
        <f t="shared" si="436"/>
        <v>0</v>
      </c>
      <c r="AM120" s="23">
        <f t="shared" si="436"/>
        <v>0</v>
      </c>
      <c r="AN120" s="23">
        <f t="shared" si="436"/>
        <v>0</v>
      </c>
      <c r="AO120" s="23">
        <f t="shared" si="436"/>
        <v>0</v>
      </c>
      <c r="AP120" s="23">
        <f t="shared" si="436"/>
        <v>90</v>
      </c>
      <c r="AQ120" s="23">
        <f t="shared" si="436"/>
        <v>1192665.5999999999</v>
      </c>
      <c r="AR120" s="23">
        <f t="shared" si="436"/>
        <v>0</v>
      </c>
      <c r="AS120" s="23">
        <f t="shared" si="436"/>
        <v>0</v>
      </c>
      <c r="AT120" s="23">
        <f t="shared" si="436"/>
        <v>0</v>
      </c>
      <c r="AU120" s="23">
        <f t="shared" si="436"/>
        <v>0</v>
      </c>
      <c r="AV120" s="23">
        <f t="shared" si="436"/>
        <v>0</v>
      </c>
      <c r="AW120" s="23">
        <f t="shared" si="436"/>
        <v>0</v>
      </c>
      <c r="AX120" s="23">
        <f t="shared" si="436"/>
        <v>8</v>
      </c>
      <c r="AY120" s="23">
        <f t="shared" si="436"/>
        <v>106014.72</v>
      </c>
      <c r="AZ120" s="23">
        <f t="shared" si="436"/>
        <v>20</v>
      </c>
      <c r="BA120" s="23">
        <f t="shared" si="436"/>
        <v>265036.79999999999</v>
      </c>
      <c r="BB120" s="23">
        <f t="shared" si="436"/>
        <v>35</v>
      </c>
      <c r="BC120" s="23">
        <f t="shared" si="436"/>
        <v>495011.44</v>
      </c>
      <c r="BD120" s="23">
        <f t="shared" si="436"/>
        <v>0</v>
      </c>
      <c r="BE120" s="23">
        <f t="shared" si="436"/>
        <v>0</v>
      </c>
      <c r="BF120" s="23">
        <f t="shared" si="436"/>
        <v>0</v>
      </c>
      <c r="BG120" s="23">
        <f t="shared" si="436"/>
        <v>0</v>
      </c>
      <c r="BH120" s="23">
        <f t="shared" si="436"/>
        <v>0</v>
      </c>
      <c r="BI120" s="23">
        <f t="shared" si="436"/>
        <v>0</v>
      </c>
      <c r="BJ120" s="23">
        <f t="shared" si="436"/>
        <v>0</v>
      </c>
      <c r="BK120" s="23">
        <f t="shared" si="436"/>
        <v>0</v>
      </c>
      <c r="BL120" s="23">
        <f t="shared" si="436"/>
        <v>0</v>
      </c>
      <c r="BM120" s="23">
        <f t="shared" si="436"/>
        <v>0</v>
      </c>
      <c r="BN120" s="23">
        <f t="shared" si="436"/>
        <v>15</v>
      </c>
      <c r="BO120" s="23">
        <f t="shared" si="436"/>
        <v>198777.60000000001</v>
      </c>
      <c r="BP120" s="23">
        <f t="shared" si="436"/>
        <v>0</v>
      </c>
      <c r="BQ120" s="23">
        <f t="shared" si="436"/>
        <v>0</v>
      </c>
      <c r="BR120" s="23">
        <f t="shared" si="436"/>
        <v>11</v>
      </c>
      <c r="BS120" s="23">
        <f t="shared" si="436"/>
        <v>145770.23999999999</v>
      </c>
      <c r="BT120" s="23">
        <f t="shared" si="436"/>
        <v>0</v>
      </c>
      <c r="BU120" s="23">
        <f t="shared" si="436"/>
        <v>0</v>
      </c>
      <c r="BV120" s="23">
        <f t="shared" si="436"/>
        <v>0</v>
      </c>
      <c r="BW120" s="23">
        <f t="shared" si="436"/>
        <v>0</v>
      </c>
      <c r="BX120" s="23">
        <f t="shared" ref="BX120:DA120" si="437">SUM(BX121:BX126)</f>
        <v>10</v>
      </c>
      <c r="BY120" s="23">
        <f t="shared" si="437"/>
        <v>132518.39999999999</v>
      </c>
      <c r="BZ120" s="23">
        <f t="shared" si="437"/>
        <v>0</v>
      </c>
      <c r="CA120" s="23">
        <f t="shared" si="437"/>
        <v>0</v>
      </c>
      <c r="CB120" s="23">
        <f t="shared" si="437"/>
        <v>0</v>
      </c>
      <c r="CC120" s="23">
        <f t="shared" si="437"/>
        <v>0</v>
      </c>
      <c r="CD120" s="23">
        <f t="shared" si="437"/>
        <v>14</v>
      </c>
      <c r="CE120" s="23">
        <f t="shared" si="437"/>
        <v>185525.75999999998</v>
      </c>
      <c r="CF120" s="23">
        <f t="shared" si="437"/>
        <v>25</v>
      </c>
      <c r="CG120" s="23">
        <f t="shared" si="437"/>
        <v>331296</v>
      </c>
      <c r="CH120" s="23">
        <f t="shared" si="437"/>
        <v>0</v>
      </c>
      <c r="CI120" s="23">
        <f t="shared" si="437"/>
        <v>0</v>
      </c>
      <c r="CJ120" s="23">
        <f t="shared" si="437"/>
        <v>2</v>
      </c>
      <c r="CK120" s="23">
        <f t="shared" si="437"/>
        <v>22086.399999999998</v>
      </c>
      <c r="CL120" s="23">
        <f t="shared" si="437"/>
        <v>1</v>
      </c>
      <c r="CM120" s="23">
        <f t="shared" si="437"/>
        <v>11043.199999999999</v>
      </c>
      <c r="CN120" s="23">
        <f t="shared" si="437"/>
        <v>0</v>
      </c>
      <c r="CO120" s="23">
        <f t="shared" si="437"/>
        <v>0</v>
      </c>
      <c r="CP120" s="23">
        <f t="shared" si="437"/>
        <v>0</v>
      </c>
      <c r="CQ120" s="23">
        <f t="shared" si="437"/>
        <v>0</v>
      </c>
      <c r="CR120" s="23">
        <f t="shared" si="437"/>
        <v>0</v>
      </c>
      <c r="CS120" s="23">
        <f t="shared" si="437"/>
        <v>0</v>
      </c>
      <c r="CT120" s="23">
        <f t="shared" si="437"/>
        <v>2</v>
      </c>
      <c r="CU120" s="23">
        <f t="shared" si="437"/>
        <v>35180.480000000003</v>
      </c>
      <c r="CV120" s="23"/>
      <c r="CW120" s="23"/>
      <c r="CX120" s="23"/>
      <c r="CY120" s="23"/>
      <c r="CZ120" s="23">
        <f t="shared" si="437"/>
        <v>295</v>
      </c>
      <c r="DA120" s="23">
        <f t="shared" si="437"/>
        <v>4093004.32</v>
      </c>
    </row>
    <row r="121" spans="1:105" ht="30" x14ac:dyDescent="0.25">
      <c r="A121" s="56"/>
      <c r="B121" s="56">
        <v>81</v>
      </c>
      <c r="C121" s="6" t="s">
        <v>220</v>
      </c>
      <c r="D121" s="7">
        <f>D119</f>
        <v>9860</v>
      </c>
      <c r="E121" s="7">
        <v>10127</v>
      </c>
      <c r="F121" s="8">
        <v>0.8</v>
      </c>
      <c r="G121" s="15">
        <v>1</v>
      </c>
      <c r="H121" s="7">
        <v>1.4</v>
      </c>
      <c r="I121" s="7">
        <v>1.68</v>
      </c>
      <c r="J121" s="7">
        <v>2.23</v>
      </c>
      <c r="K121" s="9">
        <v>2.57</v>
      </c>
      <c r="L121" s="10"/>
      <c r="M121" s="10">
        <f t="shared" si="275"/>
        <v>0</v>
      </c>
      <c r="N121" s="10">
        <v>24</v>
      </c>
      <c r="O121" s="10">
        <f t="shared" si="276"/>
        <v>36</v>
      </c>
      <c r="P121" s="10">
        <v>36</v>
      </c>
      <c r="Q121" s="10">
        <f t="shared" si="277"/>
        <v>397555.19999999995</v>
      </c>
      <c r="R121" s="11"/>
      <c r="S121" s="10">
        <f t="shared" si="278"/>
        <v>0</v>
      </c>
      <c r="T121" s="10">
        <v>1</v>
      </c>
      <c r="U121" s="10">
        <f t="shared" si="279"/>
        <v>1.5</v>
      </c>
      <c r="V121" s="10"/>
      <c r="W121" s="10">
        <f t="shared" si="280"/>
        <v>0</v>
      </c>
      <c r="X121" s="10"/>
      <c r="Y121" s="10">
        <f t="shared" si="281"/>
        <v>0</v>
      </c>
      <c r="Z121" s="10"/>
      <c r="AA121" s="10">
        <f t="shared" si="282"/>
        <v>0</v>
      </c>
      <c r="AB121" s="10"/>
      <c r="AC121" s="10">
        <f t="shared" si="283"/>
        <v>0</v>
      </c>
      <c r="AD121" s="10"/>
      <c r="AE121" s="10">
        <v>0</v>
      </c>
      <c r="AF121" s="11">
        <v>10</v>
      </c>
      <c r="AG121" s="10">
        <f t="shared" si="284"/>
        <v>110432</v>
      </c>
      <c r="AH121" s="10"/>
      <c r="AI121" s="10">
        <f t="shared" si="285"/>
        <v>0</v>
      </c>
      <c r="AJ121" s="10"/>
      <c r="AK121" s="10">
        <f t="shared" si="286"/>
        <v>0</v>
      </c>
      <c r="AL121" s="10"/>
      <c r="AM121" s="10">
        <f t="shared" si="287"/>
        <v>0</v>
      </c>
      <c r="AN121" s="10"/>
      <c r="AO121" s="10">
        <f t="shared" si="288"/>
        <v>0</v>
      </c>
      <c r="AP121" s="51">
        <v>90</v>
      </c>
      <c r="AQ121" s="10">
        <f t="shared" si="289"/>
        <v>1192665.5999999999</v>
      </c>
      <c r="AR121" s="10"/>
      <c r="AS121" s="10">
        <f t="shared" si="290"/>
        <v>0</v>
      </c>
      <c r="AT121" s="10"/>
      <c r="AU121" s="10">
        <f t="shared" si="291"/>
        <v>0</v>
      </c>
      <c r="AV121" s="10"/>
      <c r="AW121" s="10">
        <f t="shared" si="292"/>
        <v>0</v>
      </c>
      <c r="AX121" s="51">
        <v>8</v>
      </c>
      <c r="AY121" s="10">
        <f t="shared" si="293"/>
        <v>106014.72</v>
      </c>
      <c r="AZ121" s="51">
        <v>20</v>
      </c>
      <c r="BA121" s="10">
        <f t="shared" si="294"/>
        <v>265036.79999999999</v>
      </c>
      <c r="BB121" s="10">
        <v>29</v>
      </c>
      <c r="BC121" s="10">
        <f t="shared" si="295"/>
        <v>320252.79999999999</v>
      </c>
      <c r="BD121" s="10"/>
      <c r="BE121" s="10">
        <f t="shared" ref="BE121" si="438">SUM(BD121*$D121*$F121*$G121*$H121*BE$8)</f>
        <v>0</v>
      </c>
      <c r="BF121" s="10"/>
      <c r="BG121" s="10">
        <f t="shared" ref="BG121:BG126" si="439">SUM(BF121*$D121*$F121*$G121*$H121*BG$8)</f>
        <v>0</v>
      </c>
      <c r="BH121" s="10"/>
      <c r="BI121" s="10">
        <f t="shared" si="296"/>
        <v>0</v>
      </c>
      <c r="BJ121" s="10"/>
      <c r="BK121" s="10">
        <f t="shared" ref="BK121:BK126" si="440">SUM(BJ121*$D121*$F121*$G121*$H121*BK$8)</f>
        <v>0</v>
      </c>
      <c r="BL121" s="10"/>
      <c r="BM121" s="10">
        <f t="shared" si="297"/>
        <v>0</v>
      </c>
      <c r="BN121" s="10">
        <v>15</v>
      </c>
      <c r="BO121" s="10">
        <f t="shared" si="298"/>
        <v>198777.60000000001</v>
      </c>
      <c r="BP121" s="10"/>
      <c r="BQ121" s="10">
        <f t="shared" ref="BQ121:BQ126" si="441">SUM(BP121*$D121*$F121*$G121*$H121*BQ$8)</f>
        <v>0</v>
      </c>
      <c r="BR121" s="51">
        <v>11</v>
      </c>
      <c r="BS121" s="10">
        <f t="shared" si="299"/>
        <v>145770.23999999999</v>
      </c>
      <c r="BT121" s="10"/>
      <c r="BU121" s="10">
        <f t="shared" ref="BU121:BU126" si="442">SUM(BT121*$D121*$F121*$G121*$H121*BU$8)</f>
        <v>0</v>
      </c>
      <c r="BV121" s="10"/>
      <c r="BW121" s="10">
        <f t="shared" ref="BW121:BW126" si="443">SUM(BV121*$D121*$F121*$G121*$H121*BW$8)</f>
        <v>0</v>
      </c>
      <c r="BX121" s="51">
        <v>10</v>
      </c>
      <c r="BY121" s="10">
        <f t="shared" si="300"/>
        <v>132518.39999999999</v>
      </c>
      <c r="BZ121" s="10"/>
      <c r="CA121" s="10">
        <f t="shared" si="301"/>
        <v>0</v>
      </c>
      <c r="CB121" s="10"/>
      <c r="CC121" s="10">
        <f t="shared" si="302"/>
        <v>0</v>
      </c>
      <c r="CD121" s="51">
        <v>14</v>
      </c>
      <c r="CE121" s="10">
        <f t="shared" si="303"/>
        <v>185525.75999999998</v>
      </c>
      <c r="CF121" s="10">
        <v>25</v>
      </c>
      <c r="CG121" s="10">
        <f t="shared" si="304"/>
        <v>331296</v>
      </c>
      <c r="CH121" s="10"/>
      <c r="CI121" s="10">
        <f t="shared" ref="CI121:CI126" si="444">SUM(CH121*$D121*$F121*$G121*$H121*CI$8)</f>
        <v>0</v>
      </c>
      <c r="CJ121" s="10">
        <v>2</v>
      </c>
      <c r="CK121" s="10">
        <f t="shared" ref="CK121:CK126" si="445">SUM(CJ121*$D121*$F121*$G121*$H121*CK$8)</f>
        <v>22086.399999999998</v>
      </c>
      <c r="CL121" s="10">
        <v>1</v>
      </c>
      <c r="CM121" s="10">
        <f t="shared" ref="CM121:CM126" si="446">SUM(CL121*$D121*$F121*$G121*$H121*CM$8)</f>
        <v>11043.199999999999</v>
      </c>
      <c r="CN121" s="10"/>
      <c r="CO121" s="10">
        <f t="shared" si="305"/>
        <v>0</v>
      </c>
      <c r="CP121" s="10"/>
      <c r="CQ121" s="10">
        <f t="shared" si="306"/>
        <v>0</v>
      </c>
      <c r="CR121" s="51"/>
      <c r="CS121" s="10">
        <f t="shared" si="307"/>
        <v>0</v>
      </c>
      <c r="CT121" s="51">
        <v>2</v>
      </c>
      <c r="CU121" s="10">
        <f t="shared" ref="CU121:CU126" si="447">SUM(CT121*$D121*$F121*$G121*$J121*CU$8)</f>
        <v>35180.480000000003</v>
      </c>
      <c r="CV121" s="10"/>
      <c r="CW121" s="10"/>
      <c r="CX121" s="10"/>
      <c r="CY121" s="10"/>
      <c r="CZ121" s="40">
        <f t="shared" ref="CZ121:DA126" si="448">SUM(AF121,R121,V121,AD121,L121,X121,P121,BH121,BV121,CH121,CL121,BJ121,CJ121,AH121,BB121,BD121,AJ121,BF121,BT121,AL121,Z121,CP121,BL121,CN121,BN121,BZ121,CD121,BX121,CB121,AN121,AP121,AR121,AT121,AV121,AZ121,AX121,BR121,CT121,CR121,CF121,AB121,BP121)</f>
        <v>273</v>
      </c>
      <c r="DA121" s="40">
        <f t="shared" si="448"/>
        <v>3454155.1999999997</v>
      </c>
    </row>
    <row r="122" spans="1:105" ht="30" x14ac:dyDescent="0.25">
      <c r="A122" s="56"/>
      <c r="B122" s="56">
        <v>82</v>
      </c>
      <c r="C122" s="12" t="s">
        <v>221</v>
      </c>
      <c r="D122" s="7">
        <f>D121</f>
        <v>9860</v>
      </c>
      <c r="E122" s="7">
        <v>10127</v>
      </c>
      <c r="F122" s="8">
        <v>2.1800000000000002</v>
      </c>
      <c r="G122" s="15">
        <v>1</v>
      </c>
      <c r="H122" s="7">
        <v>1.4</v>
      </c>
      <c r="I122" s="7">
        <v>1.68</v>
      </c>
      <c r="J122" s="7">
        <v>2.23</v>
      </c>
      <c r="K122" s="9">
        <v>2.57</v>
      </c>
      <c r="L122" s="10">
        <v>0</v>
      </c>
      <c r="M122" s="10">
        <f t="shared" si="275"/>
        <v>0</v>
      </c>
      <c r="N122" s="10">
        <v>6</v>
      </c>
      <c r="O122" s="10">
        <f t="shared" si="276"/>
        <v>9</v>
      </c>
      <c r="P122" s="10">
        <v>10</v>
      </c>
      <c r="Q122" s="10">
        <f t="shared" si="277"/>
        <v>300927.2</v>
      </c>
      <c r="R122" s="11"/>
      <c r="S122" s="10">
        <f t="shared" si="278"/>
        <v>0</v>
      </c>
      <c r="T122" s="10"/>
      <c r="U122" s="10">
        <f t="shared" si="279"/>
        <v>0</v>
      </c>
      <c r="V122" s="10">
        <v>0</v>
      </c>
      <c r="W122" s="10">
        <f t="shared" si="280"/>
        <v>0</v>
      </c>
      <c r="X122" s="10">
        <v>0</v>
      </c>
      <c r="Y122" s="10">
        <f t="shared" si="281"/>
        <v>0</v>
      </c>
      <c r="Z122" s="10">
        <v>0</v>
      </c>
      <c r="AA122" s="10">
        <f t="shared" si="282"/>
        <v>0</v>
      </c>
      <c r="AB122" s="10"/>
      <c r="AC122" s="10">
        <f t="shared" si="283"/>
        <v>0</v>
      </c>
      <c r="AD122" s="10">
        <v>0</v>
      </c>
      <c r="AE122" s="10">
        <v>0</v>
      </c>
      <c r="AF122" s="11"/>
      <c r="AG122" s="10">
        <f t="shared" si="284"/>
        <v>0</v>
      </c>
      <c r="AH122" s="10">
        <v>0</v>
      </c>
      <c r="AI122" s="10">
        <f t="shared" si="285"/>
        <v>0</v>
      </c>
      <c r="AJ122" s="10">
        <v>0</v>
      </c>
      <c r="AK122" s="10">
        <f t="shared" si="286"/>
        <v>0</v>
      </c>
      <c r="AL122" s="10"/>
      <c r="AM122" s="10">
        <f t="shared" si="287"/>
        <v>0</v>
      </c>
      <c r="AN122" s="10">
        <v>0</v>
      </c>
      <c r="AO122" s="10">
        <f t="shared" si="288"/>
        <v>0</v>
      </c>
      <c r="AP122" s="10">
        <v>0</v>
      </c>
      <c r="AQ122" s="10">
        <f t="shared" si="289"/>
        <v>0</v>
      </c>
      <c r="AR122" s="10">
        <v>0</v>
      </c>
      <c r="AS122" s="10">
        <f t="shared" si="290"/>
        <v>0</v>
      </c>
      <c r="AT122" s="10">
        <v>0</v>
      </c>
      <c r="AU122" s="10">
        <f t="shared" si="291"/>
        <v>0</v>
      </c>
      <c r="AV122" s="10">
        <v>0</v>
      </c>
      <c r="AW122" s="10">
        <f t="shared" si="292"/>
        <v>0</v>
      </c>
      <c r="AX122" s="10">
        <v>0</v>
      </c>
      <c r="AY122" s="10">
        <f t="shared" si="293"/>
        <v>0</v>
      </c>
      <c r="AZ122" s="10">
        <v>0</v>
      </c>
      <c r="BA122" s="10">
        <f t="shared" si="294"/>
        <v>0</v>
      </c>
      <c r="BB122" s="10">
        <v>4</v>
      </c>
      <c r="BC122" s="10">
        <f t="shared" si="295"/>
        <v>120370.88</v>
      </c>
      <c r="BD122" s="10"/>
      <c r="BE122" s="10">
        <f t="shared" ref="BE122:BE126" si="449">SUM(BD122*$D122*$F122*$G122*$H122*BE$8)</f>
        <v>0</v>
      </c>
      <c r="BF122" s="10"/>
      <c r="BG122" s="10">
        <f t="shared" si="439"/>
        <v>0</v>
      </c>
      <c r="BH122" s="10">
        <v>0</v>
      </c>
      <c r="BI122" s="10">
        <f t="shared" si="296"/>
        <v>0</v>
      </c>
      <c r="BJ122" s="10">
        <v>0</v>
      </c>
      <c r="BK122" s="10">
        <f t="shared" si="440"/>
        <v>0</v>
      </c>
      <c r="BL122" s="10">
        <v>0</v>
      </c>
      <c r="BM122" s="10">
        <f t="shared" si="297"/>
        <v>0</v>
      </c>
      <c r="BN122" s="10"/>
      <c r="BO122" s="10">
        <f t="shared" si="298"/>
        <v>0</v>
      </c>
      <c r="BP122" s="10"/>
      <c r="BQ122" s="10">
        <f t="shared" si="441"/>
        <v>0</v>
      </c>
      <c r="BR122" s="10"/>
      <c r="BS122" s="10">
        <f t="shared" si="299"/>
        <v>0</v>
      </c>
      <c r="BT122" s="10">
        <v>0</v>
      </c>
      <c r="BU122" s="10">
        <f t="shared" si="442"/>
        <v>0</v>
      </c>
      <c r="BV122" s="10">
        <v>0</v>
      </c>
      <c r="BW122" s="10">
        <f t="shared" si="443"/>
        <v>0</v>
      </c>
      <c r="BX122" s="10">
        <v>0</v>
      </c>
      <c r="BY122" s="10">
        <f t="shared" si="300"/>
        <v>0</v>
      </c>
      <c r="BZ122" s="10">
        <v>0</v>
      </c>
      <c r="CA122" s="10">
        <f t="shared" si="301"/>
        <v>0</v>
      </c>
      <c r="CB122" s="10"/>
      <c r="CC122" s="10">
        <f t="shared" si="302"/>
        <v>0</v>
      </c>
      <c r="CD122" s="10"/>
      <c r="CE122" s="10">
        <f t="shared" si="303"/>
        <v>0</v>
      </c>
      <c r="CF122" s="10">
        <v>0</v>
      </c>
      <c r="CG122" s="10">
        <f t="shared" si="304"/>
        <v>0</v>
      </c>
      <c r="CH122" s="10">
        <v>0</v>
      </c>
      <c r="CI122" s="10">
        <f t="shared" si="444"/>
        <v>0</v>
      </c>
      <c r="CJ122" s="10"/>
      <c r="CK122" s="10">
        <f t="shared" si="445"/>
        <v>0</v>
      </c>
      <c r="CL122" s="10">
        <v>0</v>
      </c>
      <c r="CM122" s="10">
        <f t="shared" si="446"/>
        <v>0</v>
      </c>
      <c r="CN122" s="10"/>
      <c r="CO122" s="10">
        <f t="shared" si="305"/>
        <v>0</v>
      </c>
      <c r="CP122" s="10">
        <v>0</v>
      </c>
      <c r="CQ122" s="10">
        <f t="shared" si="306"/>
        <v>0</v>
      </c>
      <c r="CR122" s="10">
        <v>0</v>
      </c>
      <c r="CS122" s="10">
        <f t="shared" si="307"/>
        <v>0</v>
      </c>
      <c r="CT122" s="10">
        <v>0</v>
      </c>
      <c r="CU122" s="10">
        <f t="shared" si="447"/>
        <v>0</v>
      </c>
      <c r="CV122" s="10"/>
      <c r="CW122" s="10"/>
      <c r="CX122" s="10"/>
      <c r="CY122" s="10"/>
      <c r="CZ122" s="40">
        <f t="shared" si="448"/>
        <v>14</v>
      </c>
      <c r="DA122" s="40">
        <f t="shared" si="448"/>
        <v>421298.08</v>
      </c>
    </row>
    <row r="123" spans="1:105" ht="30" x14ac:dyDescent="0.25">
      <c r="A123" s="56"/>
      <c r="B123" s="56">
        <v>83</v>
      </c>
      <c r="C123" s="12" t="s">
        <v>222</v>
      </c>
      <c r="D123" s="7">
        <f t="shared" si="383"/>
        <v>9860</v>
      </c>
      <c r="E123" s="7">
        <v>10127</v>
      </c>
      <c r="F123" s="8">
        <v>2.58</v>
      </c>
      <c r="G123" s="15">
        <v>1</v>
      </c>
      <c r="H123" s="7">
        <v>1.4</v>
      </c>
      <c r="I123" s="7">
        <v>1.68</v>
      </c>
      <c r="J123" s="7">
        <v>2.23</v>
      </c>
      <c r="K123" s="9">
        <v>2.57</v>
      </c>
      <c r="L123" s="10">
        <v>0</v>
      </c>
      <c r="M123" s="10">
        <f t="shared" si="275"/>
        <v>0</v>
      </c>
      <c r="N123" s="10"/>
      <c r="O123" s="10">
        <f t="shared" si="276"/>
        <v>0</v>
      </c>
      <c r="P123" s="10"/>
      <c r="Q123" s="10">
        <f t="shared" si="277"/>
        <v>0</v>
      </c>
      <c r="R123" s="11"/>
      <c r="S123" s="10">
        <f t="shared" si="278"/>
        <v>0</v>
      </c>
      <c r="T123" s="10"/>
      <c r="U123" s="10">
        <f t="shared" si="279"/>
        <v>0</v>
      </c>
      <c r="V123" s="10">
        <v>0</v>
      </c>
      <c r="W123" s="10">
        <f t="shared" si="280"/>
        <v>0</v>
      </c>
      <c r="X123" s="10">
        <v>0</v>
      </c>
      <c r="Y123" s="10">
        <f t="shared" si="281"/>
        <v>0</v>
      </c>
      <c r="Z123" s="10">
        <v>0</v>
      </c>
      <c r="AA123" s="10">
        <f t="shared" si="282"/>
        <v>0</v>
      </c>
      <c r="AB123" s="10"/>
      <c r="AC123" s="10">
        <f t="shared" si="283"/>
        <v>0</v>
      </c>
      <c r="AD123" s="10">
        <v>0</v>
      </c>
      <c r="AE123" s="10">
        <v>0</v>
      </c>
      <c r="AF123" s="11"/>
      <c r="AG123" s="10">
        <f t="shared" si="284"/>
        <v>0</v>
      </c>
      <c r="AH123" s="10">
        <v>0</v>
      </c>
      <c r="AI123" s="10">
        <f t="shared" si="285"/>
        <v>0</v>
      </c>
      <c r="AJ123" s="10">
        <v>0</v>
      </c>
      <c r="AK123" s="10">
        <f t="shared" si="286"/>
        <v>0</v>
      </c>
      <c r="AL123" s="10"/>
      <c r="AM123" s="10">
        <f t="shared" si="287"/>
        <v>0</v>
      </c>
      <c r="AN123" s="10">
        <v>0</v>
      </c>
      <c r="AO123" s="10">
        <f t="shared" si="288"/>
        <v>0</v>
      </c>
      <c r="AP123" s="10">
        <v>0</v>
      </c>
      <c r="AQ123" s="10">
        <f t="shared" si="289"/>
        <v>0</v>
      </c>
      <c r="AR123" s="10">
        <v>0</v>
      </c>
      <c r="AS123" s="10">
        <f t="shared" si="290"/>
        <v>0</v>
      </c>
      <c r="AT123" s="10">
        <v>0</v>
      </c>
      <c r="AU123" s="10">
        <f t="shared" si="291"/>
        <v>0</v>
      </c>
      <c r="AV123" s="10">
        <v>0</v>
      </c>
      <c r="AW123" s="10">
        <f t="shared" si="292"/>
        <v>0</v>
      </c>
      <c r="AX123" s="10">
        <v>0</v>
      </c>
      <c r="AY123" s="10">
        <f t="shared" si="293"/>
        <v>0</v>
      </c>
      <c r="AZ123" s="10">
        <v>0</v>
      </c>
      <c r="BA123" s="10">
        <f t="shared" si="294"/>
        <v>0</v>
      </c>
      <c r="BB123" s="10"/>
      <c r="BC123" s="10">
        <f t="shared" si="295"/>
        <v>0</v>
      </c>
      <c r="BD123" s="10"/>
      <c r="BE123" s="10">
        <f t="shared" si="449"/>
        <v>0</v>
      </c>
      <c r="BF123" s="10"/>
      <c r="BG123" s="10">
        <f t="shared" si="439"/>
        <v>0</v>
      </c>
      <c r="BH123" s="10">
        <v>0</v>
      </c>
      <c r="BI123" s="10">
        <f t="shared" si="296"/>
        <v>0</v>
      </c>
      <c r="BJ123" s="10">
        <v>0</v>
      </c>
      <c r="BK123" s="10">
        <f t="shared" si="440"/>
        <v>0</v>
      </c>
      <c r="BL123" s="10">
        <v>0</v>
      </c>
      <c r="BM123" s="10">
        <f t="shared" si="297"/>
        <v>0</v>
      </c>
      <c r="BN123" s="10">
        <v>0</v>
      </c>
      <c r="BO123" s="10">
        <f t="shared" si="298"/>
        <v>0</v>
      </c>
      <c r="BP123" s="10"/>
      <c r="BQ123" s="10">
        <f t="shared" si="441"/>
        <v>0</v>
      </c>
      <c r="BR123" s="10"/>
      <c r="BS123" s="10">
        <f t="shared" si="299"/>
        <v>0</v>
      </c>
      <c r="BT123" s="10">
        <v>0</v>
      </c>
      <c r="BU123" s="10">
        <f t="shared" si="442"/>
        <v>0</v>
      </c>
      <c r="BV123" s="10">
        <v>0</v>
      </c>
      <c r="BW123" s="10">
        <f t="shared" si="443"/>
        <v>0</v>
      </c>
      <c r="BX123" s="10">
        <v>0</v>
      </c>
      <c r="BY123" s="10">
        <f t="shared" si="300"/>
        <v>0</v>
      </c>
      <c r="BZ123" s="10">
        <v>0</v>
      </c>
      <c r="CA123" s="10">
        <f t="shared" si="301"/>
        <v>0</v>
      </c>
      <c r="CB123" s="10"/>
      <c r="CC123" s="10">
        <f t="shared" si="302"/>
        <v>0</v>
      </c>
      <c r="CD123" s="10"/>
      <c r="CE123" s="10">
        <f t="shared" si="303"/>
        <v>0</v>
      </c>
      <c r="CF123" s="10">
        <v>0</v>
      </c>
      <c r="CG123" s="10">
        <f t="shared" si="304"/>
        <v>0</v>
      </c>
      <c r="CH123" s="10">
        <v>0</v>
      </c>
      <c r="CI123" s="10">
        <f t="shared" si="444"/>
        <v>0</v>
      </c>
      <c r="CJ123" s="10"/>
      <c r="CK123" s="10">
        <f t="shared" si="445"/>
        <v>0</v>
      </c>
      <c r="CL123" s="10">
        <v>0</v>
      </c>
      <c r="CM123" s="10">
        <f t="shared" si="446"/>
        <v>0</v>
      </c>
      <c r="CN123" s="10"/>
      <c r="CO123" s="10">
        <f t="shared" si="305"/>
        <v>0</v>
      </c>
      <c r="CP123" s="10">
        <v>0</v>
      </c>
      <c r="CQ123" s="10">
        <f t="shared" si="306"/>
        <v>0</v>
      </c>
      <c r="CR123" s="10">
        <v>0</v>
      </c>
      <c r="CS123" s="10">
        <f t="shared" si="307"/>
        <v>0</v>
      </c>
      <c r="CT123" s="10">
        <v>0</v>
      </c>
      <c r="CU123" s="10">
        <f t="shared" si="447"/>
        <v>0</v>
      </c>
      <c r="CV123" s="10"/>
      <c r="CW123" s="10"/>
      <c r="CX123" s="10"/>
      <c r="CY123" s="10"/>
      <c r="CZ123" s="40">
        <f t="shared" si="448"/>
        <v>0</v>
      </c>
      <c r="DA123" s="40">
        <f t="shared" si="448"/>
        <v>0</v>
      </c>
    </row>
    <row r="124" spans="1:105" ht="30" x14ac:dyDescent="0.25">
      <c r="A124" s="56"/>
      <c r="B124" s="56">
        <v>84</v>
      </c>
      <c r="C124" s="12" t="s">
        <v>223</v>
      </c>
      <c r="D124" s="7">
        <f>D123</f>
        <v>9860</v>
      </c>
      <c r="E124" s="7">
        <v>10127</v>
      </c>
      <c r="F124" s="8">
        <v>1.97</v>
      </c>
      <c r="G124" s="15">
        <v>1</v>
      </c>
      <c r="H124" s="7">
        <v>1.4</v>
      </c>
      <c r="I124" s="7">
        <v>1.68</v>
      </c>
      <c r="J124" s="7">
        <v>2.23</v>
      </c>
      <c r="K124" s="9">
        <v>2.57</v>
      </c>
      <c r="L124" s="10">
        <v>0</v>
      </c>
      <c r="M124" s="10">
        <f t="shared" si="275"/>
        <v>0</v>
      </c>
      <c r="N124" s="10">
        <v>3</v>
      </c>
      <c r="O124" s="10">
        <f t="shared" si="276"/>
        <v>4.5</v>
      </c>
      <c r="P124" s="10">
        <v>6</v>
      </c>
      <c r="Q124" s="10">
        <f t="shared" si="277"/>
        <v>163163.28</v>
      </c>
      <c r="R124" s="11"/>
      <c r="S124" s="10">
        <f t="shared" si="278"/>
        <v>0</v>
      </c>
      <c r="T124" s="10"/>
      <c r="U124" s="10">
        <f t="shared" si="279"/>
        <v>0</v>
      </c>
      <c r="V124" s="10">
        <v>0</v>
      </c>
      <c r="W124" s="10">
        <f t="shared" si="280"/>
        <v>0</v>
      </c>
      <c r="X124" s="10">
        <v>0</v>
      </c>
      <c r="Y124" s="10">
        <f t="shared" si="281"/>
        <v>0</v>
      </c>
      <c r="Z124" s="10">
        <v>0</v>
      </c>
      <c r="AA124" s="10">
        <f t="shared" si="282"/>
        <v>0</v>
      </c>
      <c r="AB124" s="10"/>
      <c r="AC124" s="10">
        <f t="shared" si="283"/>
        <v>0</v>
      </c>
      <c r="AD124" s="10">
        <v>0</v>
      </c>
      <c r="AE124" s="10">
        <v>0</v>
      </c>
      <c r="AF124" s="11"/>
      <c r="AG124" s="10">
        <f t="shared" si="284"/>
        <v>0</v>
      </c>
      <c r="AH124" s="10">
        <v>0</v>
      </c>
      <c r="AI124" s="10">
        <f t="shared" si="285"/>
        <v>0</v>
      </c>
      <c r="AJ124" s="10">
        <v>0</v>
      </c>
      <c r="AK124" s="10">
        <f t="shared" si="286"/>
        <v>0</v>
      </c>
      <c r="AL124" s="10"/>
      <c r="AM124" s="10">
        <f t="shared" si="287"/>
        <v>0</v>
      </c>
      <c r="AN124" s="10">
        <v>0</v>
      </c>
      <c r="AO124" s="10">
        <f t="shared" si="288"/>
        <v>0</v>
      </c>
      <c r="AP124" s="10">
        <v>0</v>
      </c>
      <c r="AQ124" s="10">
        <f t="shared" si="289"/>
        <v>0</v>
      </c>
      <c r="AR124" s="10">
        <v>0</v>
      </c>
      <c r="AS124" s="10">
        <f t="shared" si="290"/>
        <v>0</v>
      </c>
      <c r="AT124" s="10">
        <v>0</v>
      </c>
      <c r="AU124" s="10">
        <f t="shared" si="291"/>
        <v>0</v>
      </c>
      <c r="AV124" s="10">
        <v>0</v>
      </c>
      <c r="AW124" s="10">
        <f t="shared" si="292"/>
        <v>0</v>
      </c>
      <c r="AX124" s="10">
        <v>0</v>
      </c>
      <c r="AY124" s="10">
        <f t="shared" si="293"/>
        <v>0</v>
      </c>
      <c r="AZ124" s="10">
        <v>0</v>
      </c>
      <c r="BA124" s="10">
        <f t="shared" si="294"/>
        <v>0</v>
      </c>
      <c r="BB124" s="10">
        <v>2</v>
      </c>
      <c r="BC124" s="10">
        <f t="shared" si="295"/>
        <v>54387.76</v>
      </c>
      <c r="BD124" s="10"/>
      <c r="BE124" s="10">
        <f t="shared" si="449"/>
        <v>0</v>
      </c>
      <c r="BF124" s="10"/>
      <c r="BG124" s="10">
        <f t="shared" si="439"/>
        <v>0</v>
      </c>
      <c r="BH124" s="10">
        <v>0</v>
      </c>
      <c r="BI124" s="10">
        <f t="shared" si="296"/>
        <v>0</v>
      </c>
      <c r="BJ124" s="10">
        <v>0</v>
      </c>
      <c r="BK124" s="10">
        <f t="shared" si="440"/>
        <v>0</v>
      </c>
      <c r="BL124" s="10">
        <v>0</v>
      </c>
      <c r="BM124" s="10">
        <f t="shared" si="297"/>
        <v>0</v>
      </c>
      <c r="BN124" s="10">
        <v>0</v>
      </c>
      <c r="BO124" s="10">
        <f t="shared" si="298"/>
        <v>0</v>
      </c>
      <c r="BP124" s="10"/>
      <c r="BQ124" s="10">
        <f t="shared" si="441"/>
        <v>0</v>
      </c>
      <c r="BR124" s="10"/>
      <c r="BS124" s="10">
        <f t="shared" si="299"/>
        <v>0</v>
      </c>
      <c r="BT124" s="10">
        <v>0</v>
      </c>
      <c r="BU124" s="10">
        <f t="shared" si="442"/>
        <v>0</v>
      </c>
      <c r="BV124" s="10">
        <v>0</v>
      </c>
      <c r="BW124" s="10">
        <f t="shared" si="443"/>
        <v>0</v>
      </c>
      <c r="BX124" s="10">
        <v>0</v>
      </c>
      <c r="BY124" s="10">
        <f t="shared" si="300"/>
        <v>0</v>
      </c>
      <c r="BZ124" s="10">
        <v>0</v>
      </c>
      <c r="CA124" s="10">
        <f t="shared" si="301"/>
        <v>0</v>
      </c>
      <c r="CB124" s="10"/>
      <c r="CC124" s="10">
        <f t="shared" si="302"/>
        <v>0</v>
      </c>
      <c r="CD124" s="10">
        <v>0</v>
      </c>
      <c r="CE124" s="10">
        <f t="shared" si="303"/>
        <v>0</v>
      </c>
      <c r="CF124" s="10">
        <v>0</v>
      </c>
      <c r="CG124" s="10">
        <f t="shared" si="304"/>
        <v>0</v>
      </c>
      <c r="CH124" s="10">
        <v>0</v>
      </c>
      <c r="CI124" s="10">
        <f t="shared" si="444"/>
        <v>0</v>
      </c>
      <c r="CJ124" s="10"/>
      <c r="CK124" s="10">
        <f t="shared" si="445"/>
        <v>0</v>
      </c>
      <c r="CL124" s="10">
        <v>0</v>
      </c>
      <c r="CM124" s="10">
        <f t="shared" si="446"/>
        <v>0</v>
      </c>
      <c r="CN124" s="10"/>
      <c r="CO124" s="10">
        <f t="shared" si="305"/>
        <v>0</v>
      </c>
      <c r="CP124" s="10">
        <v>0</v>
      </c>
      <c r="CQ124" s="10">
        <f t="shared" si="306"/>
        <v>0</v>
      </c>
      <c r="CR124" s="10">
        <v>0</v>
      </c>
      <c r="CS124" s="10">
        <f t="shared" si="307"/>
        <v>0</v>
      </c>
      <c r="CT124" s="10">
        <v>0</v>
      </c>
      <c r="CU124" s="10">
        <f t="shared" si="447"/>
        <v>0</v>
      </c>
      <c r="CV124" s="10"/>
      <c r="CW124" s="10"/>
      <c r="CX124" s="10"/>
      <c r="CY124" s="10"/>
      <c r="CZ124" s="40">
        <f t="shared" si="448"/>
        <v>8</v>
      </c>
      <c r="DA124" s="40">
        <f t="shared" si="448"/>
        <v>217551.04</v>
      </c>
    </row>
    <row r="125" spans="1:105" ht="30" x14ac:dyDescent="0.25">
      <c r="A125" s="56"/>
      <c r="B125" s="56">
        <v>85</v>
      </c>
      <c r="C125" s="12" t="s">
        <v>224</v>
      </c>
      <c r="D125" s="7">
        <f t="shared" si="383"/>
        <v>9860</v>
      </c>
      <c r="E125" s="7">
        <v>10127</v>
      </c>
      <c r="F125" s="8">
        <v>2.04</v>
      </c>
      <c r="G125" s="15">
        <v>1</v>
      </c>
      <c r="H125" s="7">
        <v>1.4</v>
      </c>
      <c r="I125" s="7">
        <v>1.68</v>
      </c>
      <c r="J125" s="7">
        <v>2.23</v>
      </c>
      <c r="K125" s="9">
        <v>2.57</v>
      </c>
      <c r="L125" s="10">
        <v>0</v>
      </c>
      <c r="M125" s="10">
        <f t="shared" si="275"/>
        <v>0</v>
      </c>
      <c r="N125" s="10"/>
      <c r="O125" s="10">
        <f t="shared" si="276"/>
        <v>0</v>
      </c>
      <c r="P125" s="10"/>
      <c r="Q125" s="10">
        <f t="shared" si="277"/>
        <v>0</v>
      </c>
      <c r="R125" s="11"/>
      <c r="S125" s="10">
        <f t="shared" si="278"/>
        <v>0</v>
      </c>
      <c r="T125" s="10"/>
      <c r="U125" s="10">
        <f t="shared" si="279"/>
        <v>0</v>
      </c>
      <c r="V125" s="10">
        <v>0</v>
      </c>
      <c r="W125" s="10">
        <f t="shared" si="280"/>
        <v>0</v>
      </c>
      <c r="X125" s="10">
        <v>0</v>
      </c>
      <c r="Y125" s="10">
        <f t="shared" si="281"/>
        <v>0</v>
      </c>
      <c r="Z125" s="10">
        <v>0</v>
      </c>
      <c r="AA125" s="10">
        <f t="shared" si="282"/>
        <v>0</v>
      </c>
      <c r="AB125" s="10"/>
      <c r="AC125" s="10">
        <f t="shared" si="283"/>
        <v>0</v>
      </c>
      <c r="AD125" s="10">
        <v>0</v>
      </c>
      <c r="AE125" s="10">
        <v>0</v>
      </c>
      <c r="AF125" s="11"/>
      <c r="AG125" s="10">
        <f t="shared" si="284"/>
        <v>0</v>
      </c>
      <c r="AH125" s="10">
        <v>0</v>
      </c>
      <c r="AI125" s="10">
        <f t="shared" si="285"/>
        <v>0</v>
      </c>
      <c r="AJ125" s="10">
        <v>0</v>
      </c>
      <c r="AK125" s="10">
        <f t="shared" si="286"/>
        <v>0</v>
      </c>
      <c r="AL125" s="10"/>
      <c r="AM125" s="10">
        <f t="shared" si="287"/>
        <v>0</v>
      </c>
      <c r="AN125" s="10">
        <v>0</v>
      </c>
      <c r="AO125" s="10">
        <f t="shared" si="288"/>
        <v>0</v>
      </c>
      <c r="AP125" s="10">
        <v>0</v>
      </c>
      <c r="AQ125" s="10">
        <f t="shared" si="289"/>
        <v>0</v>
      </c>
      <c r="AR125" s="10">
        <v>0</v>
      </c>
      <c r="AS125" s="10">
        <f t="shared" si="290"/>
        <v>0</v>
      </c>
      <c r="AT125" s="10">
        <v>0</v>
      </c>
      <c r="AU125" s="10">
        <f t="shared" si="291"/>
        <v>0</v>
      </c>
      <c r="AV125" s="10">
        <v>0</v>
      </c>
      <c r="AW125" s="10">
        <f t="shared" si="292"/>
        <v>0</v>
      </c>
      <c r="AX125" s="10">
        <v>0</v>
      </c>
      <c r="AY125" s="10">
        <f t="shared" si="293"/>
        <v>0</v>
      </c>
      <c r="AZ125" s="10">
        <v>0</v>
      </c>
      <c r="BA125" s="10">
        <f t="shared" si="294"/>
        <v>0</v>
      </c>
      <c r="BB125" s="10">
        <v>0</v>
      </c>
      <c r="BC125" s="10">
        <f t="shared" si="295"/>
        <v>0</v>
      </c>
      <c r="BD125" s="10"/>
      <c r="BE125" s="10">
        <f t="shared" si="449"/>
        <v>0</v>
      </c>
      <c r="BF125" s="10"/>
      <c r="BG125" s="10">
        <f t="shared" si="439"/>
        <v>0</v>
      </c>
      <c r="BH125" s="10">
        <v>0</v>
      </c>
      <c r="BI125" s="10">
        <f t="shared" si="296"/>
        <v>0</v>
      </c>
      <c r="BJ125" s="10">
        <v>0</v>
      </c>
      <c r="BK125" s="10">
        <f t="shared" si="440"/>
        <v>0</v>
      </c>
      <c r="BL125" s="10">
        <v>0</v>
      </c>
      <c r="BM125" s="10">
        <f t="shared" si="297"/>
        <v>0</v>
      </c>
      <c r="BN125" s="10">
        <v>0</v>
      </c>
      <c r="BO125" s="10">
        <f t="shared" si="298"/>
        <v>0</v>
      </c>
      <c r="BP125" s="10"/>
      <c r="BQ125" s="10">
        <f t="shared" si="441"/>
        <v>0</v>
      </c>
      <c r="BR125" s="10"/>
      <c r="BS125" s="10">
        <f t="shared" si="299"/>
        <v>0</v>
      </c>
      <c r="BT125" s="10">
        <v>0</v>
      </c>
      <c r="BU125" s="10">
        <f t="shared" si="442"/>
        <v>0</v>
      </c>
      <c r="BV125" s="10">
        <v>0</v>
      </c>
      <c r="BW125" s="10">
        <f t="shared" si="443"/>
        <v>0</v>
      </c>
      <c r="BX125" s="10">
        <v>0</v>
      </c>
      <c r="BY125" s="10">
        <f t="shared" si="300"/>
        <v>0</v>
      </c>
      <c r="BZ125" s="10">
        <v>0</v>
      </c>
      <c r="CA125" s="10">
        <f t="shared" si="301"/>
        <v>0</v>
      </c>
      <c r="CB125" s="10"/>
      <c r="CC125" s="10">
        <f t="shared" si="302"/>
        <v>0</v>
      </c>
      <c r="CD125" s="10">
        <v>0</v>
      </c>
      <c r="CE125" s="10">
        <f t="shared" si="303"/>
        <v>0</v>
      </c>
      <c r="CF125" s="10">
        <v>0</v>
      </c>
      <c r="CG125" s="10">
        <f t="shared" si="304"/>
        <v>0</v>
      </c>
      <c r="CH125" s="10">
        <v>0</v>
      </c>
      <c r="CI125" s="10">
        <f t="shared" si="444"/>
        <v>0</v>
      </c>
      <c r="CJ125" s="10"/>
      <c r="CK125" s="10">
        <f t="shared" si="445"/>
        <v>0</v>
      </c>
      <c r="CL125" s="10">
        <v>0</v>
      </c>
      <c r="CM125" s="10">
        <f t="shared" si="446"/>
        <v>0</v>
      </c>
      <c r="CN125" s="10"/>
      <c r="CO125" s="10">
        <f t="shared" si="305"/>
        <v>0</v>
      </c>
      <c r="CP125" s="10">
        <v>0</v>
      </c>
      <c r="CQ125" s="10">
        <f t="shared" si="306"/>
        <v>0</v>
      </c>
      <c r="CR125" s="10">
        <v>0</v>
      </c>
      <c r="CS125" s="10">
        <f t="shared" si="307"/>
        <v>0</v>
      </c>
      <c r="CT125" s="10">
        <v>0</v>
      </c>
      <c r="CU125" s="10">
        <f t="shared" si="447"/>
        <v>0</v>
      </c>
      <c r="CV125" s="10"/>
      <c r="CW125" s="10"/>
      <c r="CX125" s="10"/>
      <c r="CY125" s="10"/>
      <c r="CZ125" s="40">
        <f t="shared" si="448"/>
        <v>0</v>
      </c>
      <c r="DA125" s="40">
        <f t="shared" si="448"/>
        <v>0</v>
      </c>
    </row>
    <row r="126" spans="1:105" ht="30" x14ac:dyDescent="0.25">
      <c r="A126" s="56"/>
      <c r="B126" s="56">
        <v>86</v>
      </c>
      <c r="C126" s="12" t="s">
        <v>225</v>
      </c>
      <c r="D126" s="7">
        <f t="shared" si="383"/>
        <v>9860</v>
      </c>
      <c r="E126" s="7">
        <v>10127</v>
      </c>
      <c r="F126" s="8">
        <v>2.95</v>
      </c>
      <c r="G126" s="15">
        <v>1</v>
      </c>
      <c r="H126" s="7">
        <v>1.4</v>
      </c>
      <c r="I126" s="7">
        <v>1.68</v>
      </c>
      <c r="J126" s="7">
        <v>2.23</v>
      </c>
      <c r="K126" s="9">
        <v>2.57</v>
      </c>
      <c r="L126" s="10">
        <v>0</v>
      </c>
      <c r="M126" s="10">
        <f t="shared" si="275"/>
        <v>0</v>
      </c>
      <c r="N126" s="10"/>
      <c r="O126" s="10">
        <f t="shared" si="276"/>
        <v>0</v>
      </c>
      <c r="P126" s="10"/>
      <c r="Q126" s="10">
        <f t="shared" si="277"/>
        <v>0</v>
      </c>
      <c r="R126" s="11"/>
      <c r="S126" s="10">
        <f t="shared" si="278"/>
        <v>0</v>
      </c>
      <c r="T126" s="10"/>
      <c r="U126" s="10">
        <f t="shared" si="279"/>
        <v>0</v>
      </c>
      <c r="V126" s="10">
        <v>0</v>
      </c>
      <c r="W126" s="10">
        <f t="shared" si="280"/>
        <v>0</v>
      </c>
      <c r="X126" s="10">
        <v>0</v>
      </c>
      <c r="Y126" s="10">
        <f t="shared" si="281"/>
        <v>0</v>
      </c>
      <c r="Z126" s="10">
        <v>0</v>
      </c>
      <c r="AA126" s="10">
        <f t="shared" si="282"/>
        <v>0</v>
      </c>
      <c r="AB126" s="10"/>
      <c r="AC126" s="10">
        <f t="shared" si="283"/>
        <v>0</v>
      </c>
      <c r="AD126" s="10">
        <v>0</v>
      </c>
      <c r="AE126" s="10">
        <v>0</v>
      </c>
      <c r="AF126" s="11"/>
      <c r="AG126" s="10">
        <f t="shared" si="284"/>
        <v>0</v>
      </c>
      <c r="AH126" s="10">
        <v>0</v>
      </c>
      <c r="AI126" s="10">
        <f t="shared" si="285"/>
        <v>0</v>
      </c>
      <c r="AJ126" s="10">
        <v>0</v>
      </c>
      <c r="AK126" s="10">
        <f t="shared" si="286"/>
        <v>0</v>
      </c>
      <c r="AL126" s="10"/>
      <c r="AM126" s="10">
        <f t="shared" si="287"/>
        <v>0</v>
      </c>
      <c r="AN126" s="10">
        <v>0</v>
      </c>
      <c r="AO126" s="10">
        <f t="shared" si="288"/>
        <v>0</v>
      </c>
      <c r="AP126" s="10">
        <v>0</v>
      </c>
      <c r="AQ126" s="10">
        <f t="shared" si="289"/>
        <v>0</v>
      </c>
      <c r="AR126" s="10">
        <v>0</v>
      </c>
      <c r="AS126" s="10">
        <f t="shared" si="290"/>
        <v>0</v>
      </c>
      <c r="AT126" s="10">
        <v>0</v>
      </c>
      <c r="AU126" s="10">
        <f t="shared" si="291"/>
        <v>0</v>
      </c>
      <c r="AV126" s="10">
        <v>0</v>
      </c>
      <c r="AW126" s="10">
        <f t="shared" si="292"/>
        <v>0</v>
      </c>
      <c r="AX126" s="10">
        <v>0</v>
      </c>
      <c r="AY126" s="10">
        <f t="shared" si="293"/>
        <v>0</v>
      </c>
      <c r="AZ126" s="10">
        <v>0</v>
      </c>
      <c r="BA126" s="10">
        <f t="shared" si="294"/>
        <v>0</v>
      </c>
      <c r="BB126" s="10">
        <v>0</v>
      </c>
      <c r="BC126" s="10">
        <f t="shared" si="295"/>
        <v>0</v>
      </c>
      <c r="BD126" s="10"/>
      <c r="BE126" s="10">
        <f t="shared" si="449"/>
        <v>0</v>
      </c>
      <c r="BF126" s="10"/>
      <c r="BG126" s="10">
        <f t="shared" si="439"/>
        <v>0</v>
      </c>
      <c r="BH126" s="10">
        <v>0</v>
      </c>
      <c r="BI126" s="10">
        <f t="shared" si="296"/>
        <v>0</v>
      </c>
      <c r="BJ126" s="10">
        <v>0</v>
      </c>
      <c r="BK126" s="10">
        <f t="shared" si="440"/>
        <v>0</v>
      </c>
      <c r="BL126" s="10">
        <v>0</v>
      </c>
      <c r="BM126" s="10">
        <f t="shared" si="297"/>
        <v>0</v>
      </c>
      <c r="BN126" s="10">
        <v>0</v>
      </c>
      <c r="BO126" s="10">
        <f t="shared" si="298"/>
        <v>0</v>
      </c>
      <c r="BP126" s="10"/>
      <c r="BQ126" s="10">
        <f t="shared" si="441"/>
        <v>0</v>
      </c>
      <c r="BR126" s="10"/>
      <c r="BS126" s="10">
        <f t="shared" si="299"/>
        <v>0</v>
      </c>
      <c r="BT126" s="10">
        <v>0</v>
      </c>
      <c r="BU126" s="10">
        <f t="shared" si="442"/>
        <v>0</v>
      </c>
      <c r="BV126" s="10">
        <v>0</v>
      </c>
      <c r="BW126" s="10">
        <f t="shared" si="443"/>
        <v>0</v>
      </c>
      <c r="BX126" s="10">
        <v>0</v>
      </c>
      <c r="BY126" s="10">
        <f t="shared" si="300"/>
        <v>0</v>
      </c>
      <c r="BZ126" s="10">
        <v>0</v>
      </c>
      <c r="CA126" s="10">
        <f t="shared" si="301"/>
        <v>0</v>
      </c>
      <c r="CB126" s="10"/>
      <c r="CC126" s="10">
        <f t="shared" si="302"/>
        <v>0</v>
      </c>
      <c r="CD126" s="10"/>
      <c r="CE126" s="10">
        <f t="shared" si="303"/>
        <v>0</v>
      </c>
      <c r="CF126" s="10">
        <v>0</v>
      </c>
      <c r="CG126" s="10">
        <f t="shared" si="304"/>
        <v>0</v>
      </c>
      <c r="CH126" s="10">
        <v>0</v>
      </c>
      <c r="CI126" s="10">
        <f t="shared" si="444"/>
        <v>0</v>
      </c>
      <c r="CJ126" s="10"/>
      <c r="CK126" s="10">
        <f t="shared" si="445"/>
        <v>0</v>
      </c>
      <c r="CL126" s="10">
        <v>0</v>
      </c>
      <c r="CM126" s="10">
        <f t="shared" si="446"/>
        <v>0</v>
      </c>
      <c r="CN126" s="10"/>
      <c r="CO126" s="10">
        <f t="shared" si="305"/>
        <v>0</v>
      </c>
      <c r="CP126" s="10">
        <v>0</v>
      </c>
      <c r="CQ126" s="10">
        <f t="shared" si="306"/>
        <v>0</v>
      </c>
      <c r="CR126" s="10">
        <v>0</v>
      </c>
      <c r="CS126" s="10">
        <f t="shared" si="307"/>
        <v>0</v>
      </c>
      <c r="CT126" s="10">
        <v>0</v>
      </c>
      <c r="CU126" s="10">
        <f t="shared" si="447"/>
        <v>0</v>
      </c>
      <c r="CV126" s="10"/>
      <c r="CW126" s="10"/>
      <c r="CX126" s="10"/>
      <c r="CY126" s="10"/>
      <c r="CZ126" s="40">
        <f t="shared" si="448"/>
        <v>0</v>
      </c>
      <c r="DA126" s="40">
        <f t="shared" si="448"/>
        <v>0</v>
      </c>
    </row>
    <row r="127" spans="1:105" s="44" customFormat="1" ht="14.25" x14ac:dyDescent="0.2">
      <c r="A127" s="55">
        <v>31</v>
      </c>
      <c r="B127" s="55"/>
      <c r="C127" s="17" t="s">
        <v>226</v>
      </c>
      <c r="D127" s="25"/>
      <c r="E127" s="25"/>
      <c r="F127" s="22">
        <v>0.92</v>
      </c>
      <c r="G127" s="32"/>
      <c r="H127" s="25"/>
      <c r="I127" s="25"/>
      <c r="J127" s="25"/>
      <c r="K127" s="54">
        <v>2.57</v>
      </c>
      <c r="L127" s="23">
        <f t="shared" ref="L127:BW127" si="450">SUM(L128:L133)</f>
        <v>49</v>
      </c>
      <c r="M127" s="23">
        <f t="shared" si="450"/>
        <v>672945</v>
      </c>
      <c r="N127" s="26">
        <f t="shared" si="450"/>
        <v>1</v>
      </c>
      <c r="O127" s="26">
        <f t="shared" si="450"/>
        <v>1.5</v>
      </c>
      <c r="P127" s="23">
        <f t="shared" si="450"/>
        <v>0</v>
      </c>
      <c r="Q127" s="23">
        <f t="shared" si="450"/>
        <v>0</v>
      </c>
      <c r="R127" s="23">
        <f t="shared" si="450"/>
        <v>0</v>
      </c>
      <c r="S127" s="23">
        <f t="shared" si="450"/>
        <v>0</v>
      </c>
      <c r="T127" s="26">
        <f t="shared" si="450"/>
        <v>1</v>
      </c>
      <c r="U127" s="26">
        <f t="shared" si="450"/>
        <v>1.5</v>
      </c>
      <c r="V127" s="23">
        <f t="shared" si="450"/>
        <v>0</v>
      </c>
      <c r="W127" s="23">
        <f t="shared" si="450"/>
        <v>0</v>
      </c>
      <c r="X127" s="23">
        <f t="shared" si="450"/>
        <v>0</v>
      </c>
      <c r="Y127" s="23">
        <f t="shared" si="450"/>
        <v>0</v>
      </c>
      <c r="Z127" s="23">
        <f t="shared" si="450"/>
        <v>0</v>
      </c>
      <c r="AA127" s="23">
        <f t="shared" si="450"/>
        <v>0</v>
      </c>
      <c r="AB127" s="23">
        <f t="shared" si="450"/>
        <v>0</v>
      </c>
      <c r="AC127" s="23">
        <f t="shared" si="450"/>
        <v>0</v>
      </c>
      <c r="AD127" s="23">
        <v>0</v>
      </c>
      <c r="AE127" s="23">
        <v>0</v>
      </c>
      <c r="AF127" s="23">
        <f t="shared" si="450"/>
        <v>0</v>
      </c>
      <c r="AG127" s="23">
        <f t="shared" si="450"/>
        <v>0</v>
      </c>
      <c r="AH127" s="23">
        <f t="shared" si="450"/>
        <v>373</v>
      </c>
      <c r="AI127" s="23">
        <f t="shared" si="450"/>
        <v>5069519</v>
      </c>
      <c r="AJ127" s="23">
        <f t="shared" si="450"/>
        <v>0</v>
      </c>
      <c r="AK127" s="23">
        <f t="shared" si="450"/>
        <v>0</v>
      </c>
      <c r="AL127" s="23">
        <f t="shared" si="450"/>
        <v>0</v>
      </c>
      <c r="AM127" s="23">
        <f t="shared" si="450"/>
        <v>0</v>
      </c>
      <c r="AN127" s="23">
        <f t="shared" si="450"/>
        <v>2</v>
      </c>
      <c r="AO127" s="23">
        <f t="shared" si="450"/>
        <v>33129.599999999999</v>
      </c>
      <c r="AP127" s="23">
        <f t="shared" si="450"/>
        <v>0</v>
      </c>
      <c r="AQ127" s="23">
        <f t="shared" si="450"/>
        <v>0</v>
      </c>
      <c r="AR127" s="23">
        <f t="shared" si="450"/>
        <v>0</v>
      </c>
      <c r="AS127" s="23">
        <f t="shared" si="450"/>
        <v>0</v>
      </c>
      <c r="AT127" s="23">
        <f t="shared" si="450"/>
        <v>82</v>
      </c>
      <c r="AU127" s="23">
        <f t="shared" si="450"/>
        <v>1238218.8</v>
      </c>
      <c r="AV127" s="23">
        <f t="shared" si="450"/>
        <v>0</v>
      </c>
      <c r="AW127" s="23">
        <f t="shared" si="450"/>
        <v>0</v>
      </c>
      <c r="AX127" s="23">
        <f t="shared" si="450"/>
        <v>3</v>
      </c>
      <c r="AY127" s="23">
        <f t="shared" si="450"/>
        <v>45553.2</v>
      </c>
      <c r="AZ127" s="23">
        <f t="shared" si="450"/>
        <v>0</v>
      </c>
      <c r="BA127" s="23">
        <f t="shared" si="450"/>
        <v>0</v>
      </c>
      <c r="BB127" s="23">
        <f t="shared" si="450"/>
        <v>16</v>
      </c>
      <c r="BC127" s="23">
        <f t="shared" si="450"/>
        <v>203609</v>
      </c>
      <c r="BD127" s="23">
        <f t="shared" si="450"/>
        <v>0</v>
      </c>
      <c r="BE127" s="23">
        <f t="shared" si="450"/>
        <v>0</v>
      </c>
      <c r="BF127" s="23">
        <f t="shared" si="450"/>
        <v>0</v>
      </c>
      <c r="BG127" s="23">
        <f t="shared" si="450"/>
        <v>0</v>
      </c>
      <c r="BH127" s="23">
        <f t="shared" si="450"/>
        <v>131</v>
      </c>
      <c r="BI127" s="23">
        <f t="shared" si="450"/>
        <v>1804873</v>
      </c>
      <c r="BJ127" s="23">
        <f t="shared" si="450"/>
        <v>0</v>
      </c>
      <c r="BK127" s="23">
        <f t="shared" si="450"/>
        <v>0</v>
      </c>
      <c r="BL127" s="23">
        <f t="shared" si="450"/>
        <v>0</v>
      </c>
      <c r="BM127" s="23">
        <f t="shared" si="450"/>
        <v>0</v>
      </c>
      <c r="BN127" s="23">
        <f t="shared" si="450"/>
        <v>37</v>
      </c>
      <c r="BO127" s="23">
        <f t="shared" si="450"/>
        <v>540675.07199999993</v>
      </c>
      <c r="BP127" s="23">
        <f t="shared" si="450"/>
        <v>0</v>
      </c>
      <c r="BQ127" s="23">
        <f t="shared" si="450"/>
        <v>0</v>
      </c>
      <c r="BR127" s="23">
        <f t="shared" si="450"/>
        <v>0</v>
      </c>
      <c r="BS127" s="23">
        <f t="shared" si="450"/>
        <v>0</v>
      </c>
      <c r="BT127" s="23">
        <f t="shared" si="450"/>
        <v>0</v>
      </c>
      <c r="BU127" s="23">
        <f t="shared" si="450"/>
        <v>0</v>
      </c>
      <c r="BV127" s="23">
        <f t="shared" si="450"/>
        <v>0</v>
      </c>
      <c r="BW127" s="23">
        <f t="shared" si="450"/>
        <v>0</v>
      </c>
      <c r="BX127" s="23">
        <f t="shared" ref="BX127:DA127" si="451">SUM(BX128:BX133)</f>
        <v>2</v>
      </c>
      <c r="BY127" s="23">
        <f t="shared" si="451"/>
        <v>28988.400000000001</v>
      </c>
      <c r="BZ127" s="23">
        <f t="shared" si="451"/>
        <v>0</v>
      </c>
      <c r="CA127" s="23">
        <f t="shared" si="451"/>
        <v>0</v>
      </c>
      <c r="CB127" s="23">
        <f t="shared" si="451"/>
        <v>27</v>
      </c>
      <c r="CC127" s="23">
        <f t="shared" si="451"/>
        <v>397555.19999999995</v>
      </c>
      <c r="CD127" s="23">
        <f t="shared" si="451"/>
        <v>130</v>
      </c>
      <c r="CE127" s="23">
        <f t="shared" si="451"/>
        <v>1863540</v>
      </c>
      <c r="CF127" s="23">
        <f t="shared" si="451"/>
        <v>3</v>
      </c>
      <c r="CG127" s="23">
        <f t="shared" si="451"/>
        <v>49694.400000000001</v>
      </c>
      <c r="CH127" s="23">
        <f t="shared" si="451"/>
        <v>0</v>
      </c>
      <c r="CI127" s="23">
        <f t="shared" si="451"/>
        <v>0</v>
      </c>
      <c r="CJ127" s="23">
        <f t="shared" si="451"/>
        <v>34</v>
      </c>
      <c r="CK127" s="23">
        <f t="shared" si="451"/>
        <v>396865</v>
      </c>
      <c r="CL127" s="23">
        <f t="shared" si="451"/>
        <v>6</v>
      </c>
      <c r="CM127" s="23">
        <f t="shared" si="451"/>
        <v>75922</v>
      </c>
      <c r="CN127" s="23">
        <f t="shared" si="451"/>
        <v>0</v>
      </c>
      <c r="CO127" s="23">
        <f t="shared" si="451"/>
        <v>0</v>
      </c>
      <c r="CP127" s="23">
        <f t="shared" si="451"/>
        <v>0</v>
      </c>
      <c r="CQ127" s="23">
        <f t="shared" si="451"/>
        <v>0</v>
      </c>
      <c r="CR127" s="23">
        <f t="shared" si="451"/>
        <v>0</v>
      </c>
      <c r="CS127" s="23">
        <f t="shared" si="451"/>
        <v>0</v>
      </c>
      <c r="CT127" s="23">
        <f t="shared" si="451"/>
        <v>0</v>
      </c>
      <c r="CU127" s="23">
        <f t="shared" si="451"/>
        <v>0</v>
      </c>
      <c r="CV127" s="23"/>
      <c r="CW127" s="23"/>
      <c r="CX127" s="23"/>
      <c r="CY127" s="23"/>
      <c r="CZ127" s="23">
        <f t="shared" si="451"/>
        <v>895</v>
      </c>
      <c r="DA127" s="23">
        <f t="shared" si="451"/>
        <v>12421087.672</v>
      </c>
    </row>
    <row r="128" spans="1:105" x14ac:dyDescent="0.25">
      <c r="A128" s="56"/>
      <c r="B128" s="56">
        <v>87</v>
      </c>
      <c r="C128" s="6" t="s">
        <v>227</v>
      </c>
      <c r="D128" s="7">
        <f>D126</f>
        <v>9860</v>
      </c>
      <c r="E128" s="7">
        <v>10127</v>
      </c>
      <c r="F128" s="8">
        <v>0.89</v>
      </c>
      <c r="G128" s="15">
        <v>1</v>
      </c>
      <c r="H128" s="7">
        <v>1.4</v>
      </c>
      <c r="I128" s="7">
        <v>1.68</v>
      </c>
      <c r="J128" s="7">
        <v>2.23</v>
      </c>
      <c r="K128" s="9">
        <v>2.57</v>
      </c>
      <c r="L128" s="10">
        <v>0</v>
      </c>
      <c r="M128" s="10">
        <f t="shared" si="275"/>
        <v>0</v>
      </c>
      <c r="N128" s="10"/>
      <c r="O128" s="10">
        <f t="shared" si="276"/>
        <v>0</v>
      </c>
      <c r="P128" s="10">
        <v>0</v>
      </c>
      <c r="Q128" s="10">
        <f t="shared" si="277"/>
        <v>0</v>
      </c>
      <c r="R128" s="11"/>
      <c r="S128" s="10">
        <f t="shared" si="278"/>
        <v>0</v>
      </c>
      <c r="T128" s="10"/>
      <c r="U128" s="10">
        <f t="shared" si="279"/>
        <v>0</v>
      </c>
      <c r="V128" s="10">
        <v>0</v>
      </c>
      <c r="W128" s="10">
        <f t="shared" si="280"/>
        <v>0</v>
      </c>
      <c r="X128" s="10">
        <v>0</v>
      </c>
      <c r="Y128" s="10">
        <f t="shared" si="281"/>
        <v>0</v>
      </c>
      <c r="Z128" s="10">
        <v>0</v>
      </c>
      <c r="AA128" s="10">
        <f t="shared" si="282"/>
        <v>0</v>
      </c>
      <c r="AB128" s="10"/>
      <c r="AC128" s="10">
        <f t="shared" si="283"/>
        <v>0</v>
      </c>
      <c r="AD128" s="10">
        <v>0</v>
      </c>
      <c r="AE128" s="10">
        <v>0</v>
      </c>
      <c r="AF128" s="11"/>
      <c r="AG128" s="10">
        <f t="shared" si="284"/>
        <v>0</v>
      </c>
      <c r="AH128" s="10">
        <v>0</v>
      </c>
      <c r="AI128" s="10">
        <f t="shared" si="285"/>
        <v>0</v>
      </c>
      <c r="AJ128" s="10">
        <v>0</v>
      </c>
      <c r="AK128" s="10">
        <f t="shared" si="286"/>
        <v>0</v>
      </c>
      <c r="AL128" s="10"/>
      <c r="AM128" s="10">
        <f t="shared" si="287"/>
        <v>0</v>
      </c>
      <c r="AN128" s="10">
        <v>0</v>
      </c>
      <c r="AO128" s="10">
        <f t="shared" si="288"/>
        <v>0</v>
      </c>
      <c r="AP128" s="10">
        <v>0</v>
      </c>
      <c r="AQ128" s="10">
        <f t="shared" si="289"/>
        <v>0</v>
      </c>
      <c r="AR128" s="10">
        <v>0</v>
      </c>
      <c r="AS128" s="10">
        <f t="shared" si="290"/>
        <v>0</v>
      </c>
      <c r="AT128" s="10">
        <v>0</v>
      </c>
      <c r="AU128" s="10">
        <f t="shared" si="291"/>
        <v>0</v>
      </c>
      <c r="AV128" s="10">
        <v>0</v>
      </c>
      <c r="AW128" s="10">
        <f t="shared" si="292"/>
        <v>0</v>
      </c>
      <c r="AX128" s="51"/>
      <c r="AY128" s="10">
        <f t="shared" si="293"/>
        <v>0</v>
      </c>
      <c r="AZ128" s="10">
        <v>0</v>
      </c>
      <c r="BA128" s="10">
        <f t="shared" si="294"/>
        <v>0</v>
      </c>
      <c r="BB128" s="10">
        <v>0</v>
      </c>
      <c r="BC128" s="10">
        <f t="shared" si="295"/>
        <v>0</v>
      </c>
      <c r="BD128" s="10"/>
      <c r="BE128" s="10">
        <f t="shared" ref="BE128:BE133" si="452">SUM(BD128*$D128*$F128*$G128*$H128*BE$8)</f>
        <v>0</v>
      </c>
      <c r="BF128" s="10"/>
      <c r="BG128" s="10">
        <f t="shared" ref="BG128:BG133" si="453">SUM(BF128*$D128*$F128*$G128*$H128*BG$8)</f>
        <v>0</v>
      </c>
      <c r="BH128" s="10"/>
      <c r="BI128" s="10">
        <f t="shared" si="296"/>
        <v>0</v>
      </c>
      <c r="BJ128" s="10">
        <v>0</v>
      </c>
      <c r="BK128" s="10">
        <f t="shared" ref="BK128:BK133" si="454">SUM(BJ128*$D128*$F128*$G128*$H128*BK$8)</f>
        <v>0</v>
      </c>
      <c r="BL128" s="10">
        <v>0</v>
      </c>
      <c r="BM128" s="10">
        <f t="shared" si="297"/>
        <v>0</v>
      </c>
      <c r="BN128" s="10">
        <v>1</v>
      </c>
      <c r="BO128" s="10">
        <f t="shared" si="298"/>
        <v>14742.671999999999</v>
      </c>
      <c r="BP128" s="10"/>
      <c r="BQ128" s="10">
        <f t="shared" ref="BQ128:BQ133" si="455">SUM(BP128*$D128*$F128*$G128*$H128*BQ$8)</f>
        <v>0</v>
      </c>
      <c r="BR128" s="10"/>
      <c r="BS128" s="10">
        <f t="shared" si="299"/>
        <v>0</v>
      </c>
      <c r="BT128" s="10">
        <v>0</v>
      </c>
      <c r="BU128" s="10">
        <f t="shared" ref="BU128:BU133" si="456">SUM(BT128*$D128*$F128*$G128*$H128*BU$8)</f>
        <v>0</v>
      </c>
      <c r="BV128" s="10">
        <v>0</v>
      </c>
      <c r="BW128" s="10">
        <f t="shared" ref="BW128:BW133" si="457">SUM(BV128*$D128*$F128*$G128*$H128*BW$8)</f>
        <v>0</v>
      </c>
      <c r="BX128" s="10"/>
      <c r="BY128" s="10">
        <f t="shared" si="300"/>
        <v>0</v>
      </c>
      <c r="BZ128" s="10">
        <v>0</v>
      </c>
      <c r="CA128" s="10">
        <f t="shared" si="301"/>
        <v>0</v>
      </c>
      <c r="CB128" s="10"/>
      <c r="CC128" s="10">
        <f t="shared" si="302"/>
        <v>0</v>
      </c>
      <c r="CD128" s="51"/>
      <c r="CE128" s="10">
        <f t="shared" si="303"/>
        <v>0</v>
      </c>
      <c r="CF128" s="10"/>
      <c r="CG128" s="10">
        <f t="shared" si="304"/>
        <v>0</v>
      </c>
      <c r="CH128" s="10">
        <v>0</v>
      </c>
      <c r="CI128" s="10">
        <f t="shared" ref="CI128:CI133" si="458">SUM(CH128*$D128*$F128*$G128*$H128*CI$8)</f>
        <v>0</v>
      </c>
      <c r="CJ128" s="10"/>
      <c r="CK128" s="10">
        <f t="shared" ref="CK128:CK133" si="459">SUM(CJ128*$D128*$F128*$G128*$H128*CK$8)</f>
        <v>0</v>
      </c>
      <c r="CL128" s="10">
        <v>0</v>
      </c>
      <c r="CM128" s="10">
        <f t="shared" ref="CM128:CM133" si="460">SUM(CL128*$D128*$F128*$G128*$H128*CM$8)</f>
        <v>0</v>
      </c>
      <c r="CN128" s="10"/>
      <c r="CO128" s="10">
        <f t="shared" si="305"/>
        <v>0</v>
      </c>
      <c r="CP128" s="10">
        <v>0</v>
      </c>
      <c r="CQ128" s="10">
        <f t="shared" si="306"/>
        <v>0</v>
      </c>
      <c r="CR128" s="10"/>
      <c r="CS128" s="10">
        <f t="shared" si="307"/>
        <v>0</v>
      </c>
      <c r="CT128" s="10"/>
      <c r="CU128" s="10">
        <f t="shared" ref="CU128:CU133" si="461">SUM(CT128*$D128*$F128*$G128*$J128*CU$8)</f>
        <v>0</v>
      </c>
      <c r="CV128" s="10"/>
      <c r="CW128" s="10"/>
      <c r="CX128" s="10"/>
      <c r="CY128" s="10"/>
      <c r="CZ128" s="40">
        <f t="shared" ref="CZ128:DA133" si="462">SUM(AF128,R128,V128,AD128,L128,X128,P128,BH128,BV128,CH128,CL128,BJ128,CJ128,AH128,BB128,BD128,AJ128,BF128,BT128,AL128,Z128,CP128,BL128,CN128,BN128,BZ128,CD128,BX128,CB128,AN128,AP128,AR128,AT128,AV128,AZ128,AX128,BR128,CT128,CR128,CF128,AB128,BP128)</f>
        <v>1</v>
      </c>
      <c r="DA128" s="40">
        <f t="shared" si="462"/>
        <v>14742.671999999999</v>
      </c>
    </row>
    <row r="129" spans="1:105" ht="30" x14ac:dyDescent="0.25">
      <c r="A129" s="56"/>
      <c r="B129" s="56">
        <v>88</v>
      </c>
      <c r="C129" s="6" t="s">
        <v>228</v>
      </c>
      <c r="D129" s="7">
        <f>D128</f>
        <v>9860</v>
      </c>
      <c r="E129" s="7">
        <v>10127</v>
      </c>
      <c r="F129" s="8">
        <v>0.75</v>
      </c>
      <c r="G129" s="15">
        <v>1</v>
      </c>
      <c r="H129" s="7">
        <v>1.4</v>
      </c>
      <c r="I129" s="7">
        <v>1.68</v>
      </c>
      <c r="J129" s="7">
        <v>2.23</v>
      </c>
      <c r="K129" s="9">
        <v>2.57</v>
      </c>
      <c r="L129" s="10">
        <v>1</v>
      </c>
      <c r="M129" s="10">
        <f t="shared" si="275"/>
        <v>10353</v>
      </c>
      <c r="N129" s="10"/>
      <c r="O129" s="10">
        <f t="shared" si="276"/>
        <v>0</v>
      </c>
      <c r="P129" s="10">
        <v>0</v>
      </c>
      <c r="Q129" s="10">
        <f t="shared" si="277"/>
        <v>0</v>
      </c>
      <c r="R129" s="11"/>
      <c r="S129" s="10">
        <f t="shared" si="278"/>
        <v>0</v>
      </c>
      <c r="T129" s="10"/>
      <c r="U129" s="10">
        <f t="shared" si="279"/>
        <v>0</v>
      </c>
      <c r="V129" s="10">
        <v>0</v>
      </c>
      <c r="W129" s="10">
        <f t="shared" si="280"/>
        <v>0</v>
      </c>
      <c r="X129" s="10">
        <v>0</v>
      </c>
      <c r="Y129" s="10">
        <f t="shared" si="281"/>
        <v>0</v>
      </c>
      <c r="Z129" s="10">
        <v>0</v>
      </c>
      <c r="AA129" s="10">
        <f t="shared" si="282"/>
        <v>0</v>
      </c>
      <c r="AB129" s="10"/>
      <c r="AC129" s="10">
        <f t="shared" si="283"/>
        <v>0</v>
      </c>
      <c r="AD129" s="10">
        <v>0</v>
      </c>
      <c r="AE129" s="10">
        <v>0</v>
      </c>
      <c r="AF129" s="11"/>
      <c r="AG129" s="10">
        <f t="shared" si="284"/>
        <v>0</v>
      </c>
      <c r="AH129" s="10">
        <v>23</v>
      </c>
      <c r="AI129" s="10">
        <f t="shared" si="285"/>
        <v>238118.99999999997</v>
      </c>
      <c r="AJ129" s="10">
        <v>0</v>
      </c>
      <c r="AK129" s="10">
        <f t="shared" si="286"/>
        <v>0</v>
      </c>
      <c r="AL129" s="10"/>
      <c r="AM129" s="10">
        <f t="shared" si="287"/>
        <v>0</v>
      </c>
      <c r="AN129" s="10">
        <v>0</v>
      </c>
      <c r="AO129" s="10">
        <f t="shared" si="288"/>
        <v>0</v>
      </c>
      <c r="AP129" s="10">
        <v>0</v>
      </c>
      <c r="AQ129" s="10">
        <f t="shared" si="289"/>
        <v>0</v>
      </c>
      <c r="AR129" s="10">
        <v>0</v>
      </c>
      <c r="AS129" s="10">
        <f t="shared" si="290"/>
        <v>0</v>
      </c>
      <c r="AT129" s="51">
        <v>29</v>
      </c>
      <c r="AU129" s="10">
        <f t="shared" si="291"/>
        <v>360284.39999999997</v>
      </c>
      <c r="AV129" s="10">
        <v>0</v>
      </c>
      <c r="AW129" s="10">
        <f t="shared" si="292"/>
        <v>0</v>
      </c>
      <c r="AX129" s="10">
        <v>1</v>
      </c>
      <c r="AY129" s="10">
        <f t="shared" si="293"/>
        <v>12423.6</v>
      </c>
      <c r="AZ129" s="10">
        <v>0</v>
      </c>
      <c r="BA129" s="10">
        <f t="shared" si="294"/>
        <v>0</v>
      </c>
      <c r="BB129" s="10">
        <v>5</v>
      </c>
      <c r="BC129" s="10">
        <f t="shared" si="295"/>
        <v>51765</v>
      </c>
      <c r="BD129" s="10"/>
      <c r="BE129" s="10">
        <f t="shared" si="452"/>
        <v>0</v>
      </c>
      <c r="BF129" s="10"/>
      <c r="BG129" s="10">
        <f t="shared" si="453"/>
        <v>0</v>
      </c>
      <c r="BH129" s="10">
        <v>1</v>
      </c>
      <c r="BI129" s="10">
        <f t="shared" si="296"/>
        <v>10353</v>
      </c>
      <c r="BJ129" s="10">
        <v>0</v>
      </c>
      <c r="BK129" s="10">
        <f t="shared" si="454"/>
        <v>0</v>
      </c>
      <c r="BL129" s="10">
        <v>0</v>
      </c>
      <c r="BM129" s="10">
        <f t="shared" si="297"/>
        <v>0</v>
      </c>
      <c r="BN129" s="10">
        <v>17</v>
      </c>
      <c r="BO129" s="10">
        <f t="shared" si="298"/>
        <v>211201.19999999998</v>
      </c>
      <c r="BP129" s="10"/>
      <c r="BQ129" s="10">
        <f t="shared" si="455"/>
        <v>0</v>
      </c>
      <c r="BR129" s="10"/>
      <c r="BS129" s="10">
        <f t="shared" si="299"/>
        <v>0</v>
      </c>
      <c r="BT129" s="10">
        <v>0</v>
      </c>
      <c r="BU129" s="10">
        <f t="shared" si="456"/>
        <v>0</v>
      </c>
      <c r="BV129" s="10"/>
      <c r="BW129" s="10">
        <f t="shared" si="457"/>
        <v>0</v>
      </c>
      <c r="BX129" s="51">
        <v>1</v>
      </c>
      <c r="BY129" s="10">
        <f t="shared" si="300"/>
        <v>12423.6</v>
      </c>
      <c r="BZ129" s="10">
        <v>0</v>
      </c>
      <c r="CA129" s="10">
        <f t="shared" si="301"/>
        <v>0</v>
      </c>
      <c r="CB129" s="10">
        <v>12</v>
      </c>
      <c r="CC129" s="10">
        <f t="shared" si="302"/>
        <v>149083.19999999998</v>
      </c>
      <c r="CD129" s="51">
        <v>70</v>
      </c>
      <c r="CE129" s="10">
        <f t="shared" si="303"/>
        <v>869652</v>
      </c>
      <c r="CF129" s="10"/>
      <c r="CG129" s="10">
        <f t="shared" si="304"/>
        <v>0</v>
      </c>
      <c r="CH129" s="10">
        <v>0</v>
      </c>
      <c r="CI129" s="10">
        <f t="shared" si="458"/>
        <v>0</v>
      </c>
      <c r="CJ129" s="10">
        <v>21</v>
      </c>
      <c r="CK129" s="10">
        <f t="shared" si="459"/>
        <v>217413</v>
      </c>
      <c r="CL129" s="10">
        <v>2</v>
      </c>
      <c r="CM129" s="10">
        <f t="shared" si="460"/>
        <v>20706</v>
      </c>
      <c r="CN129" s="10"/>
      <c r="CO129" s="10">
        <f t="shared" si="305"/>
        <v>0</v>
      </c>
      <c r="CP129" s="10">
        <v>0</v>
      </c>
      <c r="CQ129" s="10">
        <f t="shared" si="306"/>
        <v>0</v>
      </c>
      <c r="CR129" s="10"/>
      <c r="CS129" s="10">
        <f t="shared" si="307"/>
        <v>0</v>
      </c>
      <c r="CT129" s="10"/>
      <c r="CU129" s="10">
        <f t="shared" si="461"/>
        <v>0</v>
      </c>
      <c r="CV129" s="10"/>
      <c r="CW129" s="10"/>
      <c r="CX129" s="10"/>
      <c r="CY129" s="10"/>
      <c r="CZ129" s="40">
        <f t="shared" si="462"/>
        <v>183</v>
      </c>
      <c r="DA129" s="40">
        <f t="shared" si="462"/>
        <v>2163777</v>
      </c>
    </row>
    <row r="130" spans="1:105" ht="30" x14ac:dyDescent="0.25">
      <c r="A130" s="56"/>
      <c r="B130" s="56">
        <v>89</v>
      </c>
      <c r="C130" s="6" t="s">
        <v>229</v>
      </c>
      <c r="D130" s="7">
        <f t="shared" ref="D130:D131" si="463">D129</f>
        <v>9860</v>
      </c>
      <c r="E130" s="7">
        <v>10127</v>
      </c>
      <c r="F130" s="8">
        <v>1</v>
      </c>
      <c r="G130" s="15">
        <v>1</v>
      </c>
      <c r="H130" s="7">
        <v>1.4</v>
      </c>
      <c r="I130" s="7">
        <v>1.68</v>
      </c>
      <c r="J130" s="7">
        <v>2.23</v>
      </c>
      <c r="K130" s="9">
        <v>2.57</v>
      </c>
      <c r="L130" s="10">
        <v>48</v>
      </c>
      <c r="M130" s="10">
        <f t="shared" si="275"/>
        <v>662592</v>
      </c>
      <c r="N130" s="10">
        <v>1</v>
      </c>
      <c r="O130" s="10">
        <f t="shared" si="276"/>
        <v>1.5</v>
      </c>
      <c r="P130" s="10"/>
      <c r="Q130" s="10">
        <f t="shared" si="277"/>
        <v>0</v>
      </c>
      <c r="R130" s="11"/>
      <c r="S130" s="10">
        <f t="shared" si="278"/>
        <v>0</v>
      </c>
      <c r="T130" s="10">
        <v>1</v>
      </c>
      <c r="U130" s="10">
        <f t="shared" si="279"/>
        <v>1.5</v>
      </c>
      <c r="V130" s="10">
        <v>0</v>
      </c>
      <c r="W130" s="10">
        <f t="shared" si="280"/>
        <v>0</v>
      </c>
      <c r="X130" s="10">
        <v>0</v>
      </c>
      <c r="Y130" s="10">
        <f t="shared" si="281"/>
        <v>0</v>
      </c>
      <c r="Z130" s="10">
        <v>0</v>
      </c>
      <c r="AA130" s="10">
        <f t="shared" si="282"/>
        <v>0</v>
      </c>
      <c r="AB130" s="10"/>
      <c r="AC130" s="10">
        <f t="shared" si="283"/>
        <v>0</v>
      </c>
      <c r="AD130" s="10">
        <v>0</v>
      </c>
      <c r="AE130" s="10">
        <v>0</v>
      </c>
      <c r="AF130" s="11"/>
      <c r="AG130" s="10">
        <f t="shared" si="284"/>
        <v>0</v>
      </c>
      <c r="AH130" s="10">
        <v>350</v>
      </c>
      <c r="AI130" s="10">
        <f t="shared" si="285"/>
        <v>4831400</v>
      </c>
      <c r="AJ130" s="10">
        <v>0</v>
      </c>
      <c r="AK130" s="10">
        <f t="shared" si="286"/>
        <v>0</v>
      </c>
      <c r="AL130" s="10"/>
      <c r="AM130" s="10">
        <f t="shared" si="287"/>
        <v>0</v>
      </c>
      <c r="AN130" s="10">
        <v>2</v>
      </c>
      <c r="AO130" s="10">
        <f t="shared" si="288"/>
        <v>33129.599999999999</v>
      </c>
      <c r="AP130" s="10">
        <v>0</v>
      </c>
      <c r="AQ130" s="10">
        <f t="shared" si="289"/>
        <v>0</v>
      </c>
      <c r="AR130" s="10"/>
      <c r="AS130" s="10">
        <f t="shared" si="290"/>
        <v>0</v>
      </c>
      <c r="AT130" s="51">
        <v>53</v>
      </c>
      <c r="AU130" s="10">
        <f t="shared" si="291"/>
        <v>877934.4</v>
      </c>
      <c r="AV130" s="10">
        <v>0</v>
      </c>
      <c r="AW130" s="10">
        <f t="shared" si="292"/>
        <v>0</v>
      </c>
      <c r="AX130" s="10">
        <v>2</v>
      </c>
      <c r="AY130" s="10">
        <f t="shared" si="293"/>
        <v>33129.599999999999</v>
      </c>
      <c r="AZ130" s="10">
        <v>0</v>
      </c>
      <c r="BA130" s="10">
        <f t="shared" si="294"/>
        <v>0</v>
      </c>
      <c r="BB130" s="10">
        <v>11</v>
      </c>
      <c r="BC130" s="10">
        <f t="shared" si="295"/>
        <v>151844</v>
      </c>
      <c r="BD130" s="10"/>
      <c r="BE130" s="10">
        <f t="shared" si="452"/>
        <v>0</v>
      </c>
      <c r="BF130" s="10"/>
      <c r="BG130" s="10">
        <f t="shared" si="453"/>
        <v>0</v>
      </c>
      <c r="BH130" s="10">
        <v>130</v>
      </c>
      <c r="BI130" s="10">
        <f t="shared" si="296"/>
        <v>1794520</v>
      </c>
      <c r="BJ130" s="10">
        <v>0</v>
      </c>
      <c r="BK130" s="10">
        <f t="shared" si="454"/>
        <v>0</v>
      </c>
      <c r="BL130" s="10">
        <v>0</v>
      </c>
      <c r="BM130" s="10">
        <f t="shared" si="297"/>
        <v>0</v>
      </c>
      <c r="BN130" s="10">
        <v>19</v>
      </c>
      <c r="BO130" s="10">
        <f t="shared" si="298"/>
        <v>314731.2</v>
      </c>
      <c r="BP130" s="10"/>
      <c r="BQ130" s="10">
        <f t="shared" si="455"/>
        <v>0</v>
      </c>
      <c r="BR130" s="10"/>
      <c r="BS130" s="10">
        <f t="shared" si="299"/>
        <v>0</v>
      </c>
      <c r="BT130" s="10">
        <v>0</v>
      </c>
      <c r="BU130" s="10">
        <f t="shared" si="456"/>
        <v>0</v>
      </c>
      <c r="BV130" s="10"/>
      <c r="BW130" s="10">
        <f t="shared" si="457"/>
        <v>0</v>
      </c>
      <c r="BX130" s="10">
        <v>1</v>
      </c>
      <c r="BY130" s="10">
        <f t="shared" si="300"/>
        <v>16564.8</v>
      </c>
      <c r="BZ130" s="10">
        <v>0</v>
      </c>
      <c r="CA130" s="10">
        <f t="shared" si="301"/>
        <v>0</v>
      </c>
      <c r="CB130" s="51">
        <v>15</v>
      </c>
      <c r="CC130" s="10">
        <f t="shared" si="302"/>
        <v>248472</v>
      </c>
      <c r="CD130" s="51">
        <v>60</v>
      </c>
      <c r="CE130" s="10">
        <f t="shared" si="303"/>
        <v>993888</v>
      </c>
      <c r="CF130" s="10">
        <v>3</v>
      </c>
      <c r="CG130" s="10">
        <f t="shared" si="304"/>
        <v>49694.400000000001</v>
      </c>
      <c r="CH130" s="10">
        <v>0</v>
      </c>
      <c r="CI130" s="10">
        <f t="shared" si="458"/>
        <v>0</v>
      </c>
      <c r="CJ130" s="10">
        <v>13</v>
      </c>
      <c r="CK130" s="10">
        <f t="shared" si="459"/>
        <v>179452</v>
      </c>
      <c r="CL130" s="10">
        <v>4</v>
      </c>
      <c r="CM130" s="10">
        <f t="shared" si="460"/>
        <v>55216</v>
      </c>
      <c r="CN130" s="10"/>
      <c r="CO130" s="10">
        <f t="shared" si="305"/>
        <v>0</v>
      </c>
      <c r="CP130" s="10"/>
      <c r="CQ130" s="10">
        <f t="shared" si="306"/>
        <v>0</v>
      </c>
      <c r="CR130" s="10"/>
      <c r="CS130" s="10">
        <f t="shared" si="307"/>
        <v>0</v>
      </c>
      <c r="CT130" s="10"/>
      <c r="CU130" s="10">
        <f t="shared" si="461"/>
        <v>0</v>
      </c>
      <c r="CV130" s="10"/>
      <c r="CW130" s="10"/>
      <c r="CX130" s="10"/>
      <c r="CY130" s="10"/>
      <c r="CZ130" s="40">
        <f t="shared" si="462"/>
        <v>711</v>
      </c>
      <c r="DA130" s="40">
        <f t="shared" si="462"/>
        <v>10242568</v>
      </c>
    </row>
    <row r="131" spans="1:105" ht="30" x14ac:dyDescent="0.25">
      <c r="A131" s="56"/>
      <c r="B131" s="56">
        <v>90</v>
      </c>
      <c r="C131" s="6" t="s">
        <v>230</v>
      </c>
      <c r="D131" s="7">
        <f t="shared" si="463"/>
        <v>9860</v>
      </c>
      <c r="E131" s="7">
        <v>10127</v>
      </c>
      <c r="F131" s="8">
        <v>4.34</v>
      </c>
      <c r="G131" s="15">
        <v>1</v>
      </c>
      <c r="H131" s="7">
        <v>1.4</v>
      </c>
      <c r="I131" s="7">
        <v>1.68</v>
      </c>
      <c r="J131" s="7">
        <v>2.23</v>
      </c>
      <c r="K131" s="9">
        <v>2.57</v>
      </c>
      <c r="L131" s="10"/>
      <c r="M131" s="10">
        <f t="shared" si="275"/>
        <v>0</v>
      </c>
      <c r="N131" s="10"/>
      <c r="O131" s="10"/>
      <c r="P131" s="10"/>
      <c r="Q131" s="10">
        <f t="shared" si="277"/>
        <v>0</v>
      </c>
      <c r="R131" s="11"/>
      <c r="S131" s="10">
        <f t="shared" si="278"/>
        <v>0</v>
      </c>
      <c r="T131" s="10"/>
      <c r="U131" s="10"/>
      <c r="V131" s="10"/>
      <c r="W131" s="10">
        <f t="shared" si="280"/>
        <v>0</v>
      </c>
      <c r="X131" s="10"/>
      <c r="Y131" s="10">
        <f t="shared" si="281"/>
        <v>0</v>
      </c>
      <c r="Z131" s="10"/>
      <c r="AA131" s="10">
        <f t="shared" si="282"/>
        <v>0</v>
      </c>
      <c r="AB131" s="10"/>
      <c r="AC131" s="10">
        <f t="shared" si="283"/>
        <v>0</v>
      </c>
      <c r="AD131" s="10"/>
      <c r="AE131" s="10">
        <v>0</v>
      </c>
      <c r="AF131" s="11"/>
      <c r="AG131" s="10">
        <f t="shared" si="284"/>
        <v>0</v>
      </c>
      <c r="AH131" s="10"/>
      <c r="AI131" s="10">
        <f t="shared" si="285"/>
        <v>0</v>
      </c>
      <c r="AJ131" s="10"/>
      <c r="AK131" s="10">
        <f t="shared" si="286"/>
        <v>0</v>
      </c>
      <c r="AL131" s="10"/>
      <c r="AM131" s="10">
        <f t="shared" si="287"/>
        <v>0</v>
      </c>
      <c r="AN131" s="10"/>
      <c r="AO131" s="10">
        <f t="shared" si="288"/>
        <v>0</v>
      </c>
      <c r="AP131" s="10"/>
      <c r="AQ131" s="10">
        <f t="shared" si="289"/>
        <v>0</v>
      </c>
      <c r="AR131" s="10"/>
      <c r="AS131" s="10">
        <f t="shared" si="290"/>
        <v>0</v>
      </c>
      <c r="AT131" s="51"/>
      <c r="AU131" s="10">
        <f t="shared" si="291"/>
        <v>0</v>
      </c>
      <c r="AV131" s="10"/>
      <c r="AW131" s="10">
        <f t="shared" si="292"/>
        <v>0</v>
      </c>
      <c r="AX131" s="10"/>
      <c r="AY131" s="10">
        <f t="shared" si="293"/>
        <v>0</v>
      </c>
      <c r="AZ131" s="10"/>
      <c r="BA131" s="10">
        <f t="shared" si="294"/>
        <v>0</v>
      </c>
      <c r="BB131" s="10"/>
      <c r="BC131" s="10">
        <f t="shared" si="295"/>
        <v>0</v>
      </c>
      <c r="BD131" s="10"/>
      <c r="BE131" s="10">
        <f t="shared" si="452"/>
        <v>0</v>
      </c>
      <c r="BF131" s="10"/>
      <c r="BG131" s="10">
        <f t="shared" si="453"/>
        <v>0</v>
      </c>
      <c r="BH131" s="10"/>
      <c r="BI131" s="10">
        <f t="shared" si="296"/>
        <v>0</v>
      </c>
      <c r="BJ131" s="10"/>
      <c r="BK131" s="10">
        <f t="shared" si="454"/>
        <v>0</v>
      </c>
      <c r="BL131" s="10"/>
      <c r="BM131" s="10">
        <f t="shared" si="297"/>
        <v>0</v>
      </c>
      <c r="BN131" s="10"/>
      <c r="BO131" s="10">
        <f t="shared" si="298"/>
        <v>0</v>
      </c>
      <c r="BP131" s="10"/>
      <c r="BQ131" s="10">
        <f t="shared" si="455"/>
        <v>0</v>
      </c>
      <c r="BR131" s="10"/>
      <c r="BS131" s="10">
        <f t="shared" si="299"/>
        <v>0</v>
      </c>
      <c r="BT131" s="10"/>
      <c r="BU131" s="10">
        <f t="shared" si="456"/>
        <v>0</v>
      </c>
      <c r="BV131" s="10"/>
      <c r="BW131" s="10">
        <f t="shared" si="457"/>
        <v>0</v>
      </c>
      <c r="BX131" s="10"/>
      <c r="BY131" s="10">
        <f t="shared" si="300"/>
        <v>0</v>
      </c>
      <c r="BZ131" s="10"/>
      <c r="CA131" s="10">
        <f t="shared" si="301"/>
        <v>0</v>
      </c>
      <c r="CB131" s="51"/>
      <c r="CC131" s="10">
        <f t="shared" si="302"/>
        <v>0</v>
      </c>
      <c r="CD131" s="51"/>
      <c r="CE131" s="10">
        <f t="shared" si="303"/>
        <v>0</v>
      </c>
      <c r="CF131" s="10"/>
      <c r="CG131" s="10">
        <f t="shared" si="304"/>
        <v>0</v>
      </c>
      <c r="CH131" s="10"/>
      <c r="CI131" s="10">
        <f t="shared" si="458"/>
        <v>0</v>
      </c>
      <c r="CJ131" s="10"/>
      <c r="CK131" s="10">
        <f t="shared" si="459"/>
        <v>0</v>
      </c>
      <c r="CL131" s="10"/>
      <c r="CM131" s="10">
        <f t="shared" si="460"/>
        <v>0</v>
      </c>
      <c r="CN131" s="10"/>
      <c r="CO131" s="10">
        <f t="shared" si="305"/>
        <v>0</v>
      </c>
      <c r="CP131" s="10"/>
      <c r="CQ131" s="10">
        <f t="shared" si="306"/>
        <v>0</v>
      </c>
      <c r="CR131" s="10"/>
      <c r="CS131" s="10">
        <f t="shared" si="307"/>
        <v>0</v>
      </c>
      <c r="CT131" s="10"/>
      <c r="CU131" s="10">
        <f t="shared" si="461"/>
        <v>0</v>
      </c>
      <c r="CV131" s="10"/>
      <c r="CW131" s="10"/>
      <c r="CX131" s="10"/>
      <c r="CY131" s="10"/>
      <c r="CZ131" s="40">
        <f t="shared" si="462"/>
        <v>0</v>
      </c>
      <c r="DA131" s="40">
        <f t="shared" si="462"/>
        <v>0</v>
      </c>
    </row>
    <row r="132" spans="1:105" ht="30" x14ac:dyDescent="0.25">
      <c r="A132" s="56"/>
      <c r="B132" s="56">
        <v>91</v>
      </c>
      <c r="C132" s="12" t="s">
        <v>231</v>
      </c>
      <c r="D132" s="7">
        <f>D130</f>
        <v>9860</v>
      </c>
      <c r="E132" s="7">
        <v>10127</v>
      </c>
      <c r="F132" s="8">
        <v>1.29</v>
      </c>
      <c r="G132" s="15">
        <v>1</v>
      </c>
      <c r="H132" s="7">
        <v>1.4</v>
      </c>
      <c r="I132" s="7">
        <v>1.68</v>
      </c>
      <c r="J132" s="7">
        <v>2.23</v>
      </c>
      <c r="K132" s="9">
        <v>2.57</v>
      </c>
      <c r="L132" s="10">
        <v>0</v>
      </c>
      <c r="M132" s="10">
        <f t="shared" si="275"/>
        <v>0</v>
      </c>
      <c r="N132" s="10"/>
      <c r="O132" s="10">
        <f t="shared" si="276"/>
        <v>0</v>
      </c>
      <c r="P132" s="10">
        <v>0</v>
      </c>
      <c r="Q132" s="10">
        <f t="shared" si="277"/>
        <v>0</v>
      </c>
      <c r="R132" s="11"/>
      <c r="S132" s="10">
        <f t="shared" si="278"/>
        <v>0</v>
      </c>
      <c r="T132" s="10"/>
      <c r="U132" s="10">
        <f t="shared" si="279"/>
        <v>0</v>
      </c>
      <c r="V132" s="10">
        <v>0</v>
      </c>
      <c r="W132" s="10">
        <f t="shared" si="280"/>
        <v>0</v>
      </c>
      <c r="X132" s="10">
        <v>0</v>
      </c>
      <c r="Y132" s="10">
        <f t="shared" si="281"/>
        <v>0</v>
      </c>
      <c r="Z132" s="10">
        <v>0</v>
      </c>
      <c r="AA132" s="10">
        <f t="shared" si="282"/>
        <v>0</v>
      </c>
      <c r="AB132" s="10"/>
      <c r="AC132" s="10">
        <f t="shared" si="283"/>
        <v>0</v>
      </c>
      <c r="AD132" s="10">
        <v>0</v>
      </c>
      <c r="AE132" s="10">
        <v>0</v>
      </c>
      <c r="AF132" s="11"/>
      <c r="AG132" s="10">
        <f t="shared" si="284"/>
        <v>0</v>
      </c>
      <c r="AH132" s="10">
        <v>0</v>
      </c>
      <c r="AI132" s="10">
        <f t="shared" si="285"/>
        <v>0</v>
      </c>
      <c r="AJ132" s="10">
        <v>0</v>
      </c>
      <c r="AK132" s="10">
        <f t="shared" si="286"/>
        <v>0</v>
      </c>
      <c r="AL132" s="10"/>
      <c r="AM132" s="10">
        <f t="shared" si="287"/>
        <v>0</v>
      </c>
      <c r="AN132" s="10">
        <v>0</v>
      </c>
      <c r="AO132" s="10">
        <f t="shared" si="288"/>
        <v>0</v>
      </c>
      <c r="AP132" s="10">
        <v>0</v>
      </c>
      <c r="AQ132" s="10">
        <f t="shared" si="289"/>
        <v>0</v>
      </c>
      <c r="AR132" s="10">
        <v>0</v>
      </c>
      <c r="AS132" s="10">
        <f t="shared" si="290"/>
        <v>0</v>
      </c>
      <c r="AT132" s="10">
        <v>0</v>
      </c>
      <c r="AU132" s="10">
        <f t="shared" si="291"/>
        <v>0</v>
      </c>
      <c r="AV132" s="10">
        <v>0</v>
      </c>
      <c r="AW132" s="10">
        <f t="shared" si="292"/>
        <v>0</v>
      </c>
      <c r="AX132" s="10"/>
      <c r="AY132" s="10">
        <f t="shared" si="293"/>
        <v>0</v>
      </c>
      <c r="AZ132" s="10">
        <v>0</v>
      </c>
      <c r="BA132" s="10">
        <f t="shared" si="294"/>
        <v>0</v>
      </c>
      <c r="BB132" s="10">
        <v>0</v>
      </c>
      <c r="BC132" s="10">
        <f t="shared" si="295"/>
        <v>0</v>
      </c>
      <c r="BD132" s="10"/>
      <c r="BE132" s="10">
        <f t="shared" si="452"/>
        <v>0</v>
      </c>
      <c r="BF132" s="10"/>
      <c r="BG132" s="10">
        <f t="shared" si="453"/>
        <v>0</v>
      </c>
      <c r="BH132" s="10">
        <v>0</v>
      </c>
      <c r="BI132" s="10">
        <f t="shared" si="296"/>
        <v>0</v>
      </c>
      <c r="BJ132" s="10">
        <v>0</v>
      </c>
      <c r="BK132" s="10">
        <f t="shared" si="454"/>
        <v>0</v>
      </c>
      <c r="BL132" s="10">
        <v>0</v>
      </c>
      <c r="BM132" s="10">
        <f t="shared" si="297"/>
        <v>0</v>
      </c>
      <c r="BN132" s="10">
        <v>0</v>
      </c>
      <c r="BO132" s="10">
        <f t="shared" si="298"/>
        <v>0</v>
      </c>
      <c r="BP132" s="10"/>
      <c r="BQ132" s="10">
        <f t="shared" si="455"/>
        <v>0</v>
      </c>
      <c r="BR132" s="10"/>
      <c r="BS132" s="10">
        <f t="shared" si="299"/>
        <v>0</v>
      </c>
      <c r="BT132" s="10">
        <v>0</v>
      </c>
      <c r="BU132" s="10">
        <f t="shared" si="456"/>
        <v>0</v>
      </c>
      <c r="BV132" s="10">
        <v>0</v>
      </c>
      <c r="BW132" s="10">
        <f t="shared" si="457"/>
        <v>0</v>
      </c>
      <c r="BX132" s="10">
        <v>0</v>
      </c>
      <c r="BY132" s="10">
        <f t="shared" si="300"/>
        <v>0</v>
      </c>
      <c r="BZ132" s="10">
        <v>0</v>
      </c>
      <c r="CA132" s="10">
        <f t="shared" si="301"/>
        <v>0</v>
      </c>
      <c r="CB132" s="10"/>
      <c r="CC132" s="10">
        <f t="shared" si="302"/>
        <v>0</v>
      </c>
      <c r="CD132" s="10">
        <v>0</v>
      </c>
      <c r="CE132" s="10">
        <f t="shared" si="303"/>
        <v>0</v>
      </c>
      <c r="CF132" s="10"/>
      <c r="CG132" s="10">
        <f t="shared" si="304"/>
        <v>0</v>
      </c>
      <c r="CH132" s="10">
        <v>0</v>
      </c>
      <c r="CI132" s="10">
        <f t="shared" si="458"/>
        <v>0</v>
      </c>
      <c r="CJ132" s="10"/>
      <c r="CK132" s="10">
        <f t="shared" si="459"/>
        <v>0</v>
      </c>
      <c r="CL132" s="10">
        <v>0</v>
      </c>
      <c r="CM132" s="10">
        <f t="shared" si="460"/>
        <v>0</v>
      </c>
      <c r="CN132" s="10"/>
      <c r="CO132" s="10">
        <f t="shared" si="305"/>
        <v>0</v>
      </c>
      <c r="CP132" s="10">
        <v>0</v>
      </c>
      <c r="CQ132" s="10">
        <f t="shared" si="306"/>
        <v>0</v>
      </c>
      <c r="CR132" s="10">
        <v>0</v>
      </c>
      <c r="CS132" s="10">
        <f t="shared" si="307"/>
        <v>0</v>
      </c>
      <c r="CT132" s="10">
        <v>0</v>
      </c>
      <c r="CU132" s="10">
        <f t="shared" si="461"/>
        <v>0</v>
      </c>
      <c r="CV132" s="10"/>
      <c r="CW132" s="10"/>
      <c r="CX132" s="10"/>
      <c r="CY132" s="10"/>
      <c r="CZ132" s="40">
        <f t="shared" si="462"/>
        <v>0</v>
      </c>
      <c r="DA132" s="40">
        <f t="shared" si="462"/>
        <v>0</v>
      </c>
    </row>
    <row r="133" spans="1:105" x14ac:dyDescent="0.25">
      <c r="A133" s="56"/>
      <c r="B133" s="56">
        <v>92</v>
      </c>
      <c r="C133" s="12" t="s">
        <v>232</v>
      </c>
      <c r="D133" s="7">
        <f>D132</f>
        <v>9860</v>
      </c>
      <c r="E133" s="7">
        <v>10127</v>
      </c>
      <c r="F133" s="8">
        <v>2.6</v>
      </c>
      <c r="G133" s="15">
        <v>1</v>
      </c>
      <c r="H133" s="7">
        <v>1.4</v>
      </c>
      <c r="I133" s="7">
        <v>1.68</v>
      </c>
      <c r="J133" s="7">
        <v>2.23</v>
      </c>
      <c r="K133" s="9">
        <v>2.57</v>
      </c>
      <c r="L133" s="10">
        <v>0</v>
      </c>
      <c r="M133" s="10">
        <f t="shared" si="275"/>
        <v>0</v>
      </c>
      <c r="N133" s="10"/>
      <c r="O133" s="10">
        <f t="shared" si="276"/>
        <v>0</v>
      </c>
      <c r="P133" s="10">
        <v>0</v>
      </c>
      <c r="Q133" s="10">
        <f t="shared" si="277"/>
        <v>0</v>
      </c>
      <c r="R133" s="11"/>
      <c r="S133" s="10">
        <f t="shared" si="278"/>
        <v>0</v>
      </c>
      <c r="T133" s="10"/>
      <c r="U133" s="10">
        <f t="shared" si="279"/>
        <v>0</v>
      </c>
      <c r="V133" s="10">
        <v>0</v>
      </c>
      <c r="W133" s="10">
        <f t="shared" si="280"/>
        <v>0</v>
      </c>
      <c r="X133" s="10">
        <v>0</v>
      </c>
      <c r="Y133" s="10">
        <f t="shared" si="281"/>
        <v>0</v>
      </c>
      <c r="Z133" s="10">
        <v>0</v>
      </c>
      <c r="AA133" s="10">
        <f t="shared" si="282"/>
        <v>0</v>
      </c>
      <c r="AB133" s="10"/>
      <c r="AC133" s="10">
        <f t="shared" si="283"/>
        <v>0</v>
      </c>
      <c r="AD133" s="10">
        <v>0</v>
      </c>
      <c r="AE133" s="10">
        <v>0</v>
      </c>
      <c r="AF133" s="11"/>
      <c r="AG133" s="10">
        <f t="shared" si="284"/>
        <v>0</v>
      </c>
      <c r="AH133" s="10">
        <v>0</v>
      </c>
      <c r="AI133" s="10">
        <f t="shared" si="285"/>
        <v>0</v>
      </c>
      <c r="AJ133" s="10">
        <v>0</v>
      </c>
      <c r="AK133" s="10">
        <f t="shared" si="286"/>
        <v>0</v>
      </c>
      <c r="AL133" s="10"/>
      <c r="AM133" s="10">
        <f t="shared" si="287"/>
        <v>0</v>
      </c>
      <c r="AN133" s="10">
        <v>0</v>
      </c>
      <c r="AO133" s="10">
        <f t="shared" si="288"/>
        <v>0</v>
      </c>
      <c r="AP133" s="10">
        <v>0</v>
      </c>
      <c r="AQ133" s="10">
        <f t="shared" si="289"/>
        <v>0</v>
      </c>
      <c r="AR133" s="10">
        <v>0</v>
      </c>
      <c r="AS133" s="10">
        <f t="shared" si="290"/>
        <v>0</v>
      </c>
      <c r="AT133" s="10">
        <v>0</v>
      </c>
      <c r="AU133" s="10">
        <f t="shared" si="291"/>
        <v>0</v>
      </c>
      <c r="AV133" s="10">
        <v>0</v>
      </c>
      <c r="AW133" s="10">
        <f t="shared" si="292"/>
        <v>0</v>
      </c>
      <c r="AX133" s="10">
        <v>0</v>
      </c>
      <c r="AY133" s="10">
        <f t="shared" si="293"/>
        <v>0</v>
      </c>
      <c r="AZ133" s="10">
        <v>0</v>
      </c>
      <c r="BA133" s="10">
        <f t="shared" si="294"/>
        <v>0</v>
      </c>
      <c r="BB133" s="10">
        <v>0</v>
      </c>
      <c r="BC133" s="10">
        <f t="shared" si="295"/>
        <v>0</v>
      </c>
      <c r="BD133" s="10"/>
      <c r="BE133" s="10">
        <f t="shared" si="452"/>
        <v>0</v>
      </c>
      <c r="BF133" s="10"/>
      <c r="BG133" s="10">
        <f t="shared" si="453"/>
        <v>0</v>
      </c>
      <c r="BH133" s="10">
        <v>0</v>
      </c>
      <c r="BI133" s="10">
        <f t="shared" si="296"/>
        <v>0</v>
      </c>
      <c r="BJ133" s="10">
        <v>0</v>
      </c>
      <c r="BK133" s="10">
        <f t="shared" si="454"/>
        <v>0</v>
      </c>
      <c r="BL133" s="10">
        <v>0</v>
      </c>
      <c r="BM133" s="10">
        <f t="shared" si="297"/>
        <v>0</v>
      </c>
      <c r="BN133" s="10"/>
      <c r="BO133" s="10">
        <f t="shared" si="298"/>
        <v>0</v>
      </c>
      <c r="BP133" s="10"/>
      <c r="BQ133" s="10">
        <f t="shared" si="455"/>
        <v>0</v>
      </c>
      <c r="BR133" s="10"/>
      <c r="BS133" s="10">
        <f t="shared" si="299"/>
        <v>0</v>
      </c>
      <c r="BT133" s="10">
        <v>0</v>
      </c>
      <c r="BU133" s="10">
        <f t="shared" si="456"/>
        <v>0</v>
      </c>
      <c r="BV133" s="10">
        <v>0</v>
      </c>
      <c r="BW133" s="10">
        <f t="shared" si="457"/>
        <v>0</v>
      </c>
      <c r="BX133" s="10">
        <v>0</v>
      </c>
      <c r="BY133" s="10">
        <f t="shared" si="300"/>
        <v>0</v>
      </c>
      <c r="BZ133" s="10">
        <v>0</v>
      </c>
      <c r="CA133" s="10">
        <f t="shared" si="301"/>
        <v>0</v>
      </c>
      <c r="CB133" s="10"/>
      <c r="CC133" s="10">
        <f t="shared" si="302"/>
        <v>0</v>
      </c>
      <c r="CD133" s="10">
        <v>0</v>
      </c>
      <c r="CE133" s="10">
        <f t="shared" si="303"/>
        <v>0</v>
      </c>
      <c r="CF133" s="10">
        <v>0</v>
      </c>
      <c r="CG133" s="10">
        <f t="shared" si="304"/>
        <v>0</v>
      </c>
      <c r="CH133" s="10">
        <v>0</v>
      </c>
      <c r="CI133" s="10">
        <f t="shared" si="458"/>
        <v>0</v>
      </c>
      <c r="CJ133" s="10"/>
      <c r="CK133" s="10">
        <f t="shared" si="459"/>
        <v>0</v>
      </c>
      <c r="CL133" s="10">
        <v>0</v>
      </c>
      <c r="CM133" s="10">
        <f t="shared" si="460"/>
        <v>0</v>
      </c>
      <c r="CN133" s="10"/>
      <c r="CO133" s="10">
        <f t="shared" si="305"/>
        <v>0</v>
      </c>
      <c r="CP133" s="10">
        <v>0</v>
      </c>
      <c r="CQ133" s="10">
        <f t="shared" si="306"/>
        <v>0</v>
      </c>
      <c r="CR133" s="10">
        <v>0</v>
      </c>
      <c r="CS133" s="10">
        <f t="shared" si="307"/>
        <v>0</v>
      </c>
      <c r="CT133" s="10">
        <v>0</v>
      </c>
      <c r="CU133" s="10">
        <f t="shared" si="461"/>
        <v>0</v>
      </c>
      <c r="CV133" s="10"/>
      <c r="CW133" s="10"/>
      <c r="CX133" s="10"/>
      <c r="CY133" s="10"/>
      <c r="CZ133" s="40">
        <f t="shared" si="462"/>
        <v>0</v>
      </c>
      <c r="DA133" s="40">
        <f t="shared" si="462"/>
        <v>0</v>
      </c>
    </row>
    <row r="134" spans="1:105" s="44" customFormat="1" ht="14.25" x14ac:dyDescent="0.2">
      <c r="A134" s="55">
        <v>32</v>
      </c>
      <c r="B134" s="55"/>
      <c r="C134" s="17" t="s">
        <v>233</v>
      </c>
      <c r="D134" s="25"/>
      <c r="E134" s="25"/>
      <c r="F134" s="22">
        <v>1.85</v>
      </c>
      <c r="G134" s="32"/>
      <c r="H134" s="25"/>
      <c r="I134" s="25"/>
      <c r="J134" s="25"/>
      <c r="K134" s="54">
        <v>2.57</v>
      </c>
      <c r="L134" s="23">
        <f t="shared" ref="L134:BW134" si="464">SUM(L135:L141)</f>
        <v>0</v>
      </c>
      <c r="M134" s="23">
        <f t="shared" si="464"/>
        <v>0</v>
      </c>
      <c r="N134" s="26">
        <f t="shared" si="464"/>
        <v>2</v>
      </c>
      <c r="O134" s="26">
        <f t="shared" si="464"/>
        <v>3</v>
      </c>
      <c r="P134" s="23">
        <f t="shared" si="464"/>
        <v>0</v>
      </c>
      <c r="Q134" s="23">
        <f t="shared" si="464"/>
        <v>0</v>
      </c>
      <c r="R134" s="23">
        <f t="shared" si="464"/>
        <v>0</v>
      </c>
      <c r="S134" s="23">
        <f t="shared" si="464"/>
        <v>0</v>
      </c>
      <c r="T134" s="26">
        <f t="shared" si="464"/>
        <v>0</v>
      </c>
      <c r="U134" s="26">
        <f t="shared" si="464"/>
        <v>0</v>
      </c>
      <c r="V134" s="23">
        <f t="shared" si="464"/>
        <v>0</v>
      </c>
      <c r="W134" s="23">
        <f t="shared" si="464"/>
        <v>0</v>
      </c>
      <c r="X134" s="23">
        <f t="shared" si="464"/>
        <v>0</v>
      </c>
      <c r="Y134" s="23">
        <f t="shared" si="464"/>
        <v>0</v>
      </c>
      <c r="Z134" s="23">
        <f t="shared" si="464"/>
        <v>0</v>
      </c>
      <c r="AA134" s="23">
        <f t="shared" si="464"/>
        <v>0</v>
      </c>
      <c r="AB134" s="23">
        <f t="shared" si="464"/>
        <v>0</v>
      </c>
      <c r="AC134" s="23">
        <f t="shared" si="464"/>
        <v>0</v>
      </c>
      <c r="AD134" s="23">
        <v>0</v>
      </c>
      <c r="AE134" s="23">
        <v>0</v>
      </c>
      <c r="AF134" s="23">
        <f t="shared" si="464"/>
        <v>0</v>
      </c>
      <c r="AG134" s="23">
        <f t="shared" si="464"/>
        <v>0</v>
      </c>
      <c r="AH134" s="23">
        <f t="shared" si="464"/>
        <v>0</v>
      </c>
      <c r="AI134" s="23">
        <f t="shared" si="464"/>
        <v>0</v>
      </c>
      <c r="AJ134" s="23">
        <f t="shared" si="464"/>
        <v>0</v>
      </c>
      <c r="AK134" s="23">
        <f t="shared" si="464"/>
        <v>0</v>
      </c>
      <c r="AL134" s="23">
        <f t="shared" si="464"/>
        <v>0</v>
      </c>
      <c r="AM134" s="23">
        <f t="shared" si="464"/>
        <v>0</v>
      </c>
      <c r="AN134" s="23">
        <f t="shared" si="464"/>
        <v>0</v>
      </c>
      <c r="AO134" s="23">
        <f t="shared" si="464"/>
        <v>0</v>
      </c>
      <c r="AP134" s="23">
        <f t="shared" si="464"/>
        <v>0</v>
      </c>
      <c r="AQ134" s="23">
        <f t="shared" si="464"/>
        <v>0</v>
      </c>
      <c r="AR134" s="23">
        <f t="shared" si="464"/>
        <v>0</v>
      </c>
      <c r="AS134" s="23">
        <f t="shared" si="464"/>
        <v>0</v>
      </c>
      <c r="AT134" s="23">
        <f t="shared" si="464"/>
        <v>0</v>
      </c>
      <c r="AU134" s="23">
        <f t="shared" si="464"/>
        <v>0</v>
      </c>
      <c r="AV134" s="23">
        <f t="shared" si="464"/>
        <v>0</v>
      </c>
      <c r="AW134" s="23">
        <f t="shared" si="464"/>
        <v>0</v>
      </c>
      <c r="AX134" s="23">
        <f t="shared" si="464"/>
        <v>0</v>
      </c>
      <c r="AY134" s="23">
        <f t="shared" si="464"/>
        <v>0</v>
      </c>
      <c r="AZ134" s="23">
        <f t="shared" si="464"/>
        <v>0</v>
      </c>
      <c r="BA134" s="23">
        <f t="shared" si="464"/>
        <v>0</v>
      </c>
      <c r="BB134" s="23">
        <f t="shared" si="464"/>
        <v>0</v>
      </c>
      <c r="BC134" s="23">
        <f t="shared" si="464"/>
        <v>0</v>
      </c>
      <c r="BD134" s="23">
        <f t="shared" si="464"/>
        <v>0</v>
      </c>
      <c r="BE134" s="23">
        <f t="shared" si="464"/>
        <v>0</v>
      </c>
      <c r="BF134" s="23">
        <f t="shared" si="464"/>
        <v>0</v>
      </c>
      <c r="BG134" s="23">
        <f t="shared" si="464"/>
        <v>0</v>
      </c>
      <c r="BH134" s="23">
        <f t="shared" si="464"/>
        <v>0</v>
      </c>
      <c r="BI134" s="23">
        <f t="shared" si="464"/>
        <v>0</v>
      </c>
      <c r="BJ134" s="23">
        <f t="shared" si="464"/>
        <v>0</v>
      </c>
      <c r="BK134" s="23">
        <f t="shared" si="464"/>
        <v>0</v>
      </c>
      <c r="BL134" s="23">
        <f t="shared" si="464"/>
        <v>0</v>
      </c>
      <c r="BM134" s="23">
        <f t="shared" si="464"/>
        <v>0</v>
      </c>
      <c r="BN134" s="23">
        <f t="shared" si="464"/>
        <v>0</v>
      </c>
      <c r="BO134" s="23">
        <f t="shared" si="464"/>
        <v>0</v>
      </c>
      <c r="BP134" s="23">
        <f t="shared" si="464"/>
        <v>0</v>
      </c>
      <c r="BQ134" s="23">
        <f t="shared" si="464"/>
        <v>0</v>
      </c>
      <c r="BR134" s="23">
        <f t="shared" si="464"/>
        <v>0</v>
      </c>
      <c r="BS134" s="23">
        <f t="shared" si="464"/>
        <v>0</v>
      </c>
      <c r="BT134" s="23">
        <f t="shared" si="464"/>
        <v>0</v>
      </c>
      <c r="BU134" s="23">
        <f t="shared" si="464"/>
        <v>0</v>
      </c>
      <c r="BV134" s="23">
        <f t="shared" si="464"/>
        <v>0</v>
      </c>
      <c r="BW134" s="23">
        <f t="shared" si="464"/>
        <v>0</v>
      </c>
      <c r="BX134" s="23">
        <f t="shared" ref="BX134:DA134" si="465">SUM(BX135:BX141)</f>
        <v>0</v>
      </c>
      <c r="BY134" s="23">
        <f t="shared" si="465"/>
        <v>0</v>
      </c>
      <c r="BZ134" s="23">
        <f t="shared" si="465"/>
        <v>0</v>
      </c>
      <c r="CA134" s="23">
        <f t="shared" si="465"/>
        <v>0</v>
      </c>
      <c r="CB134" s="23">
        <f t="shared" si="465"/>
        <v>0</v>
      </c>
      <c r="CC134" s="23">
        <f t="shared" si="465"/>
        <v>0</v>
      </c>
      <c r="CD134" s="23">
        <f t="shared" si="465"/>
        <v>0</v>
      </c>
      <c r="CE134" s="23">
        <f t="shared" si="465"/>
        <v>0</v>
      </c>
      <c r="CF134" s="23">
        <f t="shared" si="465"/>
        <v>0</v>
      </c>
      <c r="CG134" s="23">
        <f t="shared" si="465"/>
        <v>0</v>
      </c>
      <c r="CH134" s="23">
        <f t="shared" si="465"/>
        <v>0</v>
      </c>
      <c r="CI134" s="23">
        <f t="shared" si="465"/>
        <v>0</v>
      </c>
      <c r="CJ134" s="23">
        <f t="shared" si="465"/>
        <v>0</v>
      </c>
      <c r="CK134" s="23">
        <f t="shared" si="465"/>
        <v>0</v>
      </c>
      <c r="CL134" s="23">
        <f t="shared" si="465"/>
        <v>0</v>
      </c>
      <c r="CM134" s="23">
        <f t="shared" si="465"/>
        <v>0</v>
      </c>
      <c r="CN134" s="23">
        <f t="shared" si="465"/>
        <v>0</v>
      </c>
      <c r="CO134" s="23">
        <f t="shared" si="465"/>
        <v>0</v>
      </c>
      <c r="CP134" s="23">
        <f t="shared" si="465"/>
        <v>0</v>
      </c>
      <c r="CQ134" s="23">
        <f t="shared" si="465"/>
        <v>0</v>
      </c>
      <c r="CR134" s="23">
        <f t="shared" si="465"/>
        <v>0</v>
      </c>
      <c r="CS134" s="23">
        <f t="shared" si="465"/>
        <v>0</v>
      </c>
      <c r="CT134" s="23">
        <f t="shared" si="465"/>
        <v>0</v>
      </c>
      <c r="CU134" s="23">
        <f t="shared" si="465"/>
        <v>0</v>
      </c>
      <c r="CV134" s="23"/>
      <c r="CW134" s="23"/>
      <c r="CX134" s="23"/>
      <c r="CY134" s="23"/>
      <c r="CZ134" s="23">
        <f t="shared" si="465"/>
        <v>0</v>
      </c>
      <c r="DA134" s="23">
        <f t="shared" si="465"/>
        <v>0</v>
      </c>
    </row>
    <row r="135" spans="1:105" ht="30" x14ac:dyDescent="0.25">
      <c r="A135" s="56"/>
      <c r="B135" s="56">
        <v>93</v>
      </c>
      <c r="C135" s="12" t="s">
        <v>234</v>
      </c>
      <c r="D135" s="7">
        <f>D133</f>
        <v>9860</v>
      </c>
      <c r="E135" s="7">
        <v>10127</v>
      </c>
      <c r="F135" s="8">
        <v>2.11</v>
      </c>
      <c r="G135" s="15">
        <v>1</v>
      </c>
      <c r="H135" s="7">
        <v>1.4</v>
      </c>
      <c r="I135" s="7">
        <v>1.68</v>
      </c>
      <c r="J135" s="7">
        <v>2.23</v>
      </c>
      <c r="K135" s="9">
        <v>2.57</v>
      </c>
      <c r="L135" s="10">
        <v>0</v>
      </c>
      <c r="M135" s="10">
        <f t="shared" si="275"/>
        <v>0</v>
      </c>
      <c r="N135" s="10"/>
      <c r="O135" s="10">
        <f t="shared" si="276"/>
        <v>0</v>
      </c>
      <c r="P135" s="10">
        <v>0</v>
      </c>
      <c r="Q135" s="10">
        <f t="shared" si="277"/>
        <v>0</v>
      </c>
      <c r="R135" s="11"/>
      <c r="S135" s="10">
        <f t="shared" si="278"/>
        <v>0</v>
      </c>
      <c r="T135" s="10"/>
      <c r="U135" s="10">
        <f t="shared" si="279"/>
        <v>0</v>
      </c>
      <c r="V135" s="10">
        <v>0</v>
      </c>
      <c r="W135" s="10">
        <f t="shared" si="280"/>
        <v>0</v>
      </c>
      <c r="X135" s="10">
        <v>0</v>
      </c>
      <c r="Y135" s="10">
        <f t="shared" si="281"/>
        <v>0</v>
      </c>
      <c r="Z135" s="10">
        <v>0</v>
      </c>
      <c r="AA135" s="10">
        <f t="shared" si="282"/>
        <v>0</v>
      </c>
      <c r="AB135" s="10"/>
      <c r="AC135" s="10">
        <f t="shared" si="283"/>
        <v>0</v>
      </c>
      <c r="AD135" s="10">
        <v>0</v>
      </c>
      <c r="AE135" s="10">
        <v>0</v>
      </c>
      <c r="AF135" s="11"/>
      <c r="AG135" s="10">
        <f t="shared" si="284"/>
        <v>0</v>
      </c>
      <c r="AH135" s="10">
        <v>0</v>
      </c>
      <c r="AI135" s="10">
        <f t="shared" si="285"/>
        <v>0</v>
      </c>
      <c r="AJ135" s="10">
        <v>0</v>
      </c>
      <c r="AK135" s="10">
        <f t="shared" si="286"/>
        <v>0</v>
      </c>
      <c r="AL135" s="10"/>
      <c r="AM135" s="10">
        <f t="shared" si="287"/>
        <v>0</v>
      </c>
      <c r="AN135" s="10">
        <v>0</v>
      </c>
      <c r="AO135" s="10">
        <f t="shared" si="288"/>
        <v>0</v>
      </c>
      <c r="AP135" s="10">
        <v>0</v>
      </c>
      <c r="AQ135" s="10">
        <f t="shared" si="289"/>
        <v>0</v>
      </c>
      <c r="AR135" s="10">
        <v>0</v>
      </c>
      <c r="AS135" s="10">
        <f t="shared" si="290"/>
        <v>0</v>
      </c>
      <c r="AT135" s="10">
        <v>0</v>
      </c>
      <c r="AU135" s="10">
        <f t="shared" si="291"/>
        <v>0</v>
      </c>
      <c r="AV135" s="10">
        <v>0</v>
      </c>
      <c r="AW135" s="10">
        <f t="shared" si="292"/>
        <v>0</v>
      </c>
      <c r="AX135" s="10">
        <v>0</v>
      </c>
      <c r="AY135" s="10">
        <f t="shared" si="293"/>
        <v>0</v>
      </c>
      <c r="AZ135" s="10">
        <v>0</v>
      </c>
      <c r="BA135" s="10">
        <f t="shared" si="294"/>
        <v>0</v>
      </c>
      <c r="BB135" s="10">
        <v>0</v>
      </c>
      <c r="BC135" s="10">
        <f t="shared" si="295"/>
        <v>0</v>
      </c>
      <c r="BD135" s="10"/>
      <c r="BE135" s="10">
        <f t="shared" ref="BE135:BE141" si="466">SUM(BD135*$D135*$F135*$G135*$H135*BE$8)</f>
        <v>0</v>
      </c>
      <c r="BF135" s="10"/>
      <c r="BG135" s="10">
        <f t="shared" ref="BG135:BG141" si="467">SUM(BF135*$D135*$F135*$G135*$H135*BG$8)</f>
        <v>0</v>
      </c>
      <c r="BH135" s="10">
        <v>0</v>
      </c>
      <c r="BI135" s="10">
        <f t="shared" si="296"/>
        <v>0</v>
      </c>
      <c r="BJ135" s="10">
        <v>0</v>
      </c>
      <c r="BK135" s="10">
        <f t="shared" ref="BK135:BK141" si="468">SUM(BJ135*$D135*$F135*$G135*$H135*BK$8)</f>
        <v>0</v>
      </c>
      <c r="BL135" s="10">
        <v>0</v>
      </c>
      <c r="BM135" s="10">
        <f t="shared" si="297"/>
        <v>0</v>
      </c>
      <c r="BN135" s="10">
        <v>0</v>
      </c>
      <c r="BO135" s="10">
        <f t="shared" si="298"/>
        <v>0</v>
      </c>
      <c r="BP135" s="10"/>
      <c r="BQ135" s="10">
        <f t="shared" ref="BQ135:BQ141" si="469">SUM(BP135*$D135*$F135*$G135*$H135*BQ$8)</f>
        <v>0</v>
      </c>
      <c r="BR135" s="10"/>
      <c r="BS135" s="10">
        <f t="shared" si="299"/>
        <v>0</v>
      </c>
      <c r="BT135" s="10">
        <v>0</v>
      </c>
      <c r="BU135" s="10">
        <f t="shared" ref="BU135:BU141" si="470">SUM(BT135*$D135*$F135*$G135*$H135*BU$8)</f>
        <v>0</v>
      </c>
      <c r="BV135" s="10">
        <v>0</v>
      </c>
      <c r="BW135" s="10">
        <f t="shared" ref="BW135:BW141" si="471">SUM(BV135*$D135*$F135*$G135*$H135*BW$8)</f>
        <v>0</v>
      </c>
      <c r="BX135" s="10">
        <v>0</v>
      </c>
      <c r="BY135" s="10">
        <f t="shared" si="300"/>
        <v>0</v>
      </c>
      <c r="BZ135" s="10">
        <v>0</v>
      </c>
      <c r="CA135" s="10">
        <f t="shared" si="301"/>
        <v>0</v>
      </c>
      <c r="CB135" s="10"/>
      <c r="CC135" s="10">
        <f t="shared" si="302"/>
        <v>0</v>
      </c>
      <c r="CD135" s="10">
        <v>0</v>
      </c>
      <c r="CE135" s="10">
        <f t="shared" si="303"/>
        <v>0</v>
      </c>
      <c r="CF135" s="10">
        <v>0</v>
      </c>
      <c r="CG135" s="10">
        <f t="shared" si="304"/>
        <v>0</v>
      </c>
      <c r="CH135" s="10">
        <v>0</v>
      </c>
      <c r="CI135" s="10">
        <f t="shared" ref="CI135:CI141" si="472">SUM(CH135*$D135*$F135*$G135*$H135*CI$8)</f>
        <v>0</v>
      </c>
      <c r="CJ135" s="10"/>
      <c r="CK135" s="10">
        <f t="shared" ref="CK135:CK141" si="473">SUM(CJ135*$D135*$F135*$G135*$H135*CK$8)</f>
        <v>0</v>
      </c>
      <c r="CL135" s="10">
        <v>0</v>
      </c>
      <c r="CM135" s="10">
        <f t="shared" ref="CM135:CM141" si="474">SUM(CL135*$D135*$F135*$G135*$H135*CM$8)</f>
        <v>0</v>
      </c>
      <c r="CN135" s="10"/>
      <c r="CO135" s="10">
        <f t="shared" si="305"/>
        <v>0</v>
      </c>
      <c r="CP135" s="10">
        <v>0</v>
      </c>
      <c r="CQ135" s="10">
        <f t="shared" si="306"/>
        <v>0</v>
      </c>
      <c r="CR135" s="10">
        <v>0</v>
      </c>
      <c r="CS135" s="10">
        <f t="shared" si="307"/>
        <v>0</v>
      </c>
      <c r="CT135" s="10">
        <v>0</v>
      </c>
      <c r="CU135" s="10">
        <f t="shared" ref="CU135:CU141" si="475">SUM(CT135*$D135*$F135*$G135*$J135*CU$8)</f>
        <v>0</v>
      </c>
      <c r="CV135" s="10"/>
      <c r="CW135" s="10"/>
      <c r="CX135" s="10"/>
      <c r="CY135" s="10"/>
      <c r="CZ135" s="40">
        <f t="shared" ref="CZ135:DA141" si="476">SUM(AF135,R135,V135,AD135,L135,X135,P135,BH135,BV135,CH135,CL135,BJ135,CJ135,AH135,BB135,BD135,AJ135,BF135,BT135,AL135,Z135,CP135,BL135,CN135,BN135,BZ135,CD135,BX135,CB135,AN135,AP135,AR135,AT135,AV135,AZ135,AX135,BR135,CT135,CR135,CF135,AB135,BP135)</f>
        <v>0</v>
      </c>
      <c r="DA135" s="40">
        <f t="shared" si="476"/>
        <v>0</v>
      </c>
    </row>
    <row r="136" spans="1:105" ht="30" x14ac:dyDescent="0.25">
      <c r="A136" s="56"/>
      <c r="B136" s="56">
        <v>94</v>
      </c>
      <c r="C136" s="12" t="s">
        <v>235</v>
      </c>
      <c r="D136" s="7">
        <f>D135</f>
        <v>9860</v>
      </c>
      <c r="E136" s="7">
        <v>10127</v>
      </c>
      <c r="F136" s="8">
        <v>3.55</v>
      </c>
      <c r="G136" s="15">
        <v>1</v>
      </c>
      <c r="H136" s="7">
        <v>1.4</v>
      </c>
      <c r="I136" s="7">
        <v>1.68</v>
      </c>
      <c r="J136" s="7">
        <v>2.23</v>
      </c>
      <c r="K136" s="9">
        <v>2.57</v>
      </c>
      <c r="L136" s="10">
        <v>0</v>
      </c>
      <c r="M136" s="10">
        <f t="shared" si="275"/>
        <v>0</v>
      </c>
      <c r="N136" s="10">
        <v>2</v>
      </c>
      <c r="O136" s="10">
        <f t="shared" si="276"/>
        <v>3</v>
      </c>
      <c r="P136" s="10"/>
      <c r="Q136" s="10">
        <f t="shared" si="277"/>
        <v>0</v>
      </c>
      <c r="R136" s="11"/>
      <c r="S136" s="10">
        <f t="shared" si="278"/>
        <v>0</v>
      </c>
      <c r="T136" s="10"/>
      <c r="U136" s="10">
        <f t="shared" si="279"/>
        <v>0</v>
      </c>
      <c r="V136" s="10">
        <v>0</v>
      </c>
      <c r="W136" s="10">
        <f t="shared" si="280"/>
        <v>0</v>
      </c>
      <c r="X136" s="10">
        <v>0</v>
      </c>
      <c r="Y136" s="10">
        <f t="shared" si="281"/>
        <v>0</v>
      </c>
      <c r="Z136" s="10">
        <v>0</v>
      </c>
      <c r="AA136" s="10">
        <f t="shared" si="282"/>
        <v>0</v>
      </c>
      <c r="AB136" s="10"/>
      <c r="AC136" s="10">
        <f t="shared" si="283"/>
        <v>0</v>
      </c>
      <c r="AD136" s="10">
        <v>0</v>
      </c>
      <c r="AE136" s="10">
        <v>0</v>
      </c>
      <c r="AF136" s="11"/>
      <c r="AG136" s="10">
        <f t="shared" si="284"/>
        <v>0</v>
      </c>
      <c r="AH136" s="10">
        <v>0</v>
      </c>
      <c r="AI136" s="10">
        <f t="shared" si="285"/>
        <v>0</v>
      </c>
      <c r="AJ136" s="10">
        <v>0</v>
      </c>
      <c r="AK136" s="10">
        <f t="shared" si="286"/>
        <v>0</v>
      </c>
      <c r="AL136" s="10"/>
      <c r="AM136" s="10">
        <f t="shared" si="287"/>
        <v>0</v>
      </c>
      <c r="AN136" s="10">
        <v>0</v>
      </c>
      <c r="AO136" s="10">
        <f t="shared" si="288"/>
        <v>0</v>
      </c>
      <c r="AP136" s="10">
        <v>0</v>
      </c>
      <c r="AQ136" s="10">
        <f t="shared" si="289"/>
        <v>0</v>
      </c>
      <c r="AR136" s="10">
        <v>0</v>
      </c>
      <c r="AS136" s="10">
        <f t="shared" si="290"/>
        <v>0</v>
      </c>
      <c r="AT136" s="10">
        <v>0</v>
      </c>
      <c r="AU136" s="10">
        <f t="shared" si="291"/>
        <v>0</v>
      </c>
      <c r="AV136" s="10">
        <v>0</v>
      </c>
      <c r="AW136" s="10">
        <f t="shared" si="292"/>
        <v>0</v>
      </c>
      <c r="AX136" s="10">
        <v>0</v>
      </c>
      <c r="AY136" s="10">
        <f t="shared" si="293"/>
        <v>0</v>
      </c>
      <c r="AZ136" s="10">
        <v>0</v>
      </c>
      <c r="BA136" s="10">
        <f t="shared" si="294"/>
        <v>0</v>
      </c>
      <c r="BB136" s="10">
        <v>0</v>
      </c>
      <c r="BC136" s="10">
        <f t="shared" si="295"/>
        <v>0</v>
      </c>
      <c r="BD136" s="10"/>
      <c r="BE136" s="10">
        <f t="shared" si="466"/>
        <v>0</v>
      </c>
      <c r="BF136" s="10"/>
      <c r="BG136" s="10">
        <f t="shared" si="467"/>
        <v>0</v>
      </c>
      <c r="BH136" s="10">
        <v>0</v>
      </c>
      <c r="BI136" s="10">
        <f t="shared" si="296"/>
        <v>0</v>
      </c>
      <c r="BJ136" s="10">
        <v>0</v>
      </c>
      <c r="BK136" s="10">
        <f t="shared" si="468"/>
        <v>0</v>
      </c>
      <c r="BL136" s="10">
        <v>0</v>
      </c>
      <c r="BM136" s="10">
        <f t="shared" si="297"/>
        <v>0</v>
      </c>
      <c r="BN136" s="10">
        <v>0</v>
      </c>
      <c r="BO136" s="10">
        <f t="shared" si="298"/>
        <v>0</v>
      </c>
      <c r="BP136" s="10"/>
      <c r="BQ136" s="10">
        <f t="shared" si="469"/>
        <v>0</v>
      </c>
      <c r="BR136" s="10"/>
      <c r="BS136" s="10">
        <f t="shared" si="299"/>
        <v>0</v>
      </c>
      <c r="BT136" s="10">
        <v>0</v>
      </c>
      <c r="BU136" s="10">
        <f t="shared" si="470"/>
        <v>0</v>
      </c>
      <c r="BV136" s="10">
        <v>0</v>
      </c>
      <c r="BW136" s="10">
        <f t="shared" si="471"/>
        <v>0</v>
      </c>
      <c r="BX136" s="10">
        <v>0</v>
      </c>
      <c r="BY136" s="10">
        <f t="shared" si="300"/>
        <v>0</v>
      </c>
      <c r="BZ136" s="10">
        <v>0</v>
      </c>
      <c r="CA136" s="10">
        <f t="shared" si="301"/>
        <v>0</v>
      </c>
      <c r="CB136" s="10"/>
      <c r="CC136" s="10">
        <f t="shared" si="302"/>
        <v>0</v>
      </c>
      <c r="CD136" s="51"/>
      <c r="CE136" s="10">
        <f t="shared" si="303"/>
        <v>0</v>
      </c>
      <c r="CF136" s="10">
        <v>0</v>
      </c>
      <c r="CG136" s="10">
        <f t="shared" si="304"/>
        <v>0</v>
      </c>
      <c r="CH136" s="10">
        <v>0</v>
      </c>
      <c r="CI136" s="10">
        <f t="shared" si="472"/>
        <v>0</v>
      </c>
      <c r="CJ136" s="10"/>
      <c r="CK136" s="10">
        <f t="shared" si="473"/>
        <v>0</v>
      </c>
      <c r="CL136" s="10">
        <v>0</v>
      </c>
      <c r="CM136" s="10">
        <f t="shared" si="474"/>
        <v>0</v>
      </c>
      <c r="CN136" s="10"/>
      <c r="CO136" s="10">
        <f t="shared" si="305"/>
        <v>0</v>
      </c>
      <c r="CP136" s="10">
        <v>0</v>
      </c>
      <c r="CQ136" s="10">
        <f t="shared" si="306"/>
        <v>0</v>
      </c>
      <c r="CR136" s="10">
        <v>0</v>
      </c>
      <c r="CS136" s="10">
        <f t="shared" si="307"/>
        <v>0</v>
      </c>
      <c r="CT136" s="10">
        <v>0</v>
      </c>
      <c r="CU136" s="10">
        <f t="shared" si="475"/>
        <v>0</v>
      </c>
      <c r="CV136" s="10"/>
      <c r="CW136" s="10"/>
      <c r="CX136" s="10"/>
      <c r="CY136" s="10"/>
      <c r="CZ136" s="40">
        <f t="shared" si="476"/>
        <v>0</v>
      </c>
      <c r="DA136" s="40">
        <f t="shared" si="476"/>
        <v>0</v>
      </c>
    </row>
    <row r="137" spans="1:105" ht="30" x14ac:dyDescent="0.25">
      <c r="A137" s="56"/>
      <c r="B137" s="56">
        <v>95</v>
      </c>
      <c r="C137" s="6" t="s">
        <v>236</v>
      </c>
      <c r="D137" s="7">
        <f>D136</f>
        <v>9860</v>
      </c>
      <c r="E137" s="7">
        <v>10127</v>
      </c>
      <c r="F137" s="8">
        <v>1.57</v>
      </c>
      <c r="G137" s="15">
        <v>1</v>
      </c>
      <c r="H137" s="7">
        <v>1.4</v>
      </c>
      <c r="I137" s="7">
        <v>1.68</v>
      </c>
      <c r="J137" s="7">
        <v>2.23</v>
      </c>
      <c r="K137" s="9">
        <v>2.57</v>
      </c>
      <c r="L137" s="10">
        <v>0</v>
      </c>
      <c r="M137" s="10">
        <f t="shared" si="275"/>
        <v>0</v>
      </c>
      <c r="N137" s="10"/>
      <c r="O137" s="10">
        <f t="shared" si="276"/>
        <v>0</v>
      </c>
      <c r="P137" s="10">
        <v>0</v>
      </c>
      <c r="Q137" s="10">
        <f t="shared" si="277"/>
        <v>0</v>
      </c>
      <c r="R137" s="11"/>
      <c r="S137" s="10">
        <f t="shared" si="278"/>
        <v>0</v>
      </c>
      <c r="T137" s="10"/>
      <c r="U137" s="10">
        <f t="shared" si="279"/>
        <v>0</v>
      </c>
      <c r="V137" s="10">
        <v>0</v>
      </c>
      <c r="W137" s="10">
        <f t="shared" si="280"/>
        <v>0</v>
      </c>
      <c r="X137" s="10">
        <v>0</v>
      </c>
      <c r="Y137" s="10">
        <f t="shared" si="281"/>
        <v>0</v>
      </c>
      <c r="Z137" s="10">
        <v>0</v>
      </c>
      <c r="AA137" s="10">
        <f t="shared" si="282"/>
        <v>0</v>
      </c>
      <c r="AB137" s="10"/>
      <c r="AC137" s="10">
        <f t="shared" si="283"/>
        <v>0</v>
      </c>
      <c r="AD137" s="10">
        <v>0</v>
      </c>
      <c r="AE137" s="10">
        <v>0</v>
      </c>
      <c r="AF137" s="11"/>
      <c r="AG137" s="10">
        <f t="shared" si="284"/>
        <v>0</v>
      </c>
      <c r="AH137" s="10">
        <v>0</v>
      </c>
      <c r="AI137" s="10">
        <f t="shared" si="285"/>
        <v>0</v>
      </c>
      <c r="AJ137" s="10">
        <v>0</v>
      </c>
      <c r="AK137" s="10">
        <f t="shared" si="286"/>
        <v>0</v>
      </c>
      <c r="AL137" s="10"/>
      <c r="AM137" s="10">
        <f t="shared" si="287"/>
        <v>0</v>
      </c>
      <c r="AN137" s="10">
        <v>0</v>
      </c>
      <c r="AO137" s="10">
        <f t="shared" si="288"/>
        <v>0</v>
      </c>
      <c r="AP137" s="10">
        <v>0</v>
      </c>
      <c r="AQ137" s="10">
        <f t="shared" si="289"/>
        <v>0</v>
      </c>
      <c r="AR137" s="10">
        <v>0</v>
      </c>
      <c r="AS137" s="10">
        <f t="shared" si="290"/>
        <v>0</v>
      </c>
      <c r="AT137" s="10">
        <v>0</v>
      </c>
      <c r="AU137" s="10">
        <f t="shared" si="291"/>
        <v>0</v>
      </c>
      <c r="AV137" s="10">
        <v>0</v>
      </c>
      <c r="AW137" s="10">
        <f t="shared" si="292"/>
        <v>0</v>
      </c>
      <c r="AX137" s="10">
        <v>0</v>
      </c>
      <c r="AY137" s="10">
        <f t="shared" si="293"/>
        <v>0</v>
      </c>
      <c r="AZ137" s="10">
        <v>0</v>
      </c>
      <c r="BA137" s="10">
        <f t="shared" si="294"/>
        <v>0</v>
      </c>
      <c r="BB137" s="10">
        <v>0</v>
      </c>
      <c r="BC137" s="10">
        <f t="shared" si="295"/>
        <v>0</v>
      </c>
      <c r="BD137" s="10"/>
      <c r="BE137" s="10">
        <f t="shared" si="466"/>
        <v>0</v>
      </c>
      <c r="BF137" s="10"/>
      <c r="BG137" s="10">
        <f t="shared" si="467"/>
        <v>0</v>
      </c>
      <c r="BH137" s="10"/>
      <c r="BI137" s="10">
        <f t="shared" si="296"/>
        <v>0</v>
      </c>
      <c r="BJ137" s="10">
        <v>0</v>
      </c>
      <c r="BK137" s="10">
        <f t="shared" si="468"/>
        <v>0</v>
      </c>
      <c r="BL137" s="10">
        <v>0</v>
      </c>
      <c r="BM137" s="10">
        <f t="shared" si="297"/>
        <v>0</v>
      </c>
      <c r="BN137" s="10"/>
      <c r="BO137" s="10">
        <f t="shared" si="298"/>
        <v>0</v>
      </c>
      <c r="BP137" s="10"/>
      <c r="BQ137" s="10">
        <f t="shared" si="469"/>
        <v>0</v>
      </c>
      <c r="BR137" s="10"/>
      <c r="BS137" s="10">
        <f t="shared" si="299"/>
        <v>0</v>
      </c>
      <c r="BT137" s="10">
        <v>0</v>
      </c>
      <c r="BU137" s="10">
        <f t="shared" si="470"/>
        <v>0</v>
      </c>
      <c r="BV137" s="10">
        <v>0</v>
      </c>
      <c r="BW137" s="10">
        <f t="shared" si="471"/>
        <v>0</v>
      </c>
      <c r="BX137" s="10">
        <v>0</v>
      </c>
      <c r="BY137" s="10">
        <f t="shared" si="300"/>
        <v>0</v>
      </c>
      <c r="BZ137" s="10">
        <v>0</v>
      </c>
      <c r="CA137" s="10">
        <f t="shared" si="301"/>
        <v>0</v>
      </c>
      <c r="CB137" s="10"/>
      <c r="CC137" s="10">
        <f t="shared" si="302"/>
        <v>0</v>
      </c>
      <c r="CD137" s="10">
        <v>0</v>
      </c>
      <c r="CE137" s="10">
        <f t="shared" si="303"/>
        <v>0</v>
      </c>
      <c r="CF137" s="10">
        <v>0</v>
      </c>
      <c r="CG137" s="10">
        <f t="shared" si="304"/>
        <v>0</v>
      </c>
      <c r="CH137" s="10">
        <v>0</v>
      </c>
      <c r="CI137" s="10">
        <f t="shared" si="472"/>
        <v>0</v>
      </c>
      <c r="CJ137" s="10"/>
      <c r="CK137" s="10">
        <f t="shared" si="473"/>
        <v>0</v>
      </c>
      <c r="CL137" s="10">
        <v>0</v>
      </c>
      <c r="CM137" s="10">
        <f t="shared" si="474"/>
        <v>0</v>
      </c>
      <c r="CN137" s="10"/>
      <c r="CO137" s="10">
        <f t="shared" si="305"/>
        <v>0</v>
      </c>
      <c r="CP137" s="10">
        <v>0</v>
      </c>
      <c r="CQ137" s="10">
        <f t="shared" si="306"/>
        <v>0</v>
      </c>
      <c r="CR137" s="10">
        <v>0</v>
      </c>
      <c r="CS137" s="10">
        <f t="shared" si="307"/>
        <v>0</v>
      </c>
      <c r="CT137" s="10">
        <v>0</v>
      </c>
      <c r="CU137" s="10">
        <f t="shared" si="475"/>
        <v>0</v>
      </c>
      <c r="CV137" s="10"/>
      <c r="CW137" s="10"/>
      <c r="CX137" s="10"/>
      <c r="CY137" s="10"/>
      <c r="CZ137" s="40">
        <f t="shared" si="476"/>
        <v>0</v>
      </c>
      <c r="DA137" s="40">
        <f t="shared" si="476"/>
        <v>0</v>
      </c>
    </row>
    <row r="138" spans="1:105" ht="30" x14ac:dyDescent="0.25">
      <c r="A138" s="56"/>
      <c r="B138" s="56">
        <v>96</v>
      </c>
      <c r="C138" s="6" t="s">
        <v>237</v>
      </c>
      <c r="D138" s="7">
        <f>D137</f>
        <v>9860</v>
      </c>
      <c r="E138" s="7">
        <v>10127</v>
      </c>
      <c r="F138" s="8">
        <v>2.2599999999999998</v>
      </c>
      <c r="G138" s="15">
        <v>1</v>
      </c>
      <c r="H138" s="7">
        <v>1.4</v>
      </c>
      <c r="I138" s="7">
        <v>1.68</v>
      </c>
      <c r="J138" s="7">
        <v>2.23</v>
      </c>
      <c r="K138" s="9">
        <v>2.57</v>
      </c>
      <c r="L138" s="10">
        <v>0</v>
      </c>
      <c r="M138" s="10">
        <f t="shared" si="275"/>
        <v>0</v>
      </c>
      <c r="N138" s="10"/>
      <c r="O138" s="10">
        <f t="shared" si="276"/>
        <v>0</v>
      </c>
      <c r="P138" s="10">
        <v>0</v>
      </c>
      <c r="Q138" s="10">
        <f t="shared" si="277"/>
        <v>0</v>
      </c>
      <c r="R138" s="11"/>
      <c r="S138" s="10">
        <f t="shared" si="278"/>
        <v>0</v>
      </c>
      <c r="T138" s="10"/>
      <c r="U138" s="10">
        <f t="shared" si="279"/>
        <v>0</v>
      </c>
      <c r="V138" s="10">
        <v>0</v>
      </c>
      <c r="W138" s="10">
        <f t="shared" si="280"/>
        <v>0</v>
      </c>
      <c r="X138" s="10">
        <v>0</v>
      </c>
      <c r="Y138" s="10">
        <f t="shared" si="281"/>
        <v>0</v>
      </c>
      <c r="Z138" s="10">
        <v>0</v>
      </c>
      <c r="AA138" s="10">
        <f t="shared" si="282"/>
        <v>0</v>
      </c>
      <c r="AB138" s="10"/>
      <c r="AC138" s="10">
        <f t="shared" si="283"/>
        <v>0</v>
      </c>
      <c r="AD138" s="10">
        <v>0</v>
      </c>
      <c r="AE138" s="10">
        <v>0</v>
      </c>
      <c r="AF138" s="11"/>
      <c r="AG138" s="10">
        <f t="shared" si="284"/>
        <v>0</v>
      </c>
      <c r="AH138" s="10">
        <v>0</v>
      </c>
      <c r="AI138" s="10">
        <f t="shared" si="285"/>
        <v>0</v>
      </c>
      <c r="AJ138" s="10">
        <v>0</v>
      </c>
      <c r="AK138" s="10">
        <f t="shared" si="286"/>
        <v>0</v>
      </c>
      <c r="AL138" s="10"/>
      <c r="AM138" s="10">
        <f t="shared" si="287"/>
        <v>0</v>
      </c>
      <c r="AN138" s="10">
        <v>0</v>
      </c>
      <c r="AO138" s="10">
        <f t="shared" si="288"/>
        <v>0</v>
      </c>
      <c r="AP138" s="10">
        <v>0</v>
      </c>
      <c r="AQ138" s="10">
        <f t="shared" si="289"/>
        <v>0</v>
      </c>
      <c r="AR138" s="10">
        <v>0</v>
      </c>
      <c r="AS138" s="10">
        <f t="shared" si="290"/>
        <v>0</v>
      </c>
      <c r="AT138" s="10">
        <v>0</v>
      </c>
      <c r="AU138" s="10">
        <f t="shared" si="291"/>
        <v>0</v>
      </c>
      <c r="AV138" s="10">
        <v>0</v>
      </c>
      <c r="AW138" s="10">
        <f t="shared" si="292"/>
        <v>0</v>
      </c>
      <c r="AX138" s="10">
        <v>0</v>
      </c>
      <c r="AY138" s="10">
        <f t="shared" si="293"/>
        <v>0</v>
      </c>
      <c r="AZ138" s="10">
        <v>0</v>
      </c>
      <c r="BA138" s="10">
        <f t="shared" si="294"/>
        <v>0</v>
      </c>
      <c r="BB138" s="10">
        <v>0</v>
      </c>
      <c r="BC138" s="10">
        <f t="shared" si="295"/>
        <v>0</v>
      </c>
      <c r="BD138" s="10"/>
      <c r="BE138" s="10">
        <f t="shared" si="466"/>
        <v>0</v>
      </c>
      <c r="BF138" s="10"/>
      <c r="BG138" s="10">
        <f t="shared" si="467"/>
        <v>0</v>
      </c>
      <c r="BH138" s="10">
        <v>0</v>
      </c>
      <c r="BI138" s="10">
        <f t="shared" si="296"/>
        <v>0</v>
      </c>
      <c r="BJ138" s="10">
        <v>0</v>
      </c>
      <c r="BK138" s="10">
        <f t="shared" si="468"/>
        <v>0</v>
      </c>
      <c r="BL138" s="10">
        <v>0</v>
      </c>
      <c r="BM138" s="10">
        <f t="shared" si="297"/>
        <v>0</v>
      </c>
      <c r="BN138" s="10">
        <v>0</v>
      </c>
      <c r="BO138" s="10">
        <f t="shared" si="298"/>
        <v>0</v>
      </c>
      <c r="BP138" s="10"/>
      <c r="BQ138" s="10">
        <f t="shared" si="469"/>
        <v>0</v>
      </c>
      <c r="BR138" s="10"/>
      <c r="BS138" s="10">
        <f t="shared" si="299"/>
        <v>0</v>
      </c>
      <c r="BT138" s="10">
        <v>0</v>
      </c>
      <c r="BU138" s="10">
        <f t="shared" si="470"/>
        <v>0</v>
      </c>
      <c r="BV138" s="10">
        <v>0</v>
      </c>
      <c r="BW138" s="10">
        <f t="shared" si="471"/>
        <v>0</v>
      </c>
      <c r="BX138" s="10">
        <v>0</v>
      </c>
      <c r="BY138" s="10">
        <f t="shared" si="300"/>
        <v>0</v>
      </c>
      <c r="BZ138" s="10">
        <v>0</v>
      </c>
      <c r="CA138" s="10">
        <f t="shared" si="301"/>
        <v>0</v>
      </c>
      <c r="CB138" s="10"/>
      <c r="CC138" s="10">
        <f t="shared" si="302"/>
        <v>0</v>
      </c>
      <c r="CD138" s="10">
        <v>0</v>
      </c>
      <c r="CE138" s="10">
        <f t="shared" si="303"/>
        <v>0</v>
      </c>
      <c r="CF138" s="10">
        <v>0</v>
      </c>
      <c r="CG138" s="10">
        <f t="shared" si="304"/>
        <v>0</v>
      </c>
      <c r="CH138" s="10">
        <v>0</v>
      </c>
      <c r="CI138" s="10">
        <f t="shared" si="472"/>
        <v>0</v>
      </c>
      <c r="CJ138" s="10"/>
      <c r="CK138" s="10">
        <f t="shared" si="473"/>
        <v>0</v>
      </c>
      <c r="CL138" s="10">
        <v>0</v>
      </c>
      <c r="CM138" s="10">
        <f t="shared" si="474"/>
        <v>0</v>
      </c>
      <c r="CN138" s="10"/>
      <c r="CO138" s="10">
        <f t="shared" si="305"/>
        <v>0</v>
      </c>
      <c r="CP138" s="10">
        <v>0</v>
      </c>
      <c r="CQ138" s="10">
        <f t="shared" si="306"/>
        <v>0</v>
      </c>
      <c r="CR138" s="10">
        <v>0</v>
      </c>
      <c r="CS138" s="10">
        <f t="shared" si="307"/>
        <v>0</v>
      </c>
      <c r="CT138" s="10">
        <v>0</v>
      </c>
      <c r="CU138" s="10">
        <f t="shared" si="475"/>
        <v>0</v>
      </c>
      <c r="CV138" s="10"/>
      <c r="CW138" s="10"/>
      <c r="CX138" s="10"/>
      <c r="CY138" s="10"/>
      <c r="CZ138" s="40">
        <f t="shared" si="476"/>
        <v>0</v>
      </c>
      <c r="DA138" s="40">
        <f t="shared" si="476"/>
        <v>0</v>
      </c>
    </row>
    <row r="139" spans="1:105" ht="30" x14ac:dyDescent="0.25">
      <c r="A139" s="56"/>
      <c r="B139" s="56">
        <v>97</v>
      </c>
      <c r="C139" s="6" t="s">
        <v>238</v>
      </c>
      <c r="D139" s="7">
        <f>D138</f>
        <v>9860</v>
      </c>
      <c r="E139" s="7">
        <v>10127</v>
      </c>
      <c r="F139" s="8">
        <v>3.24</v>
      </c>
      <c r="G139" s="15">
        <v>1</v>
      </c>
      <c r="H139" s="7">
        <v>1.4</v>
      </c>
      <c r="I139" s="7">
        <v>1.68</v>
      </c>
      <c r="J139" s="7">
        <v>2.23</v>
      </c>
      <c r="K139" s="9">
        <v>2.57</v>
      </c>
      <c r="L139" s="50"/>
      <c r="M139" s="10">
        <f t="shared" ref="M139:M167" si="477">SUM(L139*$D139*$F139*$G139*$H139*M$8)</f>
        <v>0</v>
      </c>
      <c r="N139" s="10"/>
      <c r="O139" s="10">
        <f t="shared" si="276"/>
        <v>0</v>
      </c>
      <c r="P139" s="50"/>
      <c r="Q139" s="10">
        <f t="shared" si="277"/>
        <v>0</v>
      </c>
      <c r="R139" s="11"/>
      <c r="S139" s="10">
        <f t="shared" si="278"/>
        <v>0</v>
      </c>
      <c r="T139" s="10"/>
      <c r="U139" s="10">
        <f t="shared" si="279"/>
        <v>0</v>
      </c>
      <c r="V139" s="50"/>
      <c r="W139" s="10">
        <f t="shared" si="280"/>
        <v>0</v>
      </c>
      <c r="X139" s="50"/>
      <c r="Y139" s="10">
        <f t="shared" si="281"/>
        <v>0</v>
      </c>
      <c r="Z139" s="50"/>
      <c r="AA139" s="10">
        <f t="shared" si="282"/>
        <v>0</v>
      </c>
      <c r="AB139" s="10"/>
      <c r="AC139" s="10">
        <f t="shared" si="283"/>
        <v>0</v>
      </c>
      <c r="AD139" s="50"/>
      <c r="AE139" s="10">
        <v>0</v>
      </c>
      <c r="AF139" s="11"/>
      <c r="AG139" s="10">
        <f t="shared" si="284"/>
        <v>0</v>
      </c>
      <c r="AH139" s="50"/>
      <c r="AI139" s="10">
        <f t="shared" si="285"/>
        <v>0</v>
      </c>
      <c r="AJ139" s="50"/>
      <c r="AK139" s="10">
        <f t="shared" si="286"/>
        <v>0</v>
      </c>
      <c r="AL139" s="10"/>
      <c r="AM139" s="10">
        <f t="shared" si="287"/>
        <v>0</v>
      </c>
      <c r="AN139" s="50"/>
      <c r="AO139" s="10">
        <f t="shared" si="288"/>
        <v>0</v>
      </c>
      <c r="AP139" s="50"/>
      <c r="AQ139" s="10">
        <f t="shared" si="289"/>
        <v>0</v>
      </c>
      <c r="AR139" s="50"/>
      <c r="AS139" s="10">
        <f t="shared" si="290"/>
        <v>0</v>
      </c>
      <c r="AT139" s="50"/>
      <c r="AU139" s="10">
        <f t="shared" si="291"/>
        <v>0</v>
      </c>
      <c r="AV139" s="50"/>
      <c r="AW139" s="10">
        <f t="shared" si="292"/>
        <v>0</v>
      </c>
      <c r="AX139" s="50"/>
      <c r="AY139" s="10">
        <f t="shared" si="293"/>
        <v>0</v>
      </c>
      <c r="AZ139" s="50"/>
      <c r="BA139" s="10">
        <f t="shared" si="294"/>
        <v>0</v>
      </c>
      <c r="BB139" s="50"/>
      <c r="BC139" s="10">
        <f t="shared" si="295"/>
        <v>0</v>
      </c>
      <c r="BD139" s="50"/>
      <c r="BE139" s="10">
        <f t="shared" si="466"/>
        <v>0</v>
      </c>
      <c r="BF139" s="50"/>
      <c r="BG139" s="10">
        <f t="shared" si="467"/>
        <v>0</v>
      </c>
      <c r="BH139" s="50"/>
      <c r="BI139" s="10">
        <f t="shared" si="296"/>
        <v>0</v>
      </c>
      <c r="BJ139" s="50"/>
      <c r="BK139" s="10">
        <f t="shared" si="468"/>
        <v>0</v>
      </c>
      <c r="BL139" s="50"/>
      <c r="BM139" s="10">
        <f t="shared" si="297"/>
        <v>0</v>
      </c>
      <c r="BN139" s="50"/>
      <c r="BO139" s="10">
        <f t="shared" si="298"/>
        <v>0</v>
      </c>
      <c r="BP139" s="10"/>
      <c r="BQ139" s="10">
        <f t="shared" si="469"/>
        <v>0</v>
      </c>
      <c r="BR139" s="50"/>
      <c r="BS139" s="10">
        <f t="shared" si="299"/>
        <v>0</v>
      </c>
      <c r="BT139" s="50"/>
      <c r="BU139" s="10">
        <f t="shared" si="470"/>
        <v>0</v>
      </c>
      <c r="BV139" s="50"/>
      <c r="BW139" s="10">
        <f t="shared" si="471"/>
        <v>0</v>
      </c>
      <c r="BX139" s="50"/>
      <c r="BY139" s="10">
        <f t="shared" si="300"/>
        <v>0</v>
      </c>
      <c r="BZ139" s="50"/>
      <c r="CA139" s="10">
        <f t="shared" si="301"/>
        <v>0</v>
      </c>
      <c r="CB139" s="10"/>
      <c r="CC139" s="10">
        <f t="shared" si="302"/>
        <v>0</v>
      </c>
      <c r="CD139" s="50"/>
      <c r="CE139" s="10">
        <f t="shared" si="303"/>
        <v>0</v>
      </c>
      <c r="CF139" s="50"/>
      <c r="CG139" s="10">
        <f t="shared" si="304"/>
        <v>0</v>
      </c>
      <c r="CH139" s="50"/>
      <c r="CI139" s="10">
        <f t="shared" si="472"/>
        <v>0</v>
      </c>
      <c r="CJ139" s="10"/>
      <c r="CK139" s="10">
        <f t="shared" si="473"/>
        <v>0</v>
      </c>
      <c r="CL139" s="50"/>
      <c r="CM139" s="10">
        <f t="shared" si="474"/>
        <v>0</v>
      </c>
      <c r="CN139" s="10"/>
      <c r="CO139" s="10">
        <f t="shared" si="305"/>
        <v>0</v>
      </c>
      <c r="CP139" s="50"/>
      <c r="CQ139" s="10">
        <f t="shared" si="306"/>
        <v>0</v>
      </c>
      <c r="CR139" s="50"/>
      <c r="CS139" s="10">
        <f t="shared" si="307"/>
        <v>0</v>
      </c>
      <c r="CT139" s="50"/>
      <c r="CU139" s="10">
        <f t="shared" si="475"/>
        <v>0</v>
      </c>
      <c r="CV139" s="10"/>
      <c r="CW139" s="10"/>
      <c r="CX139" s="10"/>
      <c r="CY139" s="10"/>
      <c r="CZ139" s="40">
        <f t="shared" si="476"/>
        <v>0</v>
      </c>
      <c r="DA139" s="40">
        <f t="shared" si="476"/>
        <v>0</v>
      </c>
    </row>
    <row r="140" spans="1:105" ht="30" x14ac:dyDescent="0.25">
      <c r="A140" s="56"/>
      <c r="B140" s="56">
        <v>98</v>
      </c>
      <c r="C140" s="12" t="s">
        <v>239</v>
      </c>
      <c r="D140" s="7">
        <f>D138</f>
        <v>9860</v>
      </c>
      <c r="E140" s="7">
        <v>10127</v>
      </c>
      <c r="F140" s="8">
        <v>2.06</v>
      </c>
      <c r="G140" s="15">
        <v>1</v>
      </c>
      <c r="H140" s="7">
        <v>1.4</v>
      </c>
      <c r="I140" s="7">
        <v>1.68</v>
      </c>
      <c r="J140" s="7">
        <v>2.23</v>
      </c>
      <c r="K140" s="9">
        <v>2.57</v>
      </c>
      <c r="L140" s="10">
        <v>0</v>
      </c>
      <c r="M140" s="10">
        <f t="shared" si="477"/>
        <v>0</v>
      </c>
      <c r="N140" s="10"/>
      <c r="O140" s="10">
        <f t="shared" si="276"/>
        <v>0</v>
      </c>
      <c r="P140" s="10">
        <v>0</v>
      </c>
      <c r="Q140" s="10">
        <f t="shared" ref="Q140:Q167" si="478">SUM(P140*$D140*$F140*$G140*$H140*Q$8)</f>
        <v>0</v>
      </c>
      <c r="R140" s="11"/>
      <c r="S140" s="10">
        <f t="shared" ref="S140:S167" si="479">SUM(R140*$D140*$F140*$G140*$H140*S$8)</f>
        <v>0</v>
      </c>
      <c r="T140" s="10"/>
      <c r="U140" s="10">
        <f t="shared" si="279"/>
        <v>0</v>
      </c>
      <c r="V140" s="10">
        <v>0</v>
      </c>
      <c r="W140" s="10">
        <f t="shared" ref="W140:W167" si="480">SUM(V140*$D140*$F140*$G140*$H140*W$8)</f>
        <v>0</v>
      </c>
      <c r="X140" s="10">
        <v>0</v>
      </c>
      <c r="Y140" s="10">
        <f t="shared" ref="Y140:Y167" si="481">SUM(X140*$D140*$F140*$G140*$H140*Y$8)</f>
        <v>0</v>
      </c>
      <c r="Z140" s="10">
        <v>0</v>
      </c>
      <c r="AA140" s="10">
        <f t="shared" ref="AA140:AA167" si="482">SUM(Z140*$D140*$F140*$G140*$H140*AA$8)</f>
        <v>0</v>
      </c>
      <c r="AB140" s="10"/>
      <c r="AC140" s="10">
        <f t="shared" ref="AC140:AC167" si="483">SUM(AB140*$D140*$F140*$G140*$H140*AC$8)</f>
        <v>0</v>
      </c>
      <c r="AD140" s="10">
        <v>0</v>
      </c>
      <c r="AE140" s="10">
        <v>0</v>
      </c>
      <c r="AF140" s="11"/>
      <c r="AG140" s="10">
        <f t="shared" ref="AG140:AG167" si="484">SUM(AF140*$D140*$F140*$G140*$H140*AG$8)</f>
        <v>0</v>
      </c>
      <c r="AH140" s="10">
        <v>0</v>
      </c>
      <c r="AI140" s="10">
        <f t="shared" ref="AI140:AI167" si="485">SUM(AH140*$D140*$F140*$G140*$H140*AI$8)</f>
        <v>0</v>
      </c>
      <c r="AJ140" s="10">
        <v>0</v>
      </c>
      <c r="AK140" s="10">
        <f t="shared" ref="AK140:AK167" si="486">SUM(AJ140*$D140*$F140*$G140*$H140*AK$8)</f>
        <v>0</v>
      </c>
      <c r="AL140" s="10"/>
      <c r="AM140" s="10">
        <f t="shared" ref="AM140:AM167" si="487">SUM(AL140*$D140*$F140*$G140*$H140*AM$8)</f>
        <v>0</v>
      </c>
      <c r="AN140" s="10">
        <v>0</v>
      </c>
      <c r="AO140" s="10">
        <f t="shared" ref="AO140:AO167" si="488">SUM(AN140*$D140*$F140*$G140*$I140*AO$8)</f>
        <v>0</v>
      </c>
      <c r="AP140" s="10">
        <v>0</v>
      </c>
      <c r="AQ140" s="10">
        <f t="shared" ref="AQ140:AQ167" si="489">SUM(AP140*$D140*$F140*$G140*$I140*AQ$8)</f>
        <v>0</v>
      </c>
      <c r="AR140" s="10">
        <v>0</v>
      </c>
      <c r="AS140" s="10">
        <f t="shared" ref="AS140:AS167" si="490">SUM(AR140*$D140*$F140*$G140*$I140*AS$8)</f>
        <v>0</v>
      </c>
      <c r="AT140" s="10">
        <v>0</v>
      </c>
      <c r="AU140" s="10">
        <f t="shared" ref="AU140:AU167" si="491">SUM(AT140*$D140*$F140*$G140*$I140*AU$8)</f>
        <v>0</v>
      </c>
      <c r="AV140" s="10">
        <v>0</v>
      </c>
      <c r="AW140" s="10">
        <f t="shared" ref="AW140:AW167" si="492">SUM(AV140*$D140*$F140*$G140*$I140*AW$8)</f>
        <v>0</v>
      </c>
      <c r="AX140" s="10">
        <v>0</v>
      </c>
      <c r="AY140" s="10">
        <f t="shared" ref="AY140:AY167" si="493">SUM(AX140*$D140*$F140*$G140*$I140*AY$8)</f>
        <v>0</v>
      </c>
      <c r="AZ140" s="10">
        <v>0</v>
      </c>
      <c r="BA140" s="10">
        <f t="shared" ref="BA140:BA167" si="494">SUM(AZ140*$D140*$F140*$G140*$I140*BA$8)</f>
        <v>0</v>
      </c>
      <c r="BB140" s="10">
        <v>0</v>
      </c>
      <c r="BC140" s="10">
        <f t="shared" ref="BC140:BC167" si="495">SUM(BB140*$D140*$F140*$G140*$H140*BC$8)</f>
        <v>0</v>
      </c>
      <c r="BD140" s="10"/>
      <c r="BE140" s="10">
        <f t="shared" si="466"/>
        <v>0</v>
      </c>
      <c r="BF140" s="10"/>
      <c r="BG140" s="10">
        <f t="shared" si="467"/>
        <v>0</v>
      </c>
      <c r="BH140" s="10">
        <v>0</v>
      </c>
      <c r="BI140" s="10">
        <f t="shared" ref="BI140:BI167" si="496">SUM(BH140*$D140*$F140*$G140*$H140*BI$8)</f>
        <v>0</v>
      </c>
      <c r="BJ140" s="10">
        <v>0</v>
      </c>
      <c r="BK140" s="10">
        <f t="shared" si="468"/>
        <v>0</v>
      </c>
      <c r="BL140" s="10">
        <v>0</v>
      </c>
      <c r="BM140" s="10">
        <f t="shared" ref="BM140:BM167" si="497">SUM(BL140*$D140*$F140*$G140*$I140*BM$8)</f>
        <v>0</v>
      </c>
      <c r="BN140" s="10">
        <v>0</v>
      </c>
      <c r="BO140" s="10">
        <f t="shared" ref="BO140:BO167" si="498">SUM(BN140*$D140*$F140*$G140*$I140*BO$8)</f>
        <v>0</v>
      </c>
      <c r="BP140" s="10"/>
      <c r="BQ140" s="10">
        <f t="shared" si="469"/>
        <v>0</v>
      </c>
      <c r="BR140" s="10"/>
      <c r="BS140" s="10">
        <f t="shared" ref="BS140:BS167" si="499">SUM(BR140*$D140*$F140*$G140*$I140*BS$8)</f>
        <v>0</v>
      </c>
      <c r="BT140" s="10">
        <v>0</v>
      </c>
      <c r="BU140" s="10">
        <f t="shared" si="470"/>
        <v>0</v>
      </c>
      <c r="BV140" s="10">
        <v>0</v>
      </c>
      <c r="BW140" s="10">
        <f t="shared" si="471"/>
        <v>0</v>
      </c>
      <c r="BX140" s="10">
        <v>0</v>
      </c>
      <c r="BY140" s="10">
        <f t="shared" ref="BY140:BY167" si="500">SUM(BX140*$D140*$F140*$G140*$I140*BY$8)</f>
        <v>0</v>
      </c>
      <c r="BZ140" s="10">
        <v>0</v>
      </c>
      <c r="CA140" s="10">
        <f t="shared" ref="CA140:CA167" si="501">SUM(BZ140*$D140*$F140*$G140*$I140*CA$8)</f>
        <v>0</v>
      </c>
      <c r="CB140" s="10"/>
      <c r="CC140" s="10">
        <f t="shared" ref="CC140:CC167" si="502">SUM(CB140*$D140*$F140*$G140*$I140*CC$8)</f>
        <v>0</v>
      </c>
      <c r="CD140" s="10">
        <v>0</v>
      </c>
      <c r="CE140" s="10">
        <f t="shared" ref="CE140:CE167" si="503">SUM(CD140*$D140*$F140*$G140*$I140*CE$8)</f>
        <v>0</v>
      </c>
      <c r="CF140" s="10">
        <v>0</v>
      </c>
      <c r="CG140" s="10">
        <f t="shared" ref="CG140:CG167" si="504">SUM(CF140*$D140*$F140*$G140*$I140*CG$8)</f>
        <v>0</v>
      </c>
      <c r="CH140" s="10">
        <v>0</v>
      </c>
      <c r="CI140" s="10">
        <f t="shared" si="472"/>
        <v>0</v>
      </c>
      <c r="CJ140" s="10"/>
      <c r="CK140" s="10">
        <f t="shared" si="473"/>
        <v>0</v>
      </c>
      <c r="CL140" s="10">
        <v>0</v>
      </c>
      <c r="CM140" s="10">
        <f t="shared" si="474"/>
        <v>0</v>
      </c>
      <c r="CN140" s="10"/>
      <c r="CO140" s="10">
        <f t="shared" ref="CO140:CO167" si="505">SUM(CN140*$D140*$F140*$G140*$I140*CO$8)</f>
        <v>0</v>
      </c>
      <c r="CP140" s="10">
        <v>0</v>
      </c>
      <c r="CQ140" s="10">
        <f t="shared" ref="CQ140:CQ167" si="506">SUM(CP140*$D140*$F140*$G140*$I140*CQ$8)</f>
        <v>0</v>
      </c>
      <c r="CR140" s="10">
        <v>0</v>
      </c>
      <c r="CS140" s="10">
        <f t="shared" ref="CS140:CS167" si="507">SUM(CR140*$D140*$F140*$G140*$K140*CS$8)</f>
        <v>0</v>
      </c>
      <c r="CT140" s="10">
        <v>0</v>
      </c>
      <c r="CU140" s="10">
        <f t="shared" si="475"/>
        <v>0</v>
      </c>
      <c r="CV140" s="10"/>
      <c r="CW140" s="10"/>
      <c r="CX140" s="10"/>
      <c r="CY140" s="10"/>
      <c r="CZ140" s="40">
        <f t="shared" si="476"/>
        <v>0</v>
      </c>
      <c r="DA140" s="40">
        <f t="shared" si="476"/>
        <v>0</v>
      </c>
    </row>
    <row r="141" spans="1:105" ht="30" x14ac:dyDescent="0.25">
      <c r="A141" s="56"/>
      <c r="B141" s="56">
        <v>99</v>
      </c>
      <c r="C141" s="12" t="s">
        <v>240</v>
      </c>
      <c r="D141" s="7">
        <f>D140</f>
        <v>9860</v>
      </c>
      <c r="E141" s="7">
        <v>10127</v>
      </c>
      <c r="F141" s="8">
        <v>2.17</v>
      </c>
      <c r="G141" s="15">
        <v>1</v>
      </c>
      <c r="H141" s="7">
        <v>1.4</v>
      </c>
      <c r="I141" s="7">
        <v>1.68</v>
      </c>
      <c r="J141" s="7">
        <v>2.23</v>
      </c>
      <c r="K141" s="9">
        <v>2.57</v>
      </c>
      <c r="L141" s="10">
        <v>0</v>
      </c>
      <c r="M141" s="10">
        <f t="shared" si="477"/>
        <v>0</v>
      </c>
      <c r="N141" s="10"/>
      <c r="O141" s="10">
        <f t="shared" ref="O141:O167" si="508">N141/8*12</f>
        <v>0</v>
      </c>
      <c r="P141" s="10">
        <v>0</v>
      </c>
      <c r="Q141" s="10">
        <f t="shared" si="478"/>
        <v>0</v>
      </c>
      <c r="R141" s="11"/>
      <c r="S141" s="10">
        <f t="shared" si="479"/>
        <v>0</v>
      </c>
      <c r="T141" s="10"/>
      <c r="U141" s="10">
        <f t="shared" ref="U141:U167" si="509">T141/8*12</f>
        <v>0</v>
      </c>
      <c r="V141" s="10">
        <v>0</v>
      </c>
      <c r="W141" s="10">
        <f t="shared" si="480"/>
        <v>0</v>
      </c>
      <c r="X141" s="10">
        <v>0</v>
      </c>
      <c r="Y141" s="10">
        <f t="shared" si="481"/>
        <v>0</v>
      </c>
      <c r="Z141" s="10">
        <v>0</v>
      </c>
      <c r="AA141" s="10">
        <f t="shared" si="482"/>
        <v>0</v>
      </c>
      <c r="AB141" s="10"/>
      <c r="AC141" s="10">
        <f t="shared" si="483"/>
        <v>0</v>
      </c>
      <c r="AD141" s="10">
        <v>0</v>
      </c>
      <c r="AE141" s="10">
        <v>0</v>
      </c>
      <c r="AF141" s="11"/>
      <c r="AG141" s="10">
        <f t="shared" si="484"/>
        <v>0</v>
      </c>
      <c r="AH141" s="10">
        <v>0</v>
      </c>
      <c r="AI141" s="10">
        <f t="shared" si="485"/>
        <v>0</v>
      </c>
      <c r="AJ141" s="10">
        <v>0</v>
      </c>
      <c r="AK141" s="10">
        <f t="shared" si="486"/>
        <v>0</v>
      </c>
      <c r="AL141" s="10"/>
      <c r="AM141" s="10">
        <f t="shared" si="487"/>
        <v>0</v>
      </c>
      <c r="AN141" s="10">
        <v>0</v>
      </c>
      <c r="AO141" s="10">
        <f t="shared" si="488"/>
        <v>0</v>
      </c>
      <c r="AP141" s="10">
        <v>0</v>
      </c>
      <c r="AQ141" s="10">
        <f t="shared" si="489"/>
        <v>0</v>
      </c>
      <c r="AR141" s="10">
        <v>0</v>
      </c>
      <c r="AS141" s="10">
        <f t="shared" si="490"/>
        <v>0</v>
      </c>
      <c r="AT141" s="10">
        <v>0</v>
      </c>
      <c r="AU141" s="10">
        <f t="shared" si="491"/>
        <v>0</v>
      </c>
      <c r="AV141" s="10">
        <v>0</v>
      </c>
      <c r="AW141" s="10">
        <f t="shared" si="492"/>
        <v>0</v>
      </c>
      <c r="AX141" s="10">
        <v>0</v>
      </c>
      <c r="AY141" s="10">
        <f t="shared" si="493"/>
        <v>0</v>
      </c>
      <c r="AZ141" s="10">
        <v>0</v>
      </c>
      <c r="BA141" s="10">
        <f t="shared" si="494"/>
        <v>0</v>
      </c>
      <c r="BB141" s="10">
        <v>0</v>
      </c>
      <c r="BC141" s="10">
        <f t="shared" si="495"/>
        <v>0</v>
      </c>
      <c r="BD141" s="10"/>
      <c r="BE141" s="10">
        <f t="shared" si="466"/>
        <v>0</v>
      </c>
      <c r="BF141" s="10"/>
      <c r="BG141" s="10">
        <f t="shared" si="467"/>
        <v>0</v>
      </c>
      <c r="BH141" s="10">
        <v>0</v>
      </c>
      <c r="BI141" s="10">
        <f t="shared" si="496"/>
        <v>0</v>
      </c>
      <c r="BJ141" s="10">
        <v>0</v>
      </c>
      <c r="BK141" s="10">
        <f t="shared" si="468"/>
        <v>0</v>
      </c>
      <c r="BL141" s="10">
        <v>0</v>
      </c>
      <c r="BM141" s="10">
        <f t="shared" si="497"/>
        <v>0</v>
      </c>
      <c r="BN141" s="10">
        <v>0</v>
      </c>
      <c r="BO141" s="10">
        <f t="shared" si="498"/>
        <v>0</v>
      </c>
      <c r="BP141" s="10"/>
      <c r="BQ141" s="10">
        <f t="shared" si="469"/>
        <v>0</v>
      </c>
      <c r="BR141" s="10"/>
      <c r="BS141" s="10">
        <f t="shared" si="499"/>
        <v>0</v>
      </c>
      <c r="BT141" s="10">
        <v>0</v>
      </c>
      <c r="BU141" s="10">
        <f t="shared" si="470"/>
        <v>0</v>
      </c>
      <c r="BV141" s="10">
        <v>0</v>
      </c>
      <c r="BW141" s="10">
        <f t="shared" si="471"/>
        <v>0</v>
      </c>
      <c r="BX141" s="10">
        <v>0</v>
      </c>
      <c r="BY141" s="10">
        <f t="shared" si="500"/>
        <v>0</v>
      </c>
      <c r="BZ141" s="10">
        <v>0</v>
      </c>
      <c r="CA141" s="10">
        <f t="shared" si="501"/>
        <v>0</v>
      </c>
      <c r="CB141" s="10"/>
      <c r="CC141" s="10">
        <f t="shared" si="502"/>
        <v>0</v>
      </c>
      <c r="CD141" s="10">
        <v>0</v>
      </c>
      <c r="CE141" s="10">
        <f t="shared" si="503"/>
        <v>0</v>
      </c>
      <c r="CF141" s="10">
        <v>0</v>
      </c>
      <c r="CG141" s="10">
        <f t="shared" si="504"/>
        <v>0</v>
      </c>
      <c r="CH141" s="10">
        <v>0</v>
      </c>
      <c r="CI141" s="10">
        <f t="shared" si="472"/>
        <v>0</v>
      </c>
      <c r="CJ141" s="10"/>
      <c r="CK141" s="10">
        <f t="shared" si="473"/>
        <v>0</v>
      </c>
      <c r="CL141" s="10">
        <v>0</v>
      </c>
      <c r="CM141" s="10">
        <f t="shared" si="474"/>
        <v>0</v>
      </c>
      <c r="CN141" s="10"/>
      <c r="CO141" s="10">
        <f t="shared" si="505"/>
        <v>0</v>
      </c>
      <c r="CP141" s="10">
        <v>0</v>
      </c>
      <c r="CQ141" s="10">
        <f t="shared" si="506"/>
        <v>0</v>
      </c>
      <c r="CR141" s="10">
        <v>0</v>
      </c>
      <c r="CS141" s="10">
        <f t="shared" si="507"/>
        <v>0</v>
      </c>
      <c r="CT141" s="10">
        <v>0</v>
      </c>
      <c r="CU141" s="10">
        <f t="shared" si="475"/>
        <v>0</v>
      </c>
      <c r="CV141" s="10"/>
      <c r="CW141" s="10"/>
      <c r="CX141" s="10"/>
      <c r="CY141" s="10"/>
      <c r="CZ141" s="40">
        <f t="shared" si="476"/>
        <v>0</v>
      </c>
      <c r="DA141" s="40">
        <f t="shared" si="476"/>
        <v>0</v>
      </c>
    </row>
    <row r="142" spans="1:105" s="44" customFormat="1" ht="14.25" x14ac:dyDescent="0.2">
      <c r="A142" s="55">
        <v>33</v>
      </c>
      <c r="B142" s="55"/>
      <c r="C142" s="17" t="s">
        <v>241</v>
      </c>
      <c r="D142" s="25"/>
      <c r="E142" s="25"/>
      <c r="F142" s="22">
        <v>1.1000000000000001</v>
      </c>
      <c r="G142" s="32"/>
      <c r="H142" s="25"/>
      <c r="I142" s="25"/>
      <c r="J142" s="25"/>
      <c r="K142" s="54">
        <v>2.57</v>
      </c>
      <c r="L142" s="23">
        <f>L143</f>
        <v>0</v>
      </c>
      <c r="M142" s="23">
        <f>M143</f>
        <v>0</v>
      </c>
      <c r="N142" s="26">
        <f t="shared" ref="N142:BW142" si="510">N143</f>
        <v>0</v>
      </c>
      <c r="O142" s="26">
        <f t="shared" si="510"/>
        <v>0</v>
      </c>
      <c r="P142" s="23">
        <f t="shared" si="510"/>
        <v>0</v>
      </c>
      <c r="Q142" s="23">
        <f t="shared" si="510"/>
        <v>0</v>
      </c>
      <c r="R142" s="23">
        <f t="shared" si="510"/>
        <v>0</v>
      </c>
      <c r="S142" s="23">
        <f t="shared" si="510"/>
        <v>0</v>
      </c>
      <c r="T142" s="26">
        <f t="shared" si="510"/>
        <v>0</v>
      </c>
      <c r="U142" s="26">
        <f t="shared" si="510"/>
        <v>0</v>
      </c>
      <c r="V142" s="23">
        <f t="shared" si="510"/>
        <v>0</v>
      </c>
      <c r="W142" s="23">
        <f t="shared" si="510"/>
        <v>0</v>
      </c>
      <c r="X142" s="23">
        <f t="shared" si="510"/>
        <v>0</v>
      </c>
      <c r="Y142" s="23">
        <f t="shared" si="510"/>
        <v>0</v>
      </c>
      <c r="Z142" s="23">
        <f t="shared" si="510"/>
        <v>0</v>
      </c>
      <c r="AA142" s="23">
        <f t="shared" si="510"/>
        <v>0</v>
      </c>
      <c r="AB142" s="23">
        <f t="shared" si="510"/>
        <v>0</v>
      </c>
      <c r="AC142" s="23">
        <f t="shared" si="510"/>
        <v>0</v>
      </c>
      <c r="AD142" s="23">
        <v>0</v>
      </c>
      <c r="AE142" s="23">
        <v>0</v>
      </c>
      <c r="AF142" s="23">
        <f t="shared" si="510"/>
        <v>0</v>
      </c>
      <c r="AG142" s="23">
        <f t="shared" si="510"/>
        <v>0</v>
      </c>
      <c r="AH142" s="23">
        <f t="shared" si="510"/>
        <v>0</v>
      </c>
      <c r="AI142" s="23">
        <f t="shared" si="510"/>
        <v>0</v>
      </c>
      <c r="AJ142" s="23">
        <f t="shared" si="510"/>
        <v>0</v>
      </c>
      <c r="AK142" s="23">
        <f t="shared" si="510"/>
        <v>0</v>
      </c>
      <c r="AL142" s="23">
        <f t="shared" si="510"/>
        <v>0</v>
      </c>
      <c r="AM142" s="23">
        <f t="shared" si="510"/>
        <v>0</v>
      </c>
      <c r="AN142" s="23">
        <f t="shared" si="510"/>
        <v>0</v>
      </c>
      <c r="AO142" s="23">
        <f t="shared" si="510"/>
        <v>0</v>
      </c>
      <c r="AP142" s="23">
        <f t="shared" si="510"/>
        <v>0</v>
      </c>
      <c r="AQ142" s="23">
        <f t="shared" si="510"/>
        <v>0</v>
      </c>
      <c r="AR142" s="23">
        <f t="shared" si="510"/>
        <v>0</v>
      </c>
      <c r="AS142" s="23">
        <f t="shared" si="510"/>
        <v>0</v>
      </c>
      <c r="AT142" s="23">
        <f t="shared" si="510"/>
        <v>0</v>
      </c>
      <c r="AU142" s="23">
        <f t="shared" si="510"/>
        <v>0</v>
      </c>
      <c r="AV142" s="23">
        <f t="shared" si="510"/>
        <v>0</v>
      </c>
      <c r="AW142" s="23">
        <f t="shared" si="510"/>
        <v>0</v>
      </c>
      <c r="AX142" s="23">
        <f t="shared" si="510"/>
        <v>1</v>
      </c>
      <c r="AY142" s="23">
        <f t="shared" si="510"/>
        <v>18221.28</v>
      </c>
      <c r="AZ142" s="23">
        <f t="shared" si="510"/>
        <v>0</v>
      </c>
      <c r="BA142" s="23">
        <f t="shared" si="510"/>
        <v>0</v>
      </c>
      <c r="BB142" s="23">
        <f t="shared" si="510"/>
        <v>1</v>
      </c>
      <c r="BC142" s="23">
        <f t="shared" si="510"/>
        <v>15184.4</v>
      </c>
      <c r="BD142" s="23">
        <f t="shared" si="510"/>
        <v>0</v>
      </c>
      <c r="BE142" s="23">
        <f t="shared" si="510"/>
        <v>0</v>
      </c>
      <c r="BF142" s="23">
        <f t="shared" si="510"/>
        <v>0</v>
      </c>
      <c r="BG142" s="23">
        <f t="shared" si="510"/>
        <v>0</v>
      </c>
      <c r="BH142" s="23">
        <f t="shared" si="510"/>
        <v>0</v>
      </c>
      <c r="BI142" s="23">
        <f t="shared" si="510"/>
        <v>0</v>
      </c>
      <c r="BJ142" s="23">
        <f t="shared" si="510"/>
        <v>0</v>
      </c>
      <c r="BK142" s="23">
        <f t="shared" si="510"/>
        <v>0</v>
      </c>
      <c r="BL142" s="23">
        <f t="shared" si="510"/>
        <v>0</v>
      </c>
      <c r="BM142" s="23">
        <f t="shared" si="510"/>
        <v>0</v>
      </c>
      <c r="BN142" s="23">
        <f t="shared" si="510"/>
        <v>0</v>
      </c>
      <c r="BO142" s="23">
        <f t="shared" si="510"/>
        <v>0</v>
      </c>
      <c r="BP142" s="23">
        <f t="shared" si="510"/>
        <v>0</v>
      </c>
      <c r="BQ142" s="23">
        <f t="shared" si="510"/>
        <v>0</v>
      </c>
      <c r="BR142" s="23">
        <f t="shared" si="510"/>
        <v>0</v>
      </c>
      <c r="BS142" s="23">
        <f t="shared" si="510"/>
        <v>0</v>
      </c>
      <c r="BT142" s="23">
        <f t="shared" si="510"/>
        <v>0</v>
      </c>
      <c r="BU142" s="23">
        <f t="shared" si="510"/>
        <v>0</v>
      </c>
      <c r="BV142" s="23">
        <f t="shared" si="510"/>
        <v>0</v>
      </c>
      <c r="BW142" s="23">
        <f t="shared" si="510"/>
        <v>0</v>
      </c>
      <c r="BX142" s="23">
        <f t="shared" ref="BX142:CU142" si="511">BX143</f>
        <v>4</v>
      </c>
      <c r="BY142" s="23">
        <f t="shared" si="511"/>
        <v>72885.119999999995</v>
      </c>
      <c r="BZ142" s="23">
        <f t="shared" si="511"/>
        <v>0</v>
      </c>
      <c r="CA142" s="23">
        <f t="shared" si="511"/>
        <v>0</v>
      </c>
      <c r="CB142" s="23">
        <f t="shared" si="511"/>
        <v>0</v>
      </c>
      <c r="CC142" s="23">
        <f t="shared" si="511"/>
        <v>0</v>
      </c>
      <c r="CD142" s="23">
        <f t="shared" si="511"/>
        <v>0</v>
      </c>
      <c r="CE142" s="23">
        <f t="shared" si="511"/>
        <v>0</v>
      </c>
      <c r="CF142" s="23">
        <f t="shared" si="511"/>
        <v>0</v>
      </c>
      <c r="CG142" s="23">
        <f t="shared" si="511"/>
        <v>0</v>
      </c>
      <c r="CH142" s="23">
        <f t="shared" si="511"/>
        <v>0</v>
      </c>
      <c r="CI142" s="23">
        <f t="shared" si="511"/>
        <v>0</v>
      </c>
      <c r="CJ142" s="23">
        <f t="shared" si="511"/>
        <v>0</v>
      </c>
      <c r="CK142" s="23">
        <f t="shared" si="511"/>
        <v>0</v>
      </c>
      <c r="CL142" s="23">
        <f t="shared" si="511"/>
        <v>4</v>
      </c>
      <c r="CM142" s="23">
        <f t="shared" si="511"/>
        <v>60737.599999999999</v>
      </c>
      <c r="CN142" s="23">
        <f t="shared" si="511"/>
        <v>0</v>
      </c>
      <c r="CO142" s="23">
        <f t="shared" si="511"/>
        <v>0</v>
      </c>
      <c r="CP142" s="23">
        <f t="shared" si="511"/>
        <v>0</v>
      </c>
      <c r="CQ142" s="23">
        <f t="shared" si="511"/>
        <v>0</v>
      </c>
      <c r="CR142" s="23">
        <f t="shared" si="511"/>
        <v>0</v>
      </c>
      <c r="CS142" s="23">
        <f t="shared" si="511"/>
        <v>0</v>
      </c>
      <c r="CT142" s="23">
        <f t="shared" si="511"/>
        <v>0</v>
      </c>
      <c r="CU142" s="23">
        <f t="shared" si="511"/>
        <v>0</v>
      </c>
      <c r="CV142" s="23"/>
      <c r="CW142" s="23"/>
      <c r="CX142" s="23"/>
      <c r="CY142" s="23"/>
      <c r="CZ142" s="23">
        <f t="shared" ref="CZ142:DA142" si="512">CZ143</f>
        <v>10</v>
      </c>
      <c r="DA142" s="23">
        <f t="shared" si="512"/>
        <v>167028.4</v>
      </c>
    </row>
    <row r="143" spans="1:105" x14ac:dyDescent="0.25">
      <c r="A143" s="56"/>
      <c r="B143" s="56">
        <v>100</v>
      </c>
      <c r="C143" s="12" t="s">
        <v>242</v>
      </c>
      <c r="D143" s="7">
        <f>D141</f>
        <v>9860</v>
      </c>
      <c r="E143" s="7">
        <v>10127</v>
      </c>
      <c r="F143" s="8">
        <v>1.1000000000000001</v>
      </c>
      <c r="G143" s="15">
        <v>1</v>
      </c>
      <c r="H143" s="7">
        <v>1.4</v>
      </c>
      <c r="I143" s="7">
        <v>1.68</v>
      </c>
      <c r="J143" s="7">
        <v>2.23</v>
      </c>
      <c r="K143" s="9">
        <v>2.57</v>
      </c>
      <c r="L143" s="10">
        <v>0</v>
      </c>
      <c r="M143" s="10">
        <f t="shared" si="477"/>
        <v>0</v>
      </c>
      <c r="N143" s="10"/>
      <c r="O143" s="10">
        <f t="shared" si="508"/>
        <v>0</v>
      </c>
      <c r="P143" s="10">
        <v>0</v>
      </c>
      <c r="Q143" s="10">
        <f t="shared" si="478"/>
        <v>0</v>
      </c>
      <c r="R143" s="11"/>
      <c r="S143" s="10">
        <f t="shared" si="479"/>
        <v>0</v>
      </c>
      <c r="T143" s="10"/>
      <c r="U143" s="10">
        <f t="shared" si="509"/>
        <v>0</v>
      </c>
      <c r="V143" s="10">
        <v>0</v>
      </c>
      <c r="W143" s="10">
        <f t="shared" si="480"/>
        <v>0</v>
      </c>
      <c r="X143" s="10">
        <v>0</v>
      </c>
      <c r="Y143" s="10">
        <f t="shared" si="481"/>
        <v>0</v>
      </c>
      <c r="Z143" s="10">
        <v>0</v>
      </c>
      <c r="AA143" s="10">
        <f t="shared" si="482"/>
        <v>0</v>
      </c>
      <c r="AB143" s="10"/>
      <c r="AC143" s="10">
        <f t="shared" si="483"/>
        <v>0</v>
      </c>
      <c r="AD143" s="10">
        <v>0</v>
      </c>
      <c r="AE143" s="10">
        <v>0</v>
      </c>
      <c r="AF143" s="11"/>
      <c r="AG143" s="10">
        <f t="shared" si="484"/>
        <v>0</v>
      </c>
      <c r="AH143" s="10">
        <v>0</v>
      </c>
      <c r="AI143" s="10">
        <f t="shared" si="485"/>
        <v>0</v>
      </c>
      <c r="AJ143" s="10">
        <v>0</v>
      </c>
      <c r="AK143" s="10">
        <f t="shared" si="486"/>
        <v>0</v>
      </c>
      <c r="AL143" s="10"/>
      <c r="AM143" s="10">
        <f t="shared" si="487"/>
        <v>0</v>
      </c>
      <c r="AN143" s="10">
        <v>0</v>
      </c>
      <c r="AO143" s="10">
        <f t="shared" si="488"/>
        <v>0</v>
      </c>
      <c r="AP143" s="10">
        <v>0</v>
      </c>
      <c r="AQ143" s="10">
        <f t="shared" si="489"/>
        <v>0</v>
      </c>
      <c r="AR143" s="10">
        <v>0</v>
      </c>
      <c r="AS143" s="10">
        <f t="shared" si="490"/>
        <v>0</v>
      </c>
      <c r="AT143" s="10">
        <v>0</v>
      </c>
      <c r="AU143" s="10">
        <f t="shared" si="491"/>
        <v>0</v>
      </c>
      <c r="AV143" s="10">
        <v>0</v>
      </c>
      <c r="AW143" s="10">
        <f t="shared" si="492"/>
        <v>0</v>
      </c>
      <c r="AX143" s="51">
        <v>1</v>
      </c>
      <c r="AY143" s="10">
        <f t="shared" si="493"/>
        <v>18221.28</v>
      </c>
      <c r="AZ143" s="10">
        <v>0</v>
      </c>
      <c r="BA143" s="10">
        <f t="shared" si="494"/>
        <v>0</v>
      </c>
      <c r="BB143" s="10">
        <v>1</v>
      </c>
      <c r="BC143" s="10">
        <f t="shared" si="495"/>
        <v>15184.4</v>
      </c>
      <c r="BD143" s="10"/>
      <c r="BE143" s="10">
        <f t="shared" ref="BE143" si="513">SUM(BD143*$D143*$F143*$G143*$H143*BE$8)</f>
        <v>0</v>
      </c>
      <c r="BF143" s="10"/>
      <c r="BG143" s="10">
        <f t="shared" ref="BG143" si="514">SUM(BF143*$D143*$F143*$G143*$H143*BG$8)</f>
        <v>0</v>
      </c>
      <c r="BH143" s="10"/>
      <c r="BI143" s="10">
        <f t="shared" si="496"/>
        <v>0</v>
      </c>
      <c r="BJ143" s="10">
        <v>0</v>
      </c>
      <c r="BK143" s="10">
        <f t="shared" ref="BK143" si="515">SUM(BJ143*$D143*$F143*$G143*$H143*BK$8)</f>
        <v>0</v>
      </c>
      <c r="BL143" s="10">
        <v>0</v>
      </c>
      <c r="BM143" s="10">
        <f t="shared" si="497"/>
        <v>0</v>
      </c>
      <c r="BN143" s="10"/>
      <c r="BO143" s="10">
        <f t="shared" si="498"/>
        <v>0</v>
      </c>
      <c r="BP143" s="10"/>
      <c r="BQ143" s="10">
        <f t="shared" ref="BQ143" si="516">SUM(BP143*$D143*$F143*$G143*$H143*BQ$8)</f>
        <v>0</v>
      </c>
      <c r="BR143" s="10"/>
      <c r="BS143" s="10">
        <f t="shared" si="499"/>
        <v>0</v>
      </c>
      <c r="BT143" s="10">
        <v>0</v>
      </c>
      <c r="BU143" s="10">
        <f t="shared" ref="BU143" si="517">SUM(BT143*$D143*$F143*$G143*$H143*BU$8)</f>
        <v>0</v>
      </c>
      <c r="BV143" s="10"/>
      <c r="BW143" s="10">
        <f t="shared" ref="BW143" si="518">SUM(BV143*$D143*$F143*$G143*$H143*BW$8)</f>
        <v>0</v>
      </c>
      <c r="BX143" s="51">
        <v>4</v>
      </c>
      <c r="BY143" s="10">
        <f t="shared" si="500"/>
        <v>72885.119999999995</v>
      </c>
      <c r="BZ143" s="10"/>
      <c r="CA143" s="10">
        <f t="shared" si="501"/>
        <v>0</v>
      </c>
      <c r="CB143" s="10"/>
      <c r="CC143" s="10">
        <f t="shared" si="502"/>
        <v>0</v>
      </c>
      <c r="CD143" s="10">
        <v>0</v>
      </c>
      <c r="CE143" s="10">
        <f t="shared" si="503"/>
        <v>0</v>
      </c>
      <c r="CF143" s="10"/>
      <c r="CG143" s="10">
        <f t="shared" si="504"/>
        <v>0</v>
      </c>
      <c r="CH143" s="10">
        <v>0</v>
      </c>
      <c r="CI143" s="10">
        <f t="shared" ref="CI143" si="519">SUM(CH143*$D143*$F143*$G143*$H143*CI$8)</f>
        <v>0</v>
      </c>
      <c r="CJ143" s="10"/>
      <c r="CK143" s="10">
        <f t="shared" ref="CK143" si="520">SUM(CJ143*$D143*$F143*$G143*$H143*CK$8)</f>
        <v>0</v>
      </c>
      <c r="CL143" s="10">
        <v>4</v>
      </c>
      <c r="CM143" s="10">
        <f t="shared" ref="CM143" si="521">SUM(CL143*$D143*$F143*$G143*$H143*CM$8)</f>
        <v>60737.599999999999</v>
      </c>
      <c r="CN143" s="10"/>
      <c r="CO143" s="10">
        <f t="shared" si="505"/>
        <v>0</v>
      </c>
      <c r="CP143" s="10"/>
      <c r="CQ143" s="10">
        <f t="shared" si="506"/>
        <v>0</v>
      </c>
      <c r="CR143" s="10"/>
      <c r="CS143" s="10">
        <f t="shared" si="507"/>
        <v>0</v>
      </c>
      <c r="CT143" s="10">
        <v>0</v>
      </c>
      <c r="CU143" s="10">
        <f>SUM(CT143*$D143*$F143*$G143*$J143*CU$8)</f>
        <v>0</v>
      </c>
      <c r="CV143" s="10"/>
      <c r="CW143" s="10"/>
      <c r="CX143" s="10"/>
      <c r="CY143" s="10"/>
      <c r="CZ143" s="40">
        <f>SUM(AF143,R143,V143,AD143,L143,X143,P143,BH143,BV143,CH143,CL143,BJ143,CJ143,AH143,BB143,BD143,AJ143,BF143,BT143,AL143,Z143,CP143,BL143,CN143,BN143,BZ143,CD143,BX143,CB143,AN143,AP143,AR143,AT143,AV143,AZ143,AX143,BR143,CT143,CR143,CF143,AB143,BP143)</f>
        <v>10</v>
      </c>
      <c r="DA143" s="40">
        <f>SUM(AG143,S143,W143,AE143,M143,Y143,Q143,BI143,BW143,CI143,CM143,BK143,CK143,AI143,BC143,BE143,AK143,BG143,BU143,AM143,AA143,CQ143,BM143,CO143,BO143,CA143,CE143,BY143,CC143,AO143,AQ143,AS143,AU143,AW143,BA143,AY143,BS143,CU143,CS143,CG143,AC143,BQ143)</f>
        <v>167028.4</v>
      </c>
    </row>
    <row r="144" spans="1:105" s="44" customFormat="1" ht="14.25" x14ac:dyDescent="0.2">
      <c r="A144" s="55">
        <v>34</v>
      </c>
      <c r="B144" s="55"/>
      <c r="C144" s="17" t="s">
        <v>243</v>
      </c>
      <c r="D144" s="25"/>
      <c r="E144" s="25"/>
      <c r="F144" s="22">
        <v>0.89</v>
      </c>
      <c r="G144" s="32"/>
      <c r="H144" s="25"/>
      <c r="I144" s="25"/>
      <c r="J144" s="25"/>
      <c r="K144" s="54">
        <v>2.57</v>
      </c>
      <c r="L144" s="23">
        <f t="shared" ref="L144:BW144" si="522">SUM(L145:L147)</f>
        <v>0</v>
      </c>
      <c r="M144" s="23">
        <f t="shared" si="522"/>
        <v>0</v>
      </c>
      <c r="N144" s="26">
        <f t="shared" si="522"/>
        <v>0</v>
      </c>
      <c r="O144" s="26">
        <f t="shared" si="522"/>
        <v>0</v>
      </c>
      <c r="P144" s="23">
        <f t="shared" si="522"/>
        <v>0</v>
      </c>
      <c r="Q144" s="23">
        <f t="shared" si="522"/>
        <v>0</v>
      </c>
      <c r="R144" s="23">
        <f t="shared" si="522"/>
        <v>0</v>
      </c>
      <c r="S144" s="23">
        <f t="shared" si="522"/>
        <v>0</v>
      </c>
      <c r="T144" s="26">
        <f t="shared" si="522"/>
        <v>0</v>
      </c>
      <c r="U144" s="26">
        <f t="shared" si="522"/>
        <v>0</v>
      </c>
      <c r="V144" s="23">
        <f t="shared" si="522"/>
        <v>0</v>
      </c>
      <c r="W144" s="23">
        <f t="shared" si="522"/>
        <v>0</v>
      </c>
      <c r="X144" s="23">
        <f t="shared" si="522"/>
        <v>0</v>
      </c>
      <c r="Y144" s="23">
        <f t="shared" si="522"/>
        <v>0</v>
      </c>
      <c r="Z144" s="23">
        <f t="shared" si="522"/>
        <v>0</v>
      </c>
      <c r="AA144" s="23">
        <f t="shared" si="522"/>
        <v>0</v>
      </c>
      <c r="AB144" s="23">
        <f t="shared" si="522"/>
        <v>0</v>
      </c>
      <c r="AC144" s="23">
        <f t="shared" si="522"/>
        <v>0</v>
      </c>
      <c r="AD144" s="23">
        <v>0</v>
      </c>
      <c r="AE144" s="23">
        <v>0</v>
      </c>
      <c r="AF144" s="23">
        <f t="shared" si="522"/>
        <v>0</v>
      </c>
      <c r="AG144" s="23">
        <f t="shared" si="522"/>
        <v>0</v>
      </c>
      <c r="AH144" s="23">
        <f t="shared" si="522"/>
        <v>52</v>
      </c>
      <c r="AI144" s="23">
        <f t="shared" si="522"/>
        <v>764741.59999999986</v>
      </c>
      <c r="AJ144" s="23">
        <f t="shared" si="522"/>
        <v>0</v>
      </c>
      <c r="AK144" s="23">
        <f t="shared" si="522"/>
        <v>0</v>
      </c>
      <c r="AL144" s="23">
        <f t="shared" si="522"/>
        <v>0</v>
      </c>
      <c r="AM144" s="23">
        <f t="shared" si="522"/>
        <v>0</v>
      </c>
      <c r="AN144" s="23">
        <f t="shared" si="522"/>
        <v>0</v>
      </c>
      <c r="AO144" s="23">
        <f t="shared" si="522"/>
        <v>0</v>
      </c>
      <c r="AP144" s="23">
        <f t="shared" si="522"/>
        <v>0</v>
      </c>
      <c r="AQ144" s="23">
        <f t="shared" si="522"/>
        <v>0</v>
      </c>
      <c r="AR144" s="23">
        <f t="shared" si="522"/>
        <v>0</v>
      </c>
      <c r="AS144" s="23">
        <f t="shared" si="522"/>
        <v>0</v>
      </c>
      <c r="AT144" s="23">
        <f t="shared" si="522"/>
        <v>64</v>
      </c>
      <c r="AU144" s="23">
        <f t="shared" si="522"/>
        <v>1214531.1359999999</v>
      </c>
      <c r="AV144" s="23">
        <f t="shared" si="522"/>
        <v>0</v>
      </c>
      <c r="AW144" s="23">
        <f t="shared" si="522"/>
        <v>0</v>
      </c>
      <c r="AX144" s="23">
        <f t="shared" si="522"/>
        <v>0</v>
      </c>
      <c r="AY144" s="23">
        <f t="shared" si="522"/>
        <v>0</v>
      </c>
      <c r="AZ144" s="23">
        <f t="shared" si="522"/>
        <v>0</v>
      </c>
      <c r="BA144" s="23">
        <f t="shared" si="522"/>
        <v>0</v>
      </c>
      <c r="BB144" s="23">
        <f t="shared" si="522"/>
        <v>0</v>
      </c>
      <c r="BC144" s="23">
        <f t="shared" si="522"/>
        <v>0</v>
      </c>
      <c r="BD144" s="23">
        <f t="shared" si="522"/>
        <v>0</v>
      </c>
      <c r="BE144" s="23">
        <f t="shared" si="522"/>
        <v>0</v>
      </c>
      <c r="BF144" s="23">
        <f t="shared" si="522"/>
        <v>0</v>
      </c>
      <c r="BG144" s="23">
        <f t="shared" si="522"/>
        <v>0</v>
      </c>
      <c r="BH144" s="23">
        <f t="shared" si="522"/>
        <v>0</v>
      </c>
      <c r="BI144" s="23">
        <f t="shared" si="522"/>
        <v>0</v>
      </c>
      <c r="BJ144" s="23">
        <f t="shared" si="522"/>
        <v>0</v>
      </c>
      <c r="BK144" s="23">
        <f t="shared" si="522"/>
        <v>0</v>
      </c>
      <c r="BL144" s="23">
        <f t="shared" si="522"/>
        <v>0</v>
      </c>
      <c r="BM144" s="23">
        <f t="shared" si="522"/>
        <v>0</v>
      </c>
      <c r="BN144" s="23">
        <f t="shared" si="522"/>
        <v>2</v>
      </c>
      <c r="BO144" s="23">
        <f t="shared" si="522"/>
        <v>29154.047999999995</v>
      </c>
      <c r="BP144" s="23">
        <f t="shared" si="522"/>
        <v>0</v>
      </c>
      <c r="BQ144" s="23">
        <f t="shared" si="522"/>
        <v>0</v>
      </c>
      <c r="BR144" s="23">
        <f t="shared" si="522"/>
        <v>0</v>
      </c>
      <c r="BS144" s="23">
        <f t="shared" si="522"/>
        <v>0</v>
      </c>
      <c r="BT144" s="23">
        <f t="shared" si="522"/>
        <v>0</v>
      </c>
      <c r="BU144" s="23">
        <f t="shared" si="522"/>
        <v>0</v>
      </c>
      <c r="BV144" s="23">
        <f t="shared" si="522"/>
        <v>0</v>
      </c>
      <c r="BW144" s="23">
        <f t="shared" si="522"/>
        <v>0</v>
      </c>
      <c r="BX144" s="23">
        <f t="shared" ref="BX144:DA144" si="523">SUM(BX145:BX147)</f>
        <v>5</v>
      </c>
      <c r="BY144" s="23">
        <f t="shared" si="523"/>
        <v>72885.119999999995</v>
      </c>
      <c r="BZ144" s="23">
        <f t="shared" si="523"/>
        <v>0</v>
      </c>
      <c r="CA144" s="23">
        <f t="shared" si="523"/>
        <v>0</v>
      </c>
      <c r="CB144" s="23">
        <f t="shared" si="523"/>
        <v>0</v>
      </c>
      <c r="CC144" s="23">
        <f t="shared" si="523"/>
        <v>0</v>
      </c>
      <c r="CD144" s="23">
        <f t="shared" si="523"/>
        <v>0</v>
      </c>
      <c r="CE144" s="23">
        <f t="shared" si="523"/>
        <v>0</v>
      </c>
      <c r="CF144" s="23">
        <f t="shared" si="523"/>
        <v>0</v>
      </c>
      <c r="CG144" s="23">
        <f t="shared" si="523"/>
        <v>0</v>
      </c>
      <c r="CH144" s="23">
        <f t="shared" si="523"/>
        <v>0</v>
      </c>
      <c r="CI144" s="23">
        <f t="shared" si="523"/>
        <v>0</v>
      </c>
      <c r="CJ144" s="23">
        <f t="shared" si="523"/>
        <v>0</v>
      </c>
      <c r="CK144" s="23">
        <f t="shared" si="523"/>
        <v>0</v>
      </c>
      <c r="CL144" s="23">
        <f t="shared" si="523"/>
        <v>0</v>
      </c>
      <c r="CM144" s="23">
        <f t="shared" si="523"/>
        <v>0</v>
      </c>
      <c r="CN144" s="23">
        <f t="shared" si="523"/>
        <v>0</v>
      </c>
      <c r="CO144" s="23">
        <f t="shared" si="523"/>
        <v>0</v>
      </c>
      <c r="CP144" s="23">
        <f t="shared" si="523"/>
        <v>0</v>
      </c>
      <c r="CQ144" s="23">
        <f t="shared" si="523"/>
        <v>0</v>
      </c>
      <c r="CR144" s="23">
        <f t="shared" si="523"/>
        <v>0</v>
      </c>
      <c r="CS144" s="23">
        <f t="shared" si="523"/>
        <v>0</v>
      </c>
      <c r="CT144" s="23">
        <f t="shared" si="523"/>
        <v>0</v>
      </c>
      <c r="CU144" s="23">
        <f t="shared" si="523"/>
        <v>0</v>
      </c>
      <c r="CV144" s="23"/>
      <c r="CW144" s="23"/>
      <c r="CX144" s="23"/>
      <c r="CY144" s="23"/>
      <c r="CZ144" s="23">
        <f t="shared" si="523"/>
        <v>123</v>
      </c>
      <c r="DA144" s="23">
        <f t="shared" si="523"/>
        <v>2081311.9040000001</v>
      </c>
    </row>
    <row r="145" spans="1:105" ht="45" x14ac:dyDescent="0.25">
      <c r="A145" s="56"/>
      <c r="B145" s="56">
        <v>101</v>
      </c>
      <c r="C145" s="6" t="s">
        <v>244</v>
      </c>
      <c r="D145" s="7">
        <f>D143</f>
        <v>9860</v>
      </c>
      <c r="E145" s="7">
        <v>10127</v>
      </c>
      <c r="F145" s="8">
        <v>0.88</v>
      </c>
      <c r="G145" s="15">
        <v>1</v>
      </c>
      <c r="H145" s="7">
        <v>1.4</v>
      </c>
      <c r="I145" s="7">
        <v>1.68</v>
      </c>
      <c r="J145" s="7">
        <v>2.23</v>
      </c>
      <c r="K145" s="9">
        <v>2.57</v>
      </c>
      <c r="L145" s="10">
        <v>0</v>
      </c>
      <c r="M145" s="10">
        <f t="shared" si="477"/>
        <v>0</v>
      </c>
      <c r="N145" s="10"/>
      <c r="O145" s="10">
        <f t="shared" si="508"/>
        <v>0</v>
      </c>
      <c r="P145" s="10">
        <v>0</v>
      </c>
      <c r="Q145" s="10">
        <f t="shared" si="478"/>
        <v>0</v>
      </c>
      <c r="R145" s="11"/>
      <c r="S145" s="10">
        <f t="shared" si="479"/>
        <v>0</v>
      </c>
      <c r="T145" s="10"/>
      <c r="U145" s="10">
        <f t="shared" si="509"/>
        <v>0</v>
      </c>
      <c r="V145" s="10">
        <v>0</v>
      </c>
      <c r="W145" s="10">
        <f t="shared" si="480"/>
        <v>0</v>
      </c>
      <c r="X145" s="10">
        <v>0</v>
      </c>
      <c r="Y145" s="10">
        <f t="shared" si="481"/>
        <v>0</v>
      </c>
      <c r="Z145" s="10">
        <v>0</v>
      </c>
      <c r="AA145" s="10">
        <f t="shared" si="482"/>
        <v>0</v>
      </c>
      <c r="AB145" s="10"/>
      <c r="AC145" s="10">
        <f t="shared" si="483"/>
        <v>0</v>
      </c>
      <c r="AD145" s="10">
        <v>0</v>
      </c>
      <c r="AE145" s="10">
        <v>0</v>
      </c>
      <c r="AF145" s="11"/>
      <c r="AG145" s="10">
        <f t="shared" si="484"/>
        <v>0</v>
      </c>
      <c r="AH145" s="10">
        <v>35</v>
      </c>
      <c r="AI145" s="10">
        <f t="shared" si="485"/>
        <v>425163.19999999995</v>
      </c>
      <c r="AJ145" s="10">
        <v>0</v>
      </c>
      <c r="AK145" s="10">
        <f t="shared" si="486"/>
        <v>0</v>
      </c>
      <c r="AL145" s="10"/>
      <c r="AM145" s="10">
        <f t="shared" si="487"/>
        <v>0</v>
      </c>
      <c r="AN145" s="10">
        <v>0</v>
      </c>
      <c r="AO145" s="10">
        <f t="shared" si="488"/>
        <v>0</v>
      </c>
      <c r="AP145" s="10">
        <v>0</v>
      </c>
      <c r="AQ145" s="10">
        <f t="shared" si="489"/>
        <v>0</v>
      </c>
      <c r="AR145" s="10">
        <v>0</v>
      </c>
      <c r="AS145" s="10">
        <f t="shared" si="490"/>
        <v>0</v>
      </c>
      <c r="AT145" s="51">
        <v>39</v>
      </c>
      <c r="AU145" s="10">
        <f t="shared" si="491"/>
        <v>568503.93599999999</v>
      </c>
      <c r="AV145" s="10">
        <v>0</v>
      </c>
      <c r="AW145" s="10">
        <f t="shared" si="492"/>
        <v>0</v>
      </c>
      <c r="AX145" s="10">
        <v>0</v>
      </c>
      <c r="AY145" s="10">
        <f t="shared" si="493"/>
        <v>0</v>
      </c>
      <c r="AZ145" s="10">
        <v>0</v>
      </c>
      <c r="BA145" s="10">
        <f t="shared" si="494"/>
        <v>0</v>
      </c>
      <c r="BB145" s="10">
        <v>0</v>
      </c>
      <c r="BC145" s="10">
        <f t="shared" si="495"/>
        <v>0</v>
      </c>
      <c r="BD145" s="10"/>
      <c r="BE145" s="10">
        <f t="shared" ref="BE145" si="524">SUM(BD145*$D145*$F145*$G145*$H145*BE$8)</f>
        <v>0</v>
      </c>
      <c r="BF145" s="10"/>
      <c r="BG145" s="10">
        <f t="shared" ref="BG145:BG147" si="525">SUM(BF145*$D145*$F145*$G145*$H145*BG$8)</f>
        <v>0</v>
      </c>
      <c r="BH145" s="10">
        <v>0</v>
      </c>
      <c r="BI145" s="10">
        <f t="shared" si="496"/>
        <v>0</v>
      </c>
      <c r="BJ145" s="10">
        <v>0</v>
      </c>
      <c r="BK145" s="10">
        <f t="shared" ref="BK145:BK147" si="526">SUM(BJ145*$D145*$F145*$G145*$H145*BK$8)</f>
        <v>0</v>
      </c>
      <c r="BL145" s="10"/>
      <c r="BM145" s="10">
        <f t="shared" si="497"/>
        <v>0</v>
      </c>
      <c r="BN145" s="10">
        <v>2</v>
      </c>
      <c r="BO145" s="10">
        <f t="shared" si="498"/>
        <v>29154.047999999995</v>
      </c>
      <c r="BP145" s="10"/>
      <c r="BQ145" s="10">
        <f t="shared" ref="BQ145:BQ147" si="527">SUM(BP145*$D145*$F145*$G145*$H145*BQ$8)</f>
        <v>0</v>
      </c>
      <c r="BR145" s="10"/>
      <c r="BS145" s="10">
        <f t="shared" si="499"/>
        <v>0</v>
      </c>
      <c r="BT145" s="10">
        <v>0</v>
      </c>
      <c r="BU145" s="10">
        <f t="shared" ref="BU145:BU147" si="528">SUM(BT145*$D145*$F145*$G145*$H145*BU$8)</f>
        <v>0</v>
      </c>
      <c r="BV145" s="10">
        <v>0</v>
      </c>
      <c r="BW145" s="10">
        <f t="shared" ref="BW145:BW147" si="529">SUM(BV145*$D145*$F145*$G145*$H145*BW$8)</f>
        <v>0</v>
      </c>
      <c r="BX145" s="51">
        <v>5</v>
      </c>
      <c r="BY145" s="10">
        <f t="shared" si="500"/>
        <v>72885.119999999995</v>
      </c>
      <c r="BZ145" s="10">
        <v>0</v>
      </c>
      <c r="CA145" s="10">
        <f t="shared" si="501"/>
        <v>0</v>
      </c>
      <c r="CB145" s="10"/>
      <c r="CC145" s="10">
        <f t="shared" si="502"/>
        <v>0</v>
      </c>
      <c r="CD145" s="10">
        <v>0</v>
      </c>
      <c r="CE145" s="10">
        <f t="shared" si="503"/>
        <v>0</v>
      </c>
      <c r="CF145" s="10">
        <v>0</v>
      </c>
      <c r="CG145" s="10">
        <f t="shared" si="504"/>
        <v>0</v>
      </c>
      <c r="CH145" s="10">
        <v>0</v>
      </c>
      <c r="CI145" s="10">
        <f t="shared" ref="CI145:CI147" si="530">SUM(CH145*$D145*$F145*$G145*$H145*CI$8)</f>
        <v>0</v>
      </c>
      <c r="CJ145" s="10"/>
      <c r="CK145" s="10">
        <f t="shared" ref="CK145:CK147" si="531">SUM(CJ145*$D145*$F145*$G145*$H145*CK$8)</f>
        <v>0</v>
      </c>
      <c r="CL145" s="10">
        <v>0</v>
      </c>
      <c r="CM145" s="10">
        <f t="shared" ref="CM145:CM147" si="532">SUM(CL145*$D145*$F145*$G145*$H145*CM$8)</f>
        <v>0</v>
      </c>
      <c r="CN145" s="10"/>
      <c r="CO145" s="10">
        <f t="shared" si="505"/>
        <v>0</v>
      </c>
      <c r="CP145" s="10">
        <v>0</v>
      </c>
      <c r="CQ145" s="10">
        <f t="shared" si="506"/>
        <v>0</v>
      </c>
      <c r="CR145" s="51"/>
      <c r="CS145" s="10">
        <f t="shared" si="507"/>
        <v>0</v>
      </c>
      <c r="CT145" s="10"/>
      <c r="CU145" s="10">
        <f>SUM(CT145*$D145*$F145*$G145*$J145*CU$8)</f>
        <v>0</v>
      </c>
      <c r="CV145" s="10"/>
      <c r="CW145" s="10"/>
      <c r="CX145" s="10"/>
      <c r="CY145" s="10"/>
      <c r="CZ145" s="40">
        <f t="shared" ref="CZ145:DA147" si="533">SUM(AF145,R145,V145,AD145,L145,X145,P145,BH145,BV145,CH145,CL145,BJ145,CJ145,AH145,BB145,BD145,AJ145,BF145,BT145,AL145,Z145,CP145,BL145,CN145,BN145,BZ145,CD145,BX145,CB145,AN145,AP145,AR145,AT145,AV145,AZ145,AX145,BR145,CT145,CR145,CF145,AB145,BP145)</f>
        <v>81</v>
      </c>
      <c r="DA145" s="40">
        <f t="shared" si="533"/>
        <v>1095706.304</v>
      </c>
    </row>
    <row r="146" spans="1:105" x14ac:dyDescent="0.25">
      <c r="A146" s="56"/>
      <c r="B146" s="56">
        <v>102</v>
      </c>
      <c r="C146" s="6" t="s">
        <v>245</v>
      </c>
      <c r="D146" s="7">
        <f>D145</f>
        <v>9860</v>
      </c>
      <c r="E146" s="7">
        <v>10127</v>
      </c>
      <c r="F146" s="8">
        <v>0.92</v>
      </c>
      <c r="G146" s="15">
        <v>1</v>
      </c>
      <c r="H146" s="7">
        <v>1.4</v>
      </c>
      <c r="I146" s="7">
        <v>1.68</v>
      </c>
      <c r="J146" s="7">
        <v>2.23</v>
      </c>
      <c r="K146" s="9">
        <v>2.57</v>
      </c>
      <c r="L146" s="10">
        <v>0</v>
      </c>
      <c r="M146" s="10">
        <f t="shared" si="477"/>
        <v>0</v>
      </c>
      <c r="N146" s="10"/>
      <c r="O146" s="10">
        <f t="shared" si="508"/>
        <v>0</v>
      </c>
      <c r="P146" s="10">
        <v>0</v>
      </c>
      <c r="Q146" s="10">
        <f t="shared" si="478"/>
        <v>0</v>
      </c>
      <c r="R146" s="11"/>
      <c r="S146" s="10">
        <f t="shared" si="479"/>
        <v>0</v>
      </c>
      <c r="T146" s="10"/>
      <c r="U146" s="10">
        <f t="shared" si="509"/>
        <v>0</v>
      </c>
      <c r="V146" s="10">
        <v>0</v>
      </c>
      <c r="W146" s="10">
        <f t="shared" si="480"/>
        <v>0</v>
      </c>
      <c r="X146" s="10">
        <v>0</v>
      </c>
      <c r="Y146" s="10">
        <f t="shared" si="481"/>
        <v>0</v>
      </c>
      <c r="Z146" s="10">
        <v>0</v>
      </c>
      <c r="AA146" s="10">
        <f t="shared" si="482"/>
        <v>0</v>
      </c>
      <c r="AB146" s="10"/>
      <c r="AC146" s="10">
        <f t="shared" si="483"/>
        <v>0</v>
      </c>
      <c r="AD146" s="10">
        <v>0</v>
      </c>
      <c r="AE146" s="10">
        <v>0</v>
      </c>
      <c r="AF146" s="11"/>
      <c r="AG146" s="10">
        <f t="shared" si="484"/>
        <v>0</v>
      </c>
      <c r="AH146" s="10">
        <v>3</v>
      </c>
      <c r="AI146" s="10">
        <f t="shared" si="485"/>
        <v>38099.040000000001</v>
      </c>
      <c r="AJ146" s="10">
        <v>0</v>
      </c>
      <c r="AK146" s="10">
        <f t="shared" si="486"/>
        <v>0</v>
      </c>
      <c r="AL146" s="10"/>
      <c r="AM146" s="10">
        <f t="shared" si="487"/>
        <v>0</v>
      </c>
      <c r="AN146" s="10">
        <v>0</v>
      </c>
      <c r="AO146" s="10">
        <f t="shared" si="488"/>
        <v>0</v>
      </c>
      <c r="AP146" s="10">
        <v>0</v>
      </c>
      <c r="AQ146" s="10">
        <f t="shared" si="489"/>
        <v>0</v>
      </c>
      <c r="AR146" s="10">
        <v>0</v>
      </c>
      <c r="AS146" s="10">
        <f t="shared" si="490"/>
        <v>0</v>
      </c>
      <c r="AT146" s="51"/>
      <c r="AU146" s="10">
        <f t="shared" si="491"/>
        <v>0</v>
      </c>
      <c r="AV146" s="10">
        <v>0</v>
      </c>
      <c r="AW146" s="10">
        <f t="shared" si="492"/>
        <v>0</v>
      </c>
      <c r="AX146" s="10">
        <v>0</v>
      </c>
      <c r="AY146" s="10">
        <f t="shared" si="493"/>
        <v>0</v>
      </c>
      <c r="AZ146" s="10">
        <v>0</v>
      </c>
      <c r="BA146" s="10">
        <f t="shared" si="494"/>
        <v>0</v>
      </c>
      <c r="BB146" s="10">
        <v>0</v>
      </c>
      <c r="BC146" s="10">
        <f t="shared" si="495"/>
        <v>0</v>
      </c>
      <c r="BD146" s="10"/>
      <c r="BE146" s="10">
        <f t="shared" ref="BE146" si="534">SUM(BD146*$D146*$F146*$G146*$H146*BE$8)</f>
        <v>0</v>
      </c>
      <c r="BF146" s="10"/>
      <c r="BG146" s="10">
        <f t="shared" si="525"/>
        <v>0</v>
      </c>
      <c r="BH146" s="10">
        <v>0</v>
      </c>
      <c r="BI146" s="10">
        <f t="shared" si="496"/>
        <v>0</v>
      </c>
      <c r="BJ146" s="10">
        <v>0</v>
      </c>
      <c r="BK146" s="10">
        <f t="shared" si="526"/>
        <v>0</v>
      </c>
      <c r="BL146" s="10">
        <v>0</v>
      </c>
      <c r="BM146" s="10">
        <f t="shared" si="497"/>
        <v>0</v>
      </c>
      <c r="BN146" s="10">
        <v>0</v>
      </c>
      <c r="BO146" s="10">
        <f t="shared" si="498"/>
        <v>0</v>
      </c>
      <c r="BP146" s="10"/>
      <c r="BQ146" s="10">
        <f t="shared" si="527"/>
        <v>0</v>
      </c>
      <c r="BR146" s="10"/>
      <c r="BS146" s="10">
        <f t="shared" si="499"/>
        <v>0</v>
      </c>
      <c r="BT146" s="10">
        <v>0</v>
      </c>
      <c r="BU146" s="10">
        <f t="shared" si="528"/>
        <v>0</v>
      </c>
      <c r="BV146" s="10">
        <v>0</v>
      </c>
      <c r="BW146" s="10">
        <f t="shared" si="529"/>
        <v>0</v>
      </c>
      <c r="BX146" s="10">
        <v>0</v>
      </c>
      <c r="BY146" s="10">
        <f t="shared" si="500"/>
        <v>0</v>
      </c>
      <c r="BZ146" s="10">
        <v>0</v>
      </c>
      <c r="CA146" s="10">
        <f t="shared" si="501"/>
        <v>0</v>
      </c>
      <c r="CB146" s="10"/>
      <c r="CC146" s="10">
        <f t="shared" si="502"/>
        <v>0</v>
      </c>
      <c r="CD146" s="10">
        <v>0</v>
      </c>
      <c r="CE146" s="10">
        <f t="shared" si="503"/>
        <v>0</v>
      </c>
      <c r="CF146" s="10">
        <v>0</v>
      </c>
      <c r="CG146" s="10">
        <f t="shared" si="504"/>
        <v>0</v>
      </c>
      <c r="CH146" s="10">
        <v>0</v>
      </c>
      <c r="CI146" s="10">
        <f t="shared" si="530"/>
        <v>0</v>
      </c>
      <c r="CJ146" s="10"/>
      <c r="CK146" s="10">
        <f t="shared" si="531"/>
        <v>0</v>
      </c>
      <c r="CL146" s="10">
        <v>0</v>
      </c>
      <c r="CM146" s="10">
        <f t="shared" si="532"/>
        <v>0</v>
      </c>
      <c r="CN146" s="10"/>
      <c r="CO146" s="10">
        <f t="shared" si="505"/>
        <v>0</v>
      </c>
      <c r="CP146" s="10">
        <v>0</v>
      </c>
      <c r="CQ146" s="10">
        <f t="shared" si="506"/>
        <v>0</v>
      </c>
      <c r="CR146" s="10">
        <v>0</v>
      </c>
      <c r="CS146" s="10">
        <f t="shared" si="507"/>
        <v>0</v>
      </c>
      <c r="CT146" s="10">
        <v>0</v>
      </c>
      <c r="CU146" s="10">
        <f>SUM(CT146*$D146*$F146*$G146*$J146*CU$8)</f>
        <v>0</v>
      </c>
      <c r="CV146" s="10"/>
      <c r="CW146" s="10"/>
      <c r="CX146" s="10"/>
      <c r="CY146" s="10"/>
      <c r="CZ146" s="40">
        <f t="shared" si="533"/>
        <v>3</v>
      </c>
      <c r="DA146" s="40">
        <f t="shared" si="533"/>
        <v>38099.040000000001</v>
      </c>
    </row>
    <row r="147" spans="1:105" x14ac:dyDescent="0.25">
      <c r="A147" s="56"/>
      <c r="B147" s="56">
        <v>103</v>
      </c>
      <c r="C147" s="6" t="s">
        <v>246</v>
      </c>
      <c r="D147" s="7">
        <f t="shared" ref="D147:D157" si="535">D146</f>
        <v>9860</v>
      </c>
      <c r="E147" s="7">
        <v>10127</v>
      </c>
      <c r="F147" s="8">
        <v>1.56</v>
      </c>
      <c r="G147" s="15">
        <v>1</v>
      </c>
      <c r="H147" s="7">
        <v>1.4</v>
      </c>
      <c r="I147" s="7">
        <v>1.68</v>
      </c>
      <c r="J147" s="7">
        <v>2.23</v>
      </c>
      <c r="K147" s="9">
        <v>2.57</v>
      </c>
      <c r="L147" s="10">
        <v>0</v>
      </c>
      <c r="M147" s="10">
        <f t="shared" si="477"/>
        <v>0</v>
      </c>
      <c r="N147" s="10"/>
      <c r="O147" s="10">
        <f t="shared" si="508"/>
        <v>0</v>
      </c>
      <c r="P147" s="10">
        <v>0</v>
      </c>
      <c r="Q147" s="10">
        <f t="shared" si="478"/>
        <v>0</v>
      </c>
      <c r="R147" s="11"/>
      <c r="S147" s="10">
        <f t="shared" si="479"/>
        <v>0</v>
      </c>
      <c r="T147" s="10"/>
      <c r="U147" s="10">
        <f t="shared" si="509"/>
        <v>0</v>
      </c>
      <c r="V147" s="10">
        <v>0</v>
      </c>
      <c r="W147" s="10">
        <f t="shared" si="480"/>
        <v>0</v>
      </c>
      <c r="X147" s="10">
        <v>0</v>
      </c>
      <c r="Y147" s="10">
        <f t="shared" si="481"/>
        <v>0</v>
      </c>
      <c r="Z147" s="10">
        <v>0</v>
      </c>
      <c r="AA147" s="10">
        <f t="shared" si="482"/>
        <v>0</v>
      </c>
      <c r="AB147" s="10"/>
      <c r="AC147" s="10">
        <f t="shared" si="483"/>
        <v>0</v>
      </c>
      <c r="AD147" s="10">
        <v>0</v>
      </c>
      <c r="AE147" s="10">
        <v>0</v>
      </c>
      <c r="AF147" s="11"/>
      <c r="AG147" s="10">
        <f t="shared" si="484"/>
        <v>0</v>
      </c>
      <c r="AH147" s="10">
        <v>14</v>
      </c>
      <c r="AI147" s="10">
        <f t="shared" si="485"/>
        <v>301479.36</v>
      </c>
      <c r="AJ147" s="10">
        <v>0</v>
      </c>
      <c r="AK147" s="10">
        <f t="shared" si="486"/>
        <v>0</v>
      </c>
      <c r="AL147" s="10"/>
      <c r="AM147" s="10">
        <f t="shared" si="487"/>
        <v>0</v>
      </c>
      <c r="AN147" s="10">
        <v>0</v>
      </c>
      <c r="AO147" s="10">
        <f t="shared" si="488"/>
        <v>0</v>
      </c>
      <c r="AP147" s="10">
        <v>0</v>
      </c>
      <c r="AQ147" s="10">
        <f t="shared" si="489"/>
        <v>0</v>
      </c>
      <c r="AR147" s="10">
        <v>0</v>
      </c>
      <c r="AS147" s="10">
        <f t="shared" si="490"/>
        <v>0</v>
      </c>
      <c r="AT147" s="51">
        <v>25</v>
      </c>
      <c r="AU147" s="10">
        <f t="shared" si="491"/>
        <v>646027.19999999995</v>
      </c>
      <c r="AV147" s="10">
        <v>0</v>
      </c>
      <c r="AW147" s="10">
        <f t="shared" si="492"/>
        <v>0</v>
      </c>
      <c r="AX147" s="10">
        <v>0</v>
      </c>
      <c r="AY147" s="10">
        <f t="shared" si="493"/>
        <v>0</v>
      </c>
      <c r="AZ147" s="10">
        <v>0</v>
      </c>
      <c r="BA147" s="10">
        <f t="shared" si="494"/>
        <v>0</v>
      </c>
      <c r="BB147" s="10">
        <v>0</v>
      </c>
      <c r="BC147" s="10">
        <f t="shared" si="495"/>
        <v>0</v>
      </c>
      <c r="BD147" s="10"/>
      <c r="BE147" s="10">
        <f t="shared" ref="BE147" si="536">SUM(BD147*$D147*$F147*$G147*$H147*BE$8)</f>
        <v>0</v>
      </c>
      <c r="BF147" s="10"/>
      <c r="BG147" s="10">
        <f t="shared" si="525"/>
        <v>0</v>
      </c>
      <c r="BH147" s="10">
        <v>0</v>
      </c>
      <c r="BI147" s="10">
        <f t="shared" si="496"/>
        <v>0</v>
      </c>
      <c r="BJ147" s="10">
        <v>0</v>
      </c>
      <c r="BK147" s="10">
        <f t="shared" si="526"/>
        <v>0</v>
      </c>
      <c r="BL147" s="10">
        <v>0</v>
      </c>
      <c r="BM147" s="10">
        <f t="shared" si="497"/>
        <v>0</v>
      </c>
      <c r="BN147" s="10">
        <v>0</v>
      </c>
      <c r="BO147" s="10">
        <f t="shared" si="498"/>
        <v>0</v>
      </c>
      <c r="BP147" s="10"/>
      <c r="BQ147" s="10">
        <f t="shared" si="527"/>
        <v>0</v>
      </c>
      <c r="BR147" s="10"/>
      <c r="BS147" s="10">
        <f t="shared" si="499"/>
        <v>0</v>
      </c>
      <c r="BT147" s="10">
        <v>0</v>
      </c>
      <c r="BU147" s="10">
        <f t="shared" si="528"/>
        <v>0</v>
      </c>
      <c r="BV147" s="10">
        <v>0</v>
      </c>
      <c r="BW147" s="10">
        <f t="shared" si="529"/>
        <v>0</v>
      </c>
      <c r="BX147" s="10">
        <v>0</v>
      </c>
      <c r="BY147" s="10">
        <f t="shared" si="500"/>
        <v>0</v>
      </c>
      <c r="BZ147" s="10">
        <v>0</v>
      </c>
      <c r="CA147" s="10">
        <f t="shared" si="501"/>
        <v>0</v>
      </c>
      <c r="CB147" s="10"/>
      <c r="CC147" s="10">
        <f t="shared" si="502"/>
        <v>0</v>
      </c>
      <c r="CD147" s="51"/>
      <c r="CE147" s="10">
        <f t="shared" si="503"/>
        <v>0</v>
      </c>
      <c r="CF147" s="10">
        <v>0</v>
      </c>
      <c r="CG147" s="10">
        <f t="shared" si="504"/>
        <v>0</v>
      </c>
      <c r="CH147" s="10">
        <v>0</v>
      </c>
      <c r="CI147" s="10">
        <f t="shared" si="530"/>
        <v>0</v>
      </c>
      <c r="CJ147" s="10"/>
      <c r="CK147" s="10">
        <f t="shared" si="531"/>
        <v>0</v>
      </c>
      <c r="CL147" s="10">
        <v>0</v>
      </c>
      <c r="CM147" s="10">
        <f t="shared" si="532"/>
        <v>0</v>
      </c>
      <c r="CN147" s="10"/>
      <c r="CO147" s="10">
        <f t="shared" si="505"/>
        <v>0</v>
      </c>
      <c r="CP147" s="10">
        <v>0</v>
      </c>
      <c r="CQ147" s="10">
        <f t="shared" si="506"/>
        <v>0</v>
      </c>
      <c r="CR147" s="10">
        <v>0</v>
      </c>
      <c r="CS147" s="10">
        <f t="shared" si="507"/>
        <v>0</v>
      </c>
      <c r="CT147" s="10">
        <v>0</v>
      </c>
      <c r="CU147" s="10">
        <f>SUM(CT147*$D147*$F147*$G147*$J147*CU$8)</f>
        <v>0</v>
      </c>
      <c r="CV147" s="10"/>
      <c r="CW147" s="10"/>
      <c r="CX147" s="10"/>
      <c r="CY147" s="10"/>
      <c r="CZ147" s="40">
        <f t="shared" si="533"/>
        <v>39</v>
      </c>
      <c r="DA147" s="40">
        <f t="shared" si="533"/>
        <v>947506.55999999994</v>
      </c>
    </row>
    <row r="148" spans="1:105" s="44" customFormat="1" ht="14.25" x14ac:dyDescent="0.2">
      <c r="A148" s="55">
        <v>35</v>
      </c>
      <c r="B148" s="55"/>
      <c r="C148" s="17" t="s">
        <v>247</v>
      </c>
      <c r="D148" s="25"/>
      <c r="E148" s="25"/>
      <c r="F148" s="22">
        <v>1.23</v>
      </c>
      <c r="G148" s="32"/>
      <c r="H148" s="25"/>
      <c r="I148" s="25"/>
      <c r="J148" s="25"/>
      <c r="K148" s="54">
        <v>2.57</v>
      </c>
      <c r="L148" s="23">
        <f t="shared" ref="L148:BW148" si="537">SUM(L149:L152)</f>
        <v>0</v>
      </c>
      <c r="M148" s="23">
        <f t="shared" si="537"/>
        <v>0</v>
      </c>
      <c r="N148" s="26">
        <f t="shared" si="537"/>
        <v>57</v>
      </c>
      <c r="O148" s="26">
        <f t="shared" si="537"/>
        <v>85.5</v>
      </c>
      <c r="P148" s="23">
        <f t="shared" si="537"/>
        <v>93</v>
      </c>
      <c r="Q148" s="23">
        <f t="shared" si="537"/>
        <v>1664348.2799999998</v>
      </c>
      <c r="R148" s="23">
        <f t="shared" si="537"/>
        <v>0</v>
      </c>
      <c r="S148" s="23">
        <f t="shared" si="537"/>
        <v>0</v>
      </c>
      <c r="T148" s="26">
        <f t="shared" si="537"/>
        <v>0</v>
      </c>
      <c r="U148" s="26">
        <f t="shared" si="537"/>
        <v>0</v>
      </c>
      <c r="V148" s="23">
        <f t="shared" si="537"/>
        <v>0</v>
      </c>
      <c r="W148" s="23">
        <f t="shared" si="537"/>
        <v>0</v>
      </c>
      <c r="X148" s="23">
        <f t="shared" si="537"/>
        <v>0</v>
      </c>
      <c r="Y148" s="23">
        <f t="shared" si="537"/>
        <v>0</v>
      </c>
      <c r="Z148" s="23">
        <f t="shared" si="537"/>
        <v>0</v>
      </c>
      <c r="AA148" s="23">
        <f t="shared" si="537"/>
        <v>0</v>
      </c>
      <c r="AB148" s="23">
        <f t="shared" si="537"/>
        <v>0</v>
      </c>
      <c r="AC148" s="23">
        <f t="shared" si="537"/>
        <v>0</v>
      </c>
      <c r="AD148" s="23">
        <v>0</v>
      </c>
      <c r="AE148" s="23">
        <v>0</v>
      </c>
      <c r="AF148" s="23">
        <f t="shared" si="537"/>
        <v>0</v>
      </c>
      <c r="AG148" s="23">
        <f t="shared" si="537"/>
        <v>0</v>
      </c>
      <c r="AH148" s="23">
        <f t="shared" si="537"/>
        <v>0</v>
      </c>
      <c r="AI148" s="23">
        <f t="shared" si="537"/>
        <v>0</v>
      </c>
      <c r="AJ148" s="23">
        <f t="shared" si="537"/>
        <v>0</v>
      </c>
      <c r="AK148" s="23">
        <f t="shared" si="537"/>
        <v>0</v>
      </c>
      <c r="AL148" s="23">
        <f t="shared" si="537"/>
        <v>0</v>
      </c>
      <c r="AM148" s="23">
        <f t="shared" si="537"/>
        <v>0</v>
      </c>
      <c r="AN148" s="23">
        <f t="shared" si="537"/>
        <v>0</v>
      </c>
      <c r="AO148" s="23">
        <f t="shared" si="537"/>
        <v>0</v>
      </c>
      <c r="AP148" s="23">
        <f t="shared" si="537"/>
        <v>5</v>
      </c>
      <c r="AQ148" s="23">
        <f t="shared" si="537"/>
        <v>116781.84</v>
      </c>
      <c r="AR148" s="23">
        <f t="shared" si="537"/>
        <v>0</v>
      </c>
      <c r="AS148" s="23">
        <f t="shared" si="537"/>
        <v>0</v>
      </c>
      <c r="AT148" s="23">
        <f t="shared" si="537"/>
        <v>15</v>
      </c>
      <c r="AU148" s="23">
        <f t="shared" si="537"/>
        <v>350345.51999999996</v>
      </c>
      <c r="AV148" s="23">
        <f t="shared" si="537"/>
        <v>0</v>
      </c>
      <c r="AW148" s="23">
        <f t="shared" si="537"/>
        <v>0</v>
      </c>
      <c r="AX148" s="23">
        <f t="shared" si="537"/>
        <v>16</v>
      </c>
      <c r="AY148" s="23">
        <f t="shared" si="537"/>
        <v>286239.74400000001</v>
      </c>
      <c r="AZ148" s="23">
        <f t="shared" si="537"/>
        <v>0</v>
      </c>
      <c r="BA148" s="23">
        <f t="shared" si="537"/>
        <v>0</v>
      </c>
      <c r="BB148" s="23">
        <f t="shared" si="537"/>
        <v>0</v>
      </c>
      <c r="BC148" s="23">
        <f t="shared" si="537"/>
        <v>0</v>
      </c>
      <c r="BD148" s="23">
        <f t="shared" si="537"/>
        <v>0</v>
      </c>
      <c r="BE148" s="23">
        <f t="shared" si="537"/>
        <v>0</v>
      </c>
      <c r="BF148" s="23">
        <f t="shared" si="537"/>
        <v>0</v>
      </c>
      <c r="BG148" s="23">
        <f t="shared" si="537"/>
        <v>0</v>
      </c>
      <c r="BH148" s="23">
        <f t="shared" si="537"/>
        <v>26</v>
      </c>
      <c r="BI148" s="23">
        <f t="shared" si="537"/>
        <v>387616.32000000007</v>
      </c>
      <c r="BJ148" s="23">
        <f t="shared" si="537"/>
        <v>0</v>
      </c>
      <c r="BK148" s="23">
        <f t="shared" si="537"/>
        <v>0</v>
      </c>
      <c r="BL148" s="23">
        <f t="shared" si="537"/>
        <v>0</v>
      </c>
      <c r="BM148" s="23">
        <f t="shared" si="537"/>
        <v>0</v>
      </c>
      <c r="BN148" s="23">
        <f t="shared" si="537"/>
        <v>69</v>
      </c>
      <c r="BO148" s="23">
        <f t="shared" si="537"/>
        <v>1327337.4240000001</v>
      </c>
      <c r="BP148" s="23">
        <f t="shared" si="537"/>
        <v>0</v>
      </c>
      <c r="BQ148" s="23">
        <f t="shared" si="537"/>
        <v>0</v>
      </c>
      <c r="BR148" s="23">
        <f t="shared" si="537"/>
        <v>5</v>
      </c>
      <c r="BS148" s="23">
        <f t="shared" si="537"/>
        <v>89449.919999999998</v>
      </c>
      <c r="BT148" s="23">
        <f t="shared" si="537"/>
        <v>0</v>
      </c>
      <c r="BU148" s="23">
        <f t="shared" si="537"/>
        <v>0</v>
      </c>
      <c r="BV148" s="23">
        <f t="shared" si="537"/>
        <v>0</v>
      </c>
      <c r="BW148" s="23">
        <f t="shared" si="537"/>
        <v>0</v>
      </c>
      <c r="BX148" s="23">
        <f t="shared" ref="BX148:DA148" si="538">SUM(BX149:BX152)</f>
        <v>7</v>
      </c>
      <c r="BY148" s="23">
        <f t="shared" si="538"/>
        <v>125229.88800000001</v>
      </c>
      <c r="BZ148" s="23">
        <f t="shared" si="538"/>
        <v>2</v>
      </c>
      <c r="CA148" s="23">
        <f t="shared" si="538"/>
        <v>35779.968000000001</v>
      </c>
      <c r="CB148" s="23">
        <f t="shared" si="538"/>
        <v>10</v>
      </c>
      <c r="CC148" s="23">
        <f t="shared" si="538"/>
        <v>178899.84</v>
      </c>
      <c r="CD148" s="23">
        <f t="shared" si="538"/>
        <v>20</v>
      </c>
      <c r="CE148" s="23">
        <f t="shared" si="538"/>
        <v>357799.67999999999</v>
      </c>
      <c r="CF148" s="23">
        <f t="shared" si="538"/>
        <v>29</v>
      </c>
      <c r="CG148" s="23">
        <f t="shared" si="538"/>
        <v>524275.92000000004</v>
      </c>
      <c r="CH148" s="23">
        <f t="shared" si="538"/>
        <v>12</v>
      </c>
      <c r="CI148" s="23">
        <f t="shared" si="538"/>
        <v>178899.84</v>
      </c>
      <c r="CJ148" s="23">
        <f t="shared" si="538"/>
        <v>12</v>
      </c>
      <c r="CK148" s="23">
        <f t="shared" si="538"/>
        <v>178899.84</v>
      </c>
      <c r="CL148" s="23">
        <f t="shared" si="538"/>
        <v>0</v>
      </c>
      <c r="CM148" s="23">
        <f t="shared" si="538"/>
        <v>0</v>
      </c>
      <c r="CN148" s="23">
        <f t="shared" si="538"/>
        <v>0</v>
      </c>
      <c r="CO148" s="23">
        <f t="shared" si="538"/>
        <v>0</v>
      </c>
      <c r="CP148" s="23">
        <f t="shared" si="538"/>
        <v>0</v>
      </c>
      <c r="CQ148" s="23">
        <f t="shared" si="538"/>
        <v>0</v>
      </c>
      <c r="CR148" s="23">
        <f t="shared" si="538"/>
        <v>0</v>
      </c>
      <c r="CS148" s="23">
        <f t="shared" si="538"/>
        <v>0</v>
      </c>
      <c r="CT148" s="23">
        <f t="shared" si="538"/>
        <v>4</v>
      </c>
      <c r="CU148" s="23">
        <f t="shared" si="538"/>
        <v>94987.296000000002</v>
      </c>
      <c r="CV148" s="23"/>
      <c r="CW148" s="23"/>
      <c r="CX148" s="23"/>
      <c r="CY148" s="23"/>
      <c r="CZ148" s="23">
        <f t="shared" si="538"/>
        <v>325</v>
      </c>
      <c r="DA148" s="23">
        <f t="shared" si="538"/>
        <v>5896891.3200000003</v>
      </c>
    </row>
    <row r="149" spans="1:105" x14ac:dyDescent="0.25">
      <c r="A149" s="56"/>
      <c r="B149" s="56">
        <v>104</v>
      </c>
      <c r="C149" s="12" t="s">
        <v>248</v>
      </c>
      <c r="D149" s="7">
        <f>D147</f>
        <v>9860</v>
      </c>
      <c r="E149" s="7">
        <v>10127</v>
      </c>
      <c r="F149" s="8">
        <v>1.08</v>
      </c>
      <c r="G149" s="15">
        <v>1</v>
      </c>
      <c r="H149" s="7">
        <v>1.4</v>
      </c>
      <c r="I149" s="7">
        <v>1.68</v>
      </c>
      <c r="J149" s="7">
        <v>2.23</v>
      </c>
      <c r="K149" s="9">
        <v>2.57</v>
      </c>
      <c r="L149" s="10">
        <v>0</v>
      </c>
      <c r="M149" s="10">
        <f t="shared" si="477"/>
        <v>0</v>
      </c>
      <c r="N149" s="10">
        <v>14</v>
      </c>
      <c r="O149" s="10">
        <f t="shared" si="508"/>
        <v>21</v>
      </c>
      <c r="P149" s="10">
        <v>32</v>
      </c>
      <c r="Q149" s="10">
        <f t="shared" si="478"/>
        <v>477066.23999999999</v>
      </c>
      <c r="R149" s="11"/>
      <c r="S149" s="10">
        <f t="shared" si="479"/>
        <v>0</v>
      </c>
      <c r="T149" s="10"/>
      <c r="U149" s="10">
        <f t="shared" si="509"/>
        <v>0</v>
      </c>
      <c r="V149" s="10">
        <v>0</v>
      </c>
      <c r="W149" s="10">
        <f t="shared" si="480"/>
        <v>0</v>
      </c>
      <c r="X149" s="10">
        <v>0</v>
      </c>
      <c r="Y149" s="10">
        <f t="shared" si="481"/>
        <v>0</v>
      </c>
      <c r="Z149" s="10">
        <v>0</v>
      </c>
      <c r="AA149" s="10">
        <f t="shared" si="482"/>
        <v>0</v>
      </c>
      <c r="AB149" s="10"/>
      <c r="AC149" s="10">
        <f t="shared" si="483"/>
        <v>0</v>
      </c>
      <c r="AD149" s="10">
        <v>0</v>
      </c>
      <c r="AE149" s="10">
        <v>0</v>
      </c>
      <c r="AF149" s="11"/>
      <c r="AG149" s="10">
        <f t="shared" si="484"/>
        <v>0</v>
      </c>
      <c r="AH149" s="10">
        <v>0</v>
      </c>
      <c r="AI149" s="10">
        <f t="shared" si="485"/>
        <v>0</v>
      </c>
      <c r="AJ149" s="10">
        <v>0</v>
      </c>
      <c r="AK149" s="10">
        <f t="shared" si="486"/>
        <v>0</v>
      </c>
      <c r="AL149" s="10"/>
      <c r="AM149" s="10">
        <f t="shared" si="487"/>
        <v>0</v>
      </c>
      <c r="AN149" s="10">
        <v>0</v>
      </c>
      <c r="AO149" s="10">
        <f t="shared" si="488"/>
        <v>0</v>
      </c>
      <c r="AP149" s="10">
        <v>0</v>
      </c>
      <c r="AQ149" s="10">
        <f t="shared" si="489"/>
        <v>0</v>
      </c>
      <c r="AR149" s="10">
        <v>0</v>
      </c>
      <c r="AS149" s="10">
        <f t="shared" si="490"/>
        <v>0</v>
      </c>
      <c r="AT149" s="10"/>
      <c r="AU149" s="10">
        <f t="shared" si="491"/>
        <v>0</v>
      </c>
      <c r="AV149" s="10">
        <v>0</v>
      </c>
      <c r="AW149" s="10">
        <f t="shared" si="492"/>
        <v>0</v>
      </c>
      <c r="AX149" s="51">
        <v>16</v>
      </c>
      <c r="AY149" s="10">
        <f t="shared" si="493"/>
        <v>286239.74400000001</v>
      </c>
      <c r="AZ149" s="10">
        <v>0</v>
      </c>
      <c r="BA149" s="10">
        <f t="shared" si="494"/>
        <v>0</v>
      </c>
      <c r="BB149" s="10"/>
      <c r="BC149" s="10">
        <f t="shared" si="495"/>
        <v>0</v>
      </c>
      <c r="BD149" s="10"/>
      <c r="BE149" s="10">
        <f t="shared" ref="BE149" si="539">SUM(BD149*$D149*$F149*$G149*$H149*BE$8)</f>
        <v>0</v>
      </c>
      <c r="BF149" s="10"/>
      <c r="BG149" s="10">
        <f t="shared" ref="BG149:BG152" si="540">SUM(BF149*$D149*$F149*$G149*$H149*BG$8)</f>
        <v>0</v>
      </c>
      <c r="BH149" s="10">
        <v>26</v>
      </c>
      <c r="BI149" s="10">
        <f t="shared" si="496"/>
        <v>387616.32000000007</v>
      </c>
      <c r="BJ149" s="10">
        <v>0</v>
      </c>
      <c r="BK149" s="10">
        <f t="shared" ref="BK149:BK152" si="541">SUM(BJ149*$D149*$F149*$G149*$H149*BK$8)</f>
        <v>0</v>
      </c>
      <c r="BL149" s="10"/>
      <c r="BM149" s="10">
        <f t="shared" si="497"/>
        <v>0</v>
      </c>
      <c r="BN149" s="10">
        <v>52</v>
      </c>
      <c r="BO149" s="10">
        <f t="shared" si="498"/>
        <v>930279.16800000018</v>
      </c>
      <c r="BP149" s="10"/>
      <c r="BQ149" s="10">
        <f t="shared" ref="BQ149:BQ152" si="542">SUM(BP149*$D149*$F149*$G149*$H149*BQ$8)</f>
        <v>0</v>
      </c>
      <c r="BR149" s="51">
        <v>5</v>
      </c>
      <c r="BS149" s="10">
        <f t="shared" si="499"/>
        <v>89449.919999999998</v>
      </c>
      <c r="BT149" s="10">
        <v>0</v>
      </c>
      <c r="BU149" s="10">
        <f t="shared" ref="BU149:BU152" si="543">SUM(BT149*$D149*$F149*$G149*$H149*BU$8)</f>
        <v>0</v>
      </c>
      <c r="BV149" s="10"/>
      <c r="BW149" s="10">
        <f t="shared" ref="BW149:BW152" si="544">SUM(BV149*$D149*$F149*$G149*$H149*BW$8)</f>
        <v>0</v>
      </c>
      <c r="BX149" s="51">
        <v>7</v>
      </c>
      <c r="BY149" s="10">
        <f t="shared" si="500"/>
        <v>125229.88800000001</v>
      </c>
      <c r="BZ149" s="51">
        <v>2</v>
      </c>
      <c r="CA149" s="10">
        <f t="shared" si="501"/>
        <v>35779.968000000001</v>
      </c>
      <c r="CB149" s="51">
        <v>10</v>
      </c>
      <c r="CC149" s="10">
        <f t="shared" si="502"/>
        <v>178899.84</v>
      </c>
      <c r="CD149" s="51">
        <v>20</v>
      </c>
      <c r="CE149" s="10">
        <f t="shared" si="503"/>
        <v>357799.67999999999</v>
      </c>
      <c r="CF149" s="10">
        <v>28</v>
      </c>
      <c r="CG149" s="10">
        <f t="shared" si="504"/>
        <v>500919.55200000003</v>
      </c>
      <c r="CH149" s="10">
        <v>12</v>
      </c>
      <c r="CI149" s="10">
        <f t="shared" ref="CI149:CI152" si="545">SUM(CH149*$D149*$F149*$G149*$H149*CI$8)</f>
        <v>178899.84</v>
      </c>
      <c r="CJ149" s="10">
        <v>12</v>
      </c>
      <c r="CK149" s="10">
        <f t="shared" ref="CK149:CK152" si="546">SUM(CJ149*$D149*$F149*$G149*$H149*CK$8)</f>
        <v>178899.84</v>
      </c>
      <c r="CL149" s="10">
        <v>0</v>
      </c>
      <c r="CM149" s="10">
        <f t="shared" ref="CM149:CM152" si="547">SUM(CL149*$D149*$F149*$G149*$H149*CM$8)</f>
        <v>0</v>
      </c>
      <c r="CN149" s="10"/>
      <c r="CO149" s="10">
        <f t="shared" si="505"/>
        <v>0</v>
      </c>
      <c r="CP149" s="10"/>
      <c r="CQ149" s="10">
        <f t="shared" si="506"/>
        <v>0</v>
      </c>
      <c r="CR149" s="51"/>
      <c r="CS149" s="10">
        <f t="shared" si="507"/>
        <v>0</v>
      </c>
      <c r="CT149" s="51">
        <v>4</v>
      </c>
      <c r="CU149" s="10">
        <f>SUM(CT149*$D149*$F149*$G149*$J149*CU$8)</f>
        <v>94987.296000000002</v>
      </c>
      <c r="CV149" s="10"/>
      <c r="CW149" s="10"/>
      <c r="CX149" s="10"/>
      <c r="CY149" s="10"/>
      <c r="CZ149" s="40">
        <f t="shared" ref="CZ149:DA152" si="548">SUM(AF149,R149,V149,AD149,L149,X149,P149,BH149,BV149,CH149,CL149,BJ149,CJ149,AH149,BB149,BD149,AJ149,BF149,BT149,AL149,Z149,CP149,BL149,CN149,BN149,BZ149,CD149,BX149,CB149,AN149,AP149,AR149,AT149,AV149,AZ149,AX149,BR149,CT149,CR149,CF149,AB149,BP149)</f>
        <v>226</v>
      </c>
      <c r="DA149" s="40">
        <f t="shared" si="548"/>
        <v>3822067.2960000001</v>
      </c>
    </row>
    <row r="150" spans="1:105" ht="75" x14ac:dyDescent="0.25">
      <c r="A150" s="56"/>
      <c r="B150" s="56">
        <v>105</v>
      </c>
      <c r="C150" s="12" t="s">
        <v>249</v>
      </c>
      <c r="D150" s="7">
        <f>D40</f>
        <v>9860</v>
      </c>
      <c r="E150" s="7">
        <v>10127</v>
      </c>
      <c r="F150" s="8">
        <v>1.41</v>
      </c>
      <c r="G150" s="15">
        <v>1</v>
      </c>
      <c r="H150" s="7">
        <v>1.4</v>
      </c>
      <c r="I150" s="7">
        <v>1.68</v>
      </c>
      <c r="J150" s="7">
        <v>2.23</v>
      </c>
      <c r="K150" s="9">
        <v>2.57</v>
      </c>
      <c r="L150" s="10">
        <v>0</v>
      </c>
      <c r="M150" s="10">
        <f t="shared" si="477"/>
        <v>0</v>
      </c>
      <c r="N150" s="10">
        <v>43</v>
      </c>
      <c r="O150" s="10">
        <f t="shared" si="508"/>
        <v>64.5</v>
      </c>
      <c r="P150" s="10">
        <v>61</v>
      </c>
      <c r="Q150" s="10">
        <f t="shared" si="478"/>
        <v>1187282.0399999998</v>
      </c>
      <c r="R150" s="11"/>
      <c r="S150" s="10">
        <f t="shared" si="479"/>
        <v>0</v>
      </c>
      <c r="T150" s="10"/>
      <c r="U150" s="10">
        <f t="shared" si="509"/>
        <v>0</v>
      </c>
      <c r="V150" s="10">
        <v>0</v>
      </c>
      <c r="W150" s="10">
        <f t="shared" si="480"/>
        <v>0</v>
      </c>
      <c r="X150" s="10">
        <v>0</v>
      </c>
      <c r="Y150" s="10">
        <f t="shared" si="481"/>
        <v>0</v>
      </c>
      <c r="Z150" s="10"/>
      <c r="AA150" s="10">
        <f t="shared" si="482"/>
        <v>0</v>
      </c>
      <c r="AB150" s="10"/>
      <c r="AC150" s="10">
        <f t="shared" si="483"/>
        <v>0</v>
      </c>
      <c r="AD150" s="10"/>
      <c r="AE150" s="10">
        <v>0</v>
      </c>
      <c r="AF150" s="11"/>
      <c r="AG150" s="10">
        <f t="shared" si="484"/>
        <v>0</v>
      </c>
      <c r="AH150" s="10">
        <v>0</v>
      </c>
      <c r="AI150" s="10">
        <f t="shared" si="485"/>
        <v>0</v>
      </c>
      <c r="AJ150" s="10">
        <v>0</v>
      </c>
      <c r="AK150" s="10">
        <f t="shared" si="486"/>
        <v>0</v>
      </c>
      <c r="AL150" s="10"/>
      <c r="AM150" s="10">
        <f t="shared" si="487"/>
        <v>0</v>
      </c>
      <c r="AN150" s="10">
        <v>0</v>
      </c>
      <c r="AO150" s="10">
        <f t="shared" si="488"/>
        <v>0</v>
      </c>
      <c r="AP150" s="51">
        <v>5</v>
      </c>
      <c r="AQ150" s="10">
        <f t="shared" si="489"/>
        <v>116781.84</v>
      </c>
      <c r="AR150" s="10">
        <v>0</v>
      </c>
      <c r="AS150" s="10">
        <f t="shared" si="490"/>
        <v>0</v>
      </c>
      <c r="AT150" s="51">
        <v>15</v>
      </c>
      <c r="AU150" s="10">
        <f t="shared" si="491"/>
        <v>350345.51999999996</v>
      </c>
      <c r="AV150" s="10">
        <v>0</v>
      </c>
      <c r="AW150" s="10">
        <f t="shared" si="492"/>
        <v>0</v>
      </c>
      <c r="AX150" s="10"/>
      <c r="AY150" s="10">
        <f t="shared" si="493"/>
        <v>0</v>
      </c>
      <c r="AZ150" s="10"/>
      <c r="BA150" s="10">
        <f t="shared" si="494"/>
        <v>0</v>
      </c>
      <c r="BB150" s="10"/>
      <c r="BC150" s="10">
        <f t="shared" si="495"/>
        <v>0</v>
      </c>
      <c r="BD150" s="10"/>
      <c r="BE150" s="10">
        <f t="shared" ref="BE150" si="549">SUM(BD150*$D150*$F150*$G150*$H150*BE$8)</f>
        <v>0</v>
      </c>
      <c r="BF150" s="10"/>
      <c r="BG150" s="10">
        <f t="shared" si="540"/>
        <v>0</v>
      </c>
      <c r="BH150" s="10">
        <v>0</v>
      </c>
      <c r="BI150" s="10">
        <f t="shared" si="496"/>
        <v>0</v>
      </c>
      <c r="BJ150" s="10">
        <v>0</v>
      </c>
      <c r="BK150" s="10">
        <f t="shared" si="541"/>
        <v>0</v>
      </c>
      <c r="BL150" s="10"/>
      <c r="BM150" s="10">
        <f t="shared" si="497"/>
        <v>0</v>
      </c>
      <c r="BN150" s="10">
        <v>17</v>
      </c>
      <c r="BO150" s="10">
        <f t="shared" si="498"/>
        <v>397058.25599999994</v>
      </c>
      <c r="BP150" s="10"/>
      <c r="BQ150" s="10">
        <f t="shared" si="542"/>
        <v>0</v>
      </c>
      <c r="BR150" s="10"/>
      <c r="BS150" s="10">
        <f t="shared" si="499"/>
        <v>0</v>
      </c>
      <c r="BT150" s="10">
        <v>0</v>
      </c>
      <c r="BU150" s="10">
        <f t="shared" si="543"/>
        <v>0</v>
      </c>
      <c r="BV150" s="10">
        <v>0</v>
      </c>
      <c r="BW150" s="10">
        <f t="shared" si="544"/>
        <v>0</v>
      </c>
      <c r="BX150" s="10">
        <v>0</v>
      </c>
      <c r="BY150" s="10">
        <f t="shared" si="500"/>
        <v>0</v>
      </c>
      <c r="BZ150" s="10"/>
      <c r="CA150" s="10">
        <f t="shared" si="501"/>
        <v>0</v>
      </c>
      <c r="CB150" s="10"/>
      <c r="CC150" s="10">
        <f t="shared" si="502"/>
        <v>0</v>
      </c>
      <c r="CD150" s="10">
        <v>0</v>
      </c>
      <c r="CE150" s="10">
        <f t="shared" si="503"/>
        <v>0</v>
      </c>
      <c r="CF150" s="10">
        <v>1</v>
      </c>
      <c r="CG150" s="10">
        <f t="shared" si="504"/>
        <v>23356.367999999995</v>
      </c>
      <c r="CH150" s="10">
        <v>0</v>
      </c>
      <c r="CI150" s="10">
        <f t="shared" si="545"/>
        <v>0</v>
      </c>
      <c r="CJ150" s="10"/>
      <c r="CK150" s="10">
        <f t="shared" si="546"/>
        <v>0</v>
      </c>
      <c r="CL150" s="10">
        <v>0</v>
      </c>
      <c r="CM150" s="10">
        <f t="shared" si="547"/>
        <v>0</v>
      </c>
      <c r="CN150" s="10"/>
      <c r="CO150" s="10">
        <f t="shared" si="505"/>
        <v>0</v>
      </c>
      <c r="CP150" s="10">
        <v>0</v>
      </c>
      <c r="CQ150" s="10">
        <f t="shared" si="506"/>
        <v>0</v>
      </c>
      <c r="CR150" s="10"/>
      <c r="CS150" s="10">
        <f t="shared" si="507"/>
        <v>0</v>
      </c>
      <c r="CT150" s="10">
        <v>0</v>
      </c>
      <c r="CU150" s="10">
        <f>SUM(CT150*$D150*$F150*$G150*$J150*CU$8)</f>
        <v>0</v>
      </c>
      <c r="CV150" s="10"/>
      <c r="CW150" s="10"/>
      <c r="CX150" s="10"/>
      <c r="CY150" s="10"/>
      <c r="CZ150" s="40">
        <f t="shared" si="548"/>
        <v>99</v>
      </c>
      <c r="DA150" s="40">
        <f t="shared" si="548"/>
        <v>2074824.0239999997</v>
      </c>
    </row>
    <row r="151" spans="1:105" x14ac:dyDescent="0.25">
      <c r="A151" s="56"/>
      <c r="B151" s="56">
        <v>106</v>
      </c>
      <c r="C151" s="12" t="s">
        <v>250</v>
      </c>
      <c r="D151" s="7">
        <f>D150</f>
        <v>9860</v>
      </c>
      <c r="E151" s="7">
        <v>10127</v>
      </c>
      <c r="F151" s="8">
        <v>2.58</v>
      </c>
      <c r="G151" s="15">
        <v>1</v>
      </c>
      <c r="H151" s="7">
        <v>1.4</v>
      </c>
      <c r="I151" s="7">
        <v>1.68</v>
      </c>
      <c r="J151" s="7">
        <v>2.23</v>
      </c>
      <c r="K151" s="9">
        <v>2.57</v>
      </c>
      <c r="L151" s="14"/>
      <c r="M151" s="10">
        <f t="shared" si="477"/>
        <v>0</v>
      </c>
      <c r="N151" s="14"/>
      <c r="O151" s="10">
        <f t="shared" si="508"/>
        <v>0</v>
      </c>
      <c r="P151" s="14"/>
      <c r="Q151" s="10">
        <f t="shared" si="478"/>
        <v>0</v>
      </c>
      <c r="R151" s="11"/>
      <c r="S151" s="10">
        <f t="shared" si="479"/>
        <v>0</v>
      </c>
      <c r="T151" s="14"/>
      <c r="U151" s="10">
        <f t="shared" si="509"/>
        <v>0</v>
      </c>
      <c r="V151" s="14"/>
      <c r="W151" s="10">
        <f t="shared" si="480"/>
        <v>0</v>
      </c>
      <c r="X151" s="14"/>
      <c r="Y151" s="10">
        <f t="shared" si="481"/>
        <v>0</v>
      </c>
      <c r="Z151" s="14"/>
      <c r="AA151" s="10">
        <f t="shared" si="482"/>
        <v>0</v>
      </c>
      <c r="AB151" s="10"/>
      <c r="AC151" s="10">
        <f t="shared" si="483"/>
        <v>0</v>
      </c>
      <c r="AD151" s="14"/>
      <c r="AE151" s="10">
        <v>0</v>
      </c>
      <c r="AF151" s="11"/>
      <c r="AG151" s="10">
        <f t="shared" si="484"/>
        <v>0</v>
      </c>
      <c r="AH151" s="14"/>
      <c r="AI151" s="10">
        <f t="shared" si="485"/>
        <v>0</v>
      </c>
      <c r="AJ151" s="14"/>
      <c r="AK151" s="10">
        <f t="shared" si="486"/>
        <v>0</v>
      </c>
      <c r="AL151" s="14"/>
      <c r="AM151" s="10">
        <f t="shared" si="487"/>
        <v>0</v>
      </c>
      <c r="AN151" s="14"/>
      <c r="AO151" s="10">
        <f t="shared" si="488"/>
        <v>0</v>
      </c>
      <c r="AP151" s="14"/>
      <c r="AQ151" s="10">
        <f t="shared" si="489"/>
        <v>0</v>
      </c>
      <c r="AR151" s="14"/>
      <c r="AS151" s="10">
        <f t="shared" si="490"/>
        <v>0</v>
      </c>
      <c r="AT151" s="14"/>
      <c r="AU151" s="10">
        <f t="shared" si="491"/>
        <v>0</v>
      </c>
      <c r="AV151" s="14"/>
      <c r="AW151" s="10">
        <f t="shared" si="492"/>
        <v>0</v>
      </c>
      <c r="AX151" s="14"/>
      <c r="AY151" s="10">
        <f t="shared" si="493"/>
        <v>0</v>
      </c>
      <c r="AZ151" s="14"/>
      <c r="BA151" s="10">
        <f t="shared" si="494"/>
        <v>0</v>
      </c>
      <c r="BB151" s="14"/>
      <c r="BC151" s="10">
        <f t="shared" si="495"/>
        <v>0</v>
      </c>
      <c r="BD151" s="14"/>
      <c r="BE151" s="10">
        <f t="shared" ref="BE151" si="550">SUM(BD151*$D151*$F151*$G151*$H151*BE$8)</f>
        <v>0</v>
      </c>
      <c r="BF151" s="14"/>
      <c r="BG151" s="10">
        <f t="shared" si="540"/>
        <v>0</v>
      </c>
      <c r="BH151" s="14"/>
      <c r="BI151" s="10">
        <f t="shared" si="496"/>
        <v>0</v>
      </c>
      <c r="BJ151" s="14"/>
      <c r="BK151" s="10">
        <f t="shared" si="541"/>
        <v>0</v>
      </c>
      <c r="BL151" s="14"/>
      <c r="BM151" s="10">
        <f t="shared" si="497"/>
        <v>0</v>
      </c>
      <c r="BN151" s="14"/>
      <c r="BO151" s="10">
        <f t="shared" si="498"/>
        <v>0</v>
      </c>
      <c r="BP151" s="10"/>
      <c r="BQ151" s="10">
        <f t="shared" si="542"/>
        <v>0</v>
      </c>
      <c r="BR151" s="14"/>
      <c r="BS151" s="10">
        <f t="shared" si="499"/>
        <v>0</v>
      </c>
      <c r="BT151" s="14"/>
      <c r="BU151" s="10">
        <f t="shared" si="543"/>
        <v>0</v>
      </c>
      <c r="BV151" s="14"/>
      <c r="BW151" s="10">
        <f t="shared" si="544"/>
        <v>0</v>
      </c>
      <c r="BX151" s="14"/>
      <c r="BY151" s="10">
        <f t="shared" si="500"/>
        <v>0</v>
      </c>
      <c r="BZ151" s="14"/>
      <c r="CA151" s="10">
        <f t="shared" si="501"/>
        <v>0</v>
      </c>
      <c r="CB151" s="10"/>
      <c r="CC151" s="10">
        <f t="shared" si="502"/>
        <v>0</v>
      </c>
      <c r="CD151" s="14"/>
      <c r="CE151" s="10">
        <f t="shared" si="503"/>
        <v>0</v>
      </c>
      <c r="CF151" s="14"/>
      <c r="CG151" s="10">
        <f t="shared" si="504"/>
        <v>0</v>
      </c>
      <c r="CH151" s="14"/>
      <c r="CI151" s="10">
        <f t="shared" si="545"/>
        <v>0</v>
      </c>
      <c r="CJ151" s="10"/>
      <c r="CK151" s="10">
        <f t="shared" si="546"/>
        <v>0</v>
      </c>
      <c r="CL151" s="14"/>
      <c r="CM151" s="10">
        <f t="shared" si="547"/>
        <v>0</v>
      </c>
      <c r="CN151" s="10"/>
      <c r="CO151" s="10">
        <f t="shared" si="505"/>
        <v>0</v>
      </c>
      <c r="CP151" s="14"/>
      <c r="CQ151" s="10">
        <f t="shared" si="506"/>
        <v>0</v>
      </c>
      <c r="CR151" s="14"/>
      <c r="CS151" s="10">
        <f t="shared" si="507"/>
        <v>0</v>
      </c>
      <c r="CT151" s="14"/>
      <c r="CU151" s="10">
        <f>SUM(CT151*$D151*$F151*$G151*$J151*CU$8)</f>
        <v>0</v>
      </c>
      <c r="CV151" s="10"/>
      <c r="CW151" s="10"/>
      <c r="CX151" s="10"/>
      <c r="CY151" s="10"/>
      <c r="CZ151" s="40">
        <f t="shared" si="548"/>
        <v>0</v>
      </c>
      <c r="DA151" s="40">
        <f t="shared" si="548"/>
        <v>0</v>
      </c>
    </row>
    <row r="152" spans="1:105" ht="30" x14ac:dyDescent="0.25">
      <c r="A152" s="56"/>
      <c r="B152" s="56">
        <v>107</v>
      </c>
      <c r="C152" s="12" t="s">
        <v>251</v>
      </c>
      <c r="D152" s="7">
        <f>D151</f>
        <v>9860</v>
      </c>
      <c r="E152" s="7">
        <v>10127</v>
      </c>
      <c r="F152" s="16">
        <v>12.27</v>
      </c>
      <c r="G152" s="15">
        <v>1</v>
      </c>
      <c r="H152" s="7">
        <v>1.4</v>
      </c>
      <c r="I152" s="7">
        <v>1.68</v>
      </c>
      <c r="J152" s="7">
        <v>2.23</v>
      </c>
      <c r="K152" s="9">
        <v>2.57</v>
      </c>
      <c r="L152" s="14"/>
      <c r="M152" s="10">
        <f t="shared" si="477"/>
        <v>0</v>
      </c>
      <c r="N152" s="14"/>
      <c r="O152" s="10">
        <f t="shared" si="508"/>
        <v>0</v>
      </c>
      <c r="P152" s="14"/>
      <c r="Q152" s="10">
        <f t="shared" si="478"/>
        <v>0</v>
      </c>
      <c r="R152" s="11"/>
      <c r="S152" s="10">
        <f t="shared" si="479"/>
        <v>0</v>
      </c>
      <c r="T152" s="14"/>
      <c r="U152" s="10">
        <f t="shared" si="509"/>
        <v>0</v>
      </c>
      <c r="V152" s="14"/>
      <c r="W152" s="10">
        <f t="shared" si="480"/>
        <v>0</v>
      </c>
      <c r="X152" s="14"/>
      <c r="Y152" s="10">
        <f t="shared" si="481"/>
        <v>0</v>
      </c>
      <c r="Z152" s="14"/>
      <c r="AA152" s="10">
        <f t="shared" si="482"/>
        <v>0</v>
      </c>
      <c r="AB152" s="10"/>
      <c r="AC152" s="10">
        <f t="shared" si="483"/>
        <v>0</v>
      </c>
      <c r="AD152" s="14"/>
      <c r="AE152" s="10">
        <v>0</v>
      </c>
      <c r="AF152" s="11"/>
      <c r="AG152" s="10">
        <f t="shared" si="484"/>
        <v>0</v>
      </c>
      <c r="AH152" s="14"/>
      <c r="AI152" s="10">
        <f t="shared" si="485"/>
        <v>0</v>
      </c>
      <c r="AJ152" s="14"/>
      <c r="AK152" s="10">
        <f t="shared" si="486"/>
        <v>0</v>
      </c>
      <c r="AL152" s="14"/>
      <c r="AM152" s="10">
        <f t="shared" si="487"/>
        <v>0</v>
      </c>
      <c r="AN152" s="14"/>
      <c r="AO152" s="10">
        <f t="shared" si="488"/>
        <v>0</v>
      </c>
      <c r="AP152" s="14"/>
      <c r="AQ152" s="10">
        <f t="shared" si="489"/>
        <v>0</v>
      </c>
      <c r="AR152" s="14"/>
      <c r="AS152" s="10">
        <f t="shared" si="490"/>
        <v>0</v>
      </c>
      <c r="AT152" s="14"/>
      <c r="AU152" s="10">
        <f t="shared" si="491"/>
        <v>0</v>
      </c>
      <c r="AV152" s="14"/>
      <c r="AW152" s="10">
        <f t="shared" si="492"/>
        <v>0</v>
      </c>
      <c r="AX152" s="14"/>
      <c r="AY152" s="10">
        <f t="shared" si="493"/>
        <v>0</v>
      </c>
      <c r="AZ152" s="14"/>
      <c r="BA152" s="10">
        <f t="shared" si="494"/>
        <v>0</v>
      </c>
      <c r="BB152" s="14"/>
      <c r="BC152" s="10">
        <f t="shared" si="495"/>
        <v>0</v>
      </c>
      <c r="BD152" s="14"/>
      <c r="BE152" s="10">
        <f t="shared" ref="BE152" si="551">SUM(BD152*$D152*$F152*$G152*$H152*BE$8)</f>
        <v>0</v>
      </c>
      <c r="BF152" s="14"/>
      <c r="BG152" s="10">
        <f t="shared" si="540"/>
        <v>0</v>
      </c>
      <c r="BH152" s="14"/>
      <c r="BI152" s="10">
        <f t="shared" si="496"/>
        <v>0</v>
      </c>
      <c r="BJ152" s="14"/>
      <c r="BK152" s="10">
        <f t="shared" si="541"/>
        <v>0</v>
      </c>
      <c r="BL152" s="14"/>
      <c r="BM152" s="10">
        <f t="shared" si="497"/>
        <v>0</v>
      </c>
      <c r="BN152" s="14"/>
      <c r="BO152" s="10">
        <f t="shared" si="498"/>
        <v>0</v>
      </c>
      <c r="BP152" s="14"/>
      <c r="BQ152" s="10">
        <f t="shared" si="542"/>
        <v>0</v>
      </c>
      <c r="BR152" s="14"/>
      <c r="BS152" s="10">
        <f t="shared" si="499"/>
        <v>0</v>
      </c>
      <c r="BT152" s="14"/>
      <c r="BU152" s="10">
        <f t="shared" si="543"/>
        <v>0</v>
      </c>
      <c r="BV152" s="14"/>
      <c r="BW152" s="10">
        <f t="shared" si="544"/>
        <v>0</v>
      </c>
      <c r="BX152" s="14"/>
      <c r="BY152" s="10">
        <f t="shared" si="500"/>
        <v>0</v>
      </c>
      <c r="BZ152" s="14"/>
      <c r="CA152" s="10">
        <f t="shared" si="501"/>
        <v>0</v>
      </c>
      <c r="CB152" s="14"/>
      <c r="CC152" s="10">
        <f t="shared" si="502"/>
        <v>0</v>
      </c>
      <c r="CD152" s="14"/>
      <c r="CE152" s="10">
        <f t="shared" si="503"/>
        <v>0</v>
      </c>
      <c r="CF152" s="14"/>
      <c r="CG152" s="10">
        <f t="shared" si="504"/>
        <v>0</v>
      </c>
      <c r="CH152" s="14"/>
      <c r="CI152" s="10">
        <f t="shared" si="545"/>
        <v>0</v>
      </c>
      <c r="CJ152" s="14"/>
      <c r="CK152" s="10">
        <f t="shared" si="546"/>
        <v>0</v>
      </c>
      <c r="CL152" s="14"/>
      <c r="CM152" s="10">
        <f t="shared" si="547"/>
        <v>0</v>
      </c>
      <c r="CN152" s="14"/>
      <c r="CO152" s="10">
        <f t="shared" si="505"/>
        <v>0</v>
      </c>
      <c r="CP152" s="14"/>
      <c r="CQ152" s="10">
        <f t="shared" si="506"/>
        <v>0</v>
      </c>
      <c r="CR152" s="14"/>
      <c r="CS152" s="10">
        <f t="shared" si="507"/>
        <v>0</v>
      </c>
      <c r="CT152" s="14"/>
      <c r="CU152" s="10">
        <f>SUM(CT152*$D152*$F152*$G152*$J152*CU$8)</f>
        <v>0</v>
      </c>
      <c r="CV152" s="10"/>
      <c r="CW152" s="10"/>
      <c r="CX152" s="10"/>
      <c r="CY152" s="10"/>
      <c r="CZ152" s="40">
        <f t="shared" si="548"/>
        <v>0</v>
      </c>
      <c r="DA152" s="40">
        <f t="shared" si="548"/>
        <v>0</v>
      </c>
    </row>
    <row r="153" spans="1:105" s="44" customFormat="1" ht="14.25" x14ac:dyDescent="0.2">
      <c r="A153" s="55">
        <v>36</v>
      </c>
      <c r="B153" s="55"/>
      <c r="C153" s="17" t="s">
        <v>252</v>
      </c>
      <c r="D153" s="25"/>
      <c r="E153" s="25"/>
      <c r="F153" s="25">
        <v>1</v>
      </c>
      <c r="G153" s="32"/>
      <c r="H153" s="25"/>
      <c r="I153" s="25"/>
      <c r="J153" s="25"/>
      <c r="K153" s="54">
        <v>2.57</v>
      </c>
      <c r="L153" s="23">
        <f>SUM(L154:L158)</f>
        <v>0</v>
      </c>
      <c r="M153" s="23">
        <f>SUM(M154:M158)</f>
        <v>0</v>
      </c>
      <c r="N153" s="26">
        <f t="shared" ref="N153:U153" si="552">SUM(N155:N158)</f>
        <v>2</v>
      </c>
      <c r="O153" s="26">
        <f t="shared" si="552"/>
        <v>3</v>
      </c>
      <c r="P153" s="23">
        <f t="shared" ref="P153:S153" si="553">SUM(P154:P158)</f>
        <v>150</v>
      </c>
      <c r="Q153" s="23">
        <f t="shared" si="553"/>
        <v>20167644</v>
      </c>
      <c r="R153" s="23">
        <f t="shared" si="553"/>
        <v>0</v>
      </c>
      <c r="S153" s="23">
        <f t="shared" si="553"/>
        <v>0</v>
      </c>
      <c r="T153" s="26">
        <f t="shared" si="552"/>
        <v>1</v>
      </c>
      <c r="U153" s="26">
        <f t="shared" si="552"/>
        <v>1.5</v>
      </c>
      <c r="V153" s="23">
        <f t="shared" ref="V153:CE153" si="554">SUM(V154:V158)</f>
        <v>0</v>
      </c>
      <c r="W153" s="23">
        <f t="shared" si="554"/>
        <v>0</v>
      </c>
      <c r="X153" s="23">
        <f t="shared" si="554"/>
        <v>0</v>
      </c>
      <c r="Y153" s="23">
        <f t="shared" si="554"/>
        <v>0</v>
      </c>
      <c r="Z153" s="23">
        <f t="shared" si="554"/>
        <v>0</v>
      </c>
      <c r="AA153" s="23">
        <f t="shared" si="554"/>
        <v>0</v>
      </c>
      <c r="AB153" s="23">
        <f t="shared" si="554"/>
        <v>0</v>
      </c>
      <c r="AC153" s="23">
        <f t="shared" si="554"/>
        <v>0</v>
      </c>
      <c r="AD153" s="23">
        <v>0</v>
      </c>
      <c r="AE153" s="23">
        <v>0</v>
      </c>
      <c r="AF153" s="23">
        <f t="shared" si="554"/>
        <v>0</v>
      </c>
      <c r="AG153" s="23">
        <f t="shared" si="554"/>
        <v>0</v>
      </c>
      <c r="AH153" s="23">
        <f t="shared" si="554"/>
        <v>0</v>
      </c>
      <c r="AI153" s="23">
        <f t="shared" si="554"/>
        <v>0</v>
      </c>
      <c r="AJ153" s="23">
        <f t="shared" si="554"/>
        <v>0</v>
      </c>
      <c r="AK153" s="23">
        <f t="shared" si="554"/>
        <v>0</v>
      </c>
      <c r="AL153" s="23">
        <f t="shared" si="554"/>
        <v>0</v>
      </c>
      <c r="AM153" s="23">
        <f t="shared" si="554"/>
        <v>0</v>
      </c>
      <c r="AN153" s="23">
        <f t="shared" si="554"/>
        <v>0</v>
      </c>
      <c r="AO153" s="23">
        <f t="shared" si="554"/>
        <v>0</v>
      </c>
      <c r="AP153" s="23">
        <f t="shared" si="554"/>
        <v>0</v>
      </c>
      <c r="AQ153" s="23">
        <f t="shared" si="554"/>
        <v>0</v>
      </c>
      <c r="AR153" s="23">
        <f t="shared" si="554"/>
        <v>100</v>
      </c>
      <c r="AS153" s="23">
        <f t="shared" si="554"/>
        <v>16134115.199999999</v>
      </c>
      <c r="AT153" s="23">
        <f t="shared" si="554"/>
        <v>0</v>
      </c>
      <c r="AU153" s="23">
        <f t="shared" si="554"/>
        <v>0</v>
      </c>
      <c r="AV153" s="23">
        <f t="shared" si="554"/>
        <v>0</v>
      </c>
      <c r="AW153" s="23">
        <f t="shared" si="554"/>
        <v>0</v>
      </c>
      <c r="AX153" s="23">
        <f t="shared" si="554"/>
        <v>0</v>
      </c>
      <c r="AY153" s="23">
        <f t="shared" si="554"/>
        <v>0</v>
      </c>
      <c r="AZ153" s="23">
        <f t="shared" si="554"/>
        <v>0</v>
      </c>
      <c r="BA153" s="23">
        <f t="shared" si="554"/>
        <v>0</v>
      </c>
      <c r="BB153" s="23">
        <f t="shared" si="554"/>
        <v>0</v>
      </c>
      <c r="BC153" s="23">
        <f t="shared" si="554"/>
        <v>0</v>
      </c>
      <c r="BD153" s="23">
        <f t="shared" si="554"/>
        <v>0</v>
      </c>
      <c r="BE153" s="23">
        <f t="shared" si="554"/>
        <v>0</v>
      </c>
      <c r="BF153" s="23">
        <f t="shared" si="554"/>
        <v>0</v>
      </c>
      <c r="BG153" s="23">
        <f t="shared" si="554"/>
        <v>0</v>
      </c>
      <c r="BH153" s="23">
        <f t="shared" si="554"/>
        <v>0</v>
      </c>
      <c r="BI153" s="23">
        <f t="shared" si="554"/>
        <v>0</v>
      </c>
      <c r="BJ153" s="23">
        <f t="shared" si="554"/>
        <v>0</v>
      </c>
      <c r="BK153" s="23">
        <f t="shared" si="554"/>
        <v>0</v>
      </c>
      <c r="BL153" s="23">
        <f t="shared" si="554"/>
        <v>0</v>
      </c>
      <c r="BM153" s="23">
        <f t="shared" si="554"/>
        <v>0</v>
      </c>
      <c r="BN153" s="23">
        <f t="shared" si="554"/>
        <v>0</v>
      </c>
      <c r="BO153" s="23">
        <f t="shared" si="554"/>
        <v>0</v>
      </c>
      <c r="BP153" s="23">
        <f t="shared" si="554"/>
        <v>0</v>
      </c>
      <c r="BQ153" s="23">
        <f t="shared" si="554"/>
        <v>0</v>
      </c>
      <c r="BR153" s="23">
        <f t="shared" si="554"/>
        <v>0</v>
      </c>
      <c r="BS153" s="23">
        <f t="shared" si="554"/>
        <v>0</v>
      </c>
      <c r="BT153" s="23">
        <f t="shared" si="554"/>
        <v>0</v>
      </c>
      <c r="BU153" s="23">
        <f t="shared" si="554"/>
        <v>0</v>
      </c>
      <c r="BV153" s="23">
        <f t="shared" si="554"/>
        <v>0</v>
      </c>
      <c r="BW153" s="23">
        <f t="shared" si="554"/>
        <v>0</v>
      </c>
      <c r="BX153" s="23">
        <f t="shared" si="554"/>
        <v>1</v>
      </c>
      <c r="BY153" s="23">
        <f t="shared" si="554"/>
        <v>7619.808</v>
      </c>
      <c r="BZ153" s="23">
        <f t="shared" si="554"/>
        <v>0</v>
      </c>
      <c r="CA153" s="23">
        <f t="shared" si="554"/>
        <v>0</v>
      </c>
      <c r="CB153" s="23">
        <f t="shared" si="554"/>
        <v>0</v>
      </c>
      <c r="CC153" s="23">
        <f t="shared" si="554"/>
        <v>0</v>
      </c>
      <c r="CD153" s="23">
        <f t="shared" si="554"/>
        <v>5</v>
      </c>
      <c r="CE153" s="23">
        <f t="shared" si="554"/>
        <v>38099.040000000001</v>
      </c>
      <c r="CF153" s="23">
        <f t="shared" ref="CF153:CU153" si="555">SUM(CF154:CF158)</f>
        <v>0</v>
      </c>
      <c r="CG153" s="23">
        <f t="shared" si="555"/>
        <v>0</v>
      </c>
      <c r="CH153" s="23">
        <f t="shared" si="555"/>
        <v>2</v>
      </c>
      <c r="CI153" s="23">
        <f t="shared" si="555"/>
        <v>12699.68</v>
      </c>
      <c r="CJ153" s="23">
        <f t="shared" si="555"/>
        <v>3</v>
      </c>
      <c r="CK153" s="23">
        <f t="shared" si="555"/>
        <v>19049.52</v>
      </c>
      <c r="CL153" s="23">
        <f t="shared" si="555"/>
        <v>0</v>
      </c>
      <c r="CM153" s="23">
        <f t="shared" si="555"/>
        <v>0</v>
      </c>
      <c r="CN153" s="23">
        <f t="shared" si="555"/>
        <v>0</v>
      </c>
      <c r="CO153" s="23">
        <f t="shared" si="555"/>
        <v>0</v>
      </c>
      <c r="CP153" s="23">
        <f t="shared" si="555"/>
        <v>0</v>
      </c>
      <c r="CQ153" s="23">
        <f t="shared" si="555"/>
        <v>0</v>
      </c>
      <c r="CR153" s="23">
        <f t="shared" si="555"/>
        <v>0</v>
      </c>
      <c r="CS153" s="23">
        <f t="shared" si="555"/>
        <v>0</v>
      </c>
      <c r="CT153" s="23">
        <f t="shared" si="555"/>
        <v>0</v>
      </c>
      <c r="CU153" s="23">
        <f t="shared" si="555"/>
        <v>0</v>
      </c>
      <c r="CV153" s="23"/>
      <c r="CW153" s="23"/>
      <c r="CX153" s="23"/>
      <c r="CY153" s="23"/>
      <c r="CZ153" s="23">
        <f t="shared" ref="CZ153:DA153" si="556">SUM(CZ154:CZ158)</f>
        <v>261</v>
      </c>
      <c r="DA153" s="23">
        <f t="shared" si="556"/>
        <v>36379227.248000003</v>
      </c>
    </row>
    <row r="154" spans="1:105" ht="30" x14ac:dyDescent="0.25">
      <c r="A154" s="56"/>
      <c r="B154" s="56">
        <v>108</v>
      </c>
      <c r="C154" s="12" t="s">
        <v>253</v>
      </c>
      <c r="D154" s="7">
        <f>D61</f>
        <v>9860</v>
      </c>
      <c r="E154" s="7">
        <v>10127</v>
      </c>
      <c r="F154" s="8">
        <v>7.86</v>
      </c>
      <c r="G154" s="15">
        <v>1</v>
      </c>
      <c r="H154" s="7">
        <v>1.4</v>
      </c>
      <c r="I154" s="7">
        <v>1.68</v>
      </c>
      <c r="J154" s="7">
        <v>2.23</v>
      </c>
      <c r="K154" s="9">
        <v>2.57</v>
      </c>
      <c r="L154" s="10"/>
      <c r="M154" s="10">
        <f>SUM(L154*$D154*$F154*$G154*$H154*M$8)</f>
        <v>0</v>
      </c>
      <c r="N154" s="10"/>
      <c r="O154" s="10">
        <f>N154/8*12</f>
        <v>0</v>
      </c>
      <c r="P154" s="10"/>
      <c r="Q154" s="10">
        <f>SUM(P154*$D154*$F154*$G154*$H154*Q$8)</f>
        <v>0</v>
      </c>
      <c r="R154" s="11"/>
      <c r="S154" s="10">
        <f>SUM(R154*$D154*$F154*$G154*$H154*S$8)</f>
        <v>0</v>
      </c>
      <c r="T154" s="10"/>
      <c r="U154" s="10">
        <f>T154/8*12</f>
        <v>0</v>
      </c>
      <c r="V154" s="10"/>
      <c r="W154" s="10">
        <f>SUM(V154*$D154*$F154*$G154*$H154*W$8)</f>
        <v>0</v>
      </c>
      <c r="X154" s="10"/>
      <c r="Y154" s="10">
        <f>SUM(X154*$D154*$F154*$G154*$H154*Y$8)</f>
        <v>0</v>
      </c>
      <c r="Z154" s="10"/>
      <c r="AA154" s="10">
        <f>SUM(Z154*$D154*$F154*$G154*$H154*AA$8)</f>
        <v>0</v>
      </c>
      <c r="AB154" s="10"/>
      <c r="AC154" s="10">
        <f>SUM(AB154*$D154*$F154*$G154*$H154*AC$8)</f>
        <v>0</v>
      </c>
      <c r="AD154" s="10"/>
      <c r="AE154" s="10">
        <v>0</v>
      </c>
      <c r="AF154" s="11"/>
      <c r="AG154" s="10">
        <f>SUM(AF154*$D154*$F154*$G154*$H154*AG$8)</f>
        <v>0</v>
      </c>
      <c r="AH154" s="10"/>
      <c r="AI154" s="10">
        <f>SUM(AH154*$D154*$F154*$G154*$H154*AI$8)</f>
        <v>0</v>
      </c>
      <c r="AJ154" s="10"/>
      <c r="AK154" s="10">
        <f>SUM(AJ154*$D154*$F154*$G154*$H154*AK$8)</f>
        <v>0</v>
      </c>
      <c r="AL154" s="10"/>
      <c r="AM154" s="10">
        <f>SUM(AL154*$D154*$F154*$G154*$H154*AM$8)</f>
        <v>0</v>
      </c>
      <c r="AN154" s="10"/>
      <c r="AO154" s="10">
        <f>SUM(AN154*$D154*$F154*$G154*$I154*AO$8)</f>
        <v>0</v>
      </c>
      <c r="AP154" s="10"/>
      <c r="AQ154" s="10">
        <f>SUM(AP154*$D154*$F154*$G154*$I154*AQ$8)</f>
        <v>0</v>
      </c>
      <c r="AR154" s="10"/>
      <c r="AS154" s="10">
        <f>SUM(AR154*$D154*$F154*$G154*$I154*AS$8)</f>
        <v>0</v>
      </c>
      <c r="AT154" s="10"/>
      <c r="AU154" s="10">
        <f>SUM(AT154*$D154*$F154*$G154*$I154*AU$8)</f>
        <v>0</v>
      </c>
      <c r="AV154" s="10"/>
      <c r="AW154" s="10">
        <f>SUM(AV154*$D154*$F154*$G154*$I154*AW$8)</f>
        <v>0</v>
      </c>
      <c r="AX154" s="10"/>
      <c r="AY154" s="10">
        <f>SUM(AX154*$D154*$F154*$G154*$I154*AY$8)</f>
        <v>0</v>
      </c>
      <c r="AZ154" s="10"/>
      <c r="BA154" s="10">
        <f>SUM(AZ154*$D154*$F154*$G154*$I154*BA$8)</f>
        <v>0</v>
      </c>
      <c r="BB154" s="10"/>
      <c r="BC154" s="10">
        <f>SUM(BB154*$D154*$F154*$G154*$H154*BC$8)</f>
        <v>0</v>
      </c>
      <c r="BD154" s="10"/>
      <c r="BE154" s="10">
        <f>SUM(BD154*$D154*$F154*$G154*$H154*BE$8)</f>
        <v>0</v>
      </c>
      <c r="BF154" s="10"/>
      <c r="BG154" s="10">
        <f>SUM(BF154*$D154*$F154*$G154*$H154*BG$8)</f>
        <v>0</v>
      </c>
      <c r="BH154" s="10"/>
      <c r="BI154" s="10">
        <f>SUM(BH154*$D154*$F154*$G154*$H154*BI$8)</f>
        <v>0</v>
      </c>
      <c r="BJ154" s="10"/>
      <c r="BK154" s="10">
        <f>SUM(BJ154*$D154*$F154*$G154*$H154*BK$8)</f>
        <v>0</v>
      </c>
      <c r="BL154" s="10"/>
      <c r="BM154" s="10">
        <f>SUM(BL154*$D154*$F154*$G154*$I154*BM$8)</f>
        <v>0</v>
      </c>
      <c r="BN154" s="10"/>
      <c r="BO154" s="10">
        <f>SUM(BN154*$D154*$F154*$G154*$I154*BO$8)</f>
        <v>0</v>
      </c>
      <c r="BP154" s="10"/>
      <c r="BQ154" s="10">
        <f>SUM(BP154*$D154*$F154*$G154*$H154*BQ$8)</f>
        <v>0</v>
      </c>
      <c r="BR154" s="10"/>
      <c r="BS154" s="10">
        <f>SUM(BR154*$D154*$F154*$G154*$I154*BS$8)</f>
        <v>0</v>
      </c>
      <c r="BT154" s="10"/>
      <c r="BU154" s="10">
        <f>SUM(BT154*$D154*$F154*$G154*$H154*BU$8)</f>
        <v>0</v>
      </c>
      <c r="BV154" s="10"/>
      <c r="BW154" s="10">
        <f>SUM(BV154*$D154*$F154*$G154*$H154*BW$8)</f>
        <v>0</v>
      </c>
      <c r="BX154" s="10"/>
      <c r="BY154" s="10">
        <f>SUM(BX154*$D154*$F154*$G154*$I154*BY$8)</f>
        <v>0</v>
      </c>
      <c r="BZ154" s="10"/>
      <c r="CA154" s="10">
        <f>SUM(BZ154*$D154*$F154*$G154*$I154*CA$8)</f>
        <v>0</v>
      </c>
      <c r="CB154" s="10"/>
      <c r="CC154" s="10">
        <f>SUM(CB154*$D154*$F154*$G154*$I154*CC$8)</f>
        <v>0</v>
      </c>
      <c r="CD154" s="10"/>
      <c r="CE154" s="10">
        <f>SUM(CD154*$D154*$F154*$G154*$I154*CE$8)</f>
        <v>0</v>
      </c>
      <c r="CF154" s="10"/>
      <c r="CG154" s="10">
        <f>SUM(CF154*$D154*$F154*$G154*$I154*CG$8)</f>
        <v>0</v>
      </c>
      <c r="CH154" s="10"/>
      <c r="CI154" s="10">
        <f>SUM(CH154*$D154*$F154*$G154*$H154*CI$8)</f>
        <v>0</v>
      </c>
      <c r="CJ154" s="10"/>
      <c r="CK154" s="10">
        <f>SUM(CJ154*$D154*$F154*$G154*$H154*CK$8)</f>
        <v>0</v>
      </c>
      <c r="CL154" s="10"/>
      <c r="CM154" s="10">
        <f>SUM(CL154*$D154*$F154*$G154*$H154*CM$8)</f>
        <v>0</v>
      </c>
      <c r="CN154" s="10"/>
      <c r="CO154" s="10">
        <f>SUM(CN154*$D154*$F154*$G154*$I154*CO$8)</f>
        <v>0</v>
      </c>
      <c r="CP154" s="10"/>
      <c r="CQ154" s="10">
        <f>SUM(CP154*$D154*$F154*$G154*$I154*CQ$8)</f>
        <v>0</v>
      </c>
      <c r="CR154" s="51"/>
      <c r="CS154" s="10">
        <f>SUM(CR154*$D154*$F154*$G154*$K154*CS$8)</f>
        <v>0</v>
      </c>
      <c r="CT154" s="10"/>
      <c r="CU154" s="10">
        <f>SUM(CT154*$D154*$F154*$G154*$J154*CU$8)</f>
        <v>0</v>
      </c>
      <c r="CV154" s="10"/>
      <c r="CW154" s="10"/>
      <c r="CX154" s="10"/>
      <c r="CY154" s="10"/>
      <c r="CZ154" s="40">
        <f t="shared" ref="CZ154:DA158" si="557">SUM(AF154,R154,V154,AD154,L154,X154,P154,BH154,BV154,CH154,CL154,BJ154,CJ154,AH154,BB154,BD154,AJ154,BF154,BT154,AL154,Z154,CP154,BL154,CN154,BN154,BZ154,CD154,BX154,CB154,AN154,AP154,AR154,AT154,AV154,AZ154,AX154,BR154,CT154,CR154,CF154,AB154,BP154)</f>
        <v>0</v>
      </c>
      <c r="DA154" s="40">
        <f t="shared" si="557"/>
        <v>0</v>
      </c>
    </row>
    <row r="155" spans="1:105" ht="45" x14ac:dyDescent="0.25">
      <c r="A155" s="56"/>
      <c r="B155" s="56">
        <v>109</v>
      </c>
      <c r="C155" s="6" t="s">
        <v>254</v>
      </c>
      <c r="D155" s="7">
        <f>D152</f>
        <v>9860</v>
      </c>
      <c r="E155" s="7">
        <v>10127</v>
      </c>
      <c r="F155" s="8">
        <v>0.56000000000000005</v>
      </c>
      <c r="G155" s="15">
        <v>1</v>
      </c>
      <c r="H155" s="7">
        <v>1.4</v>
      </c>
      <c r="I155" s="7">
        <v>1.68</v>
      </c>
      <c r="J155" s="7">
        <v>2.23</v>
      </c>
      <c r="K155" s="9">
        <v>2.57</v>
      </c>
      <c r="L155" s="10">
        <v>0</v>
      </c>
      <c r="M155" s="10">
        <f t="shared" si="477"/>
        <v>0</v>
      </c>
      <c r="N155" s="10"/>
      <c r="O155" s="10">
        <f t="shared" si="508"/>
        <v>0</v>
      </c>
      <c r="P155" s="10">
        <v>0</v>
      </c>
      <c r="Q155" s="10">
        <f t="shared" si="478"/>
        <v>0</v>
      </c>
      <c r="R155" s="11"/>
      <c r="S155" s="10">
        <f>SUM(R155*$D155*$F155*$G155*$H155*S$8)</f>
        <v>0</v>
      </c>
      <c r="T155" s="10">
        <v>1</v>
      </c>
      <c r="U155" s="10">
        <f t="shared" si="509"/>
        <v>1.5</v>
      </c>
      <c r="V155" s="10"/>
      <c r="W155" s="10">
        <f t="shared" si="480"/>
        <v>0</v>
      </c>
      <c r="X155" s="10">
        <v>0</v>
      </c>
      <c r="Y155" s="10">
        <f t="shared" si="481"/>
        <v>0</v>
      </c>
      <c r="Z155" s="10">
        <v>0</v>
      </c>
      <c r="AA155" s="10">
        <f t="shared" si="482"/>
        <v>0</v>
      </c>
      <c r="AB155" s="10"/>
      <c r="AC155" s="10">
        <f t="shared" si="483"/>
        <v>0</v>
      </c>
      <c r="AD155" s="10"/>
      <c r="AE155" s="10">
        <v>0</v>
      </c>
      <c r="AF155" s="11"/>
      <c r="AG155" s="10">
        <f t="shared" si="484"/>
        <v>0</v>
      </c>
      <c r="AH155" s="10">
        <v>0</v>
      </c>
      <c r="AI155" s="10">
        <f t="shared" si="485"/>
        <v>0</v>
      </c>
      <c r="AJ155" s="10">
        <v>0</v>
      </c>
      <c r="AK155" s="10">
        <f t="shared" si="486"/>
        <v>0</v>
      </c>
      <c r="AL155" s="10"/>
      <c r="AM155" s="10">
        <f t="shared" si="487"/>
        <v>0</v>
      </c>
      <c r="AN155" s="10">
        <v>0</v>
      </c>
      <c r="AO155" s="10">
        <f t="shared" si="488"/>
        <v>0</v>
      </c>
      <c r="AP155" s="10">
        <v>0</v>
      </c>
      <c r="AQ155" s="10">
        <f t="shared" si="489"/>
        <v>0</v>
      </c>
      <c r="AR155" s="10">
        <v>0</v>
      </c>
      <c r="AS155" s="10">
        <f t="shared" si="490"/>
        <v>0</v>
      </c>
      <c r="AT155" s="10">
        <v>0</v>
      </c>
      <c r="AU155" s="10">
        <f t="shared" si="491"/>
        <v>0</v>
      </c>
      <c r="AV155" s="10">
        <v>0</v>
      </c>
      <c r="AW155" s="10">
        <f t="shared" si="492"/>
        <v>0</v>
      </c>
      <c r="AX155" s="10">
        <v>0</v>
      </c>
      <c r="AY155" s="10">
        <f t="shared" si="493"/>
        <v>0</v>
      </c>
      <c r="AZ155" s="10">
        <v>0</v>
      </c>
      <c r="BA155" s="10">
        <f t="shared" si="494"/>
        <v>0</v>
      </c>
      <c r="BB155" s="10"/>
      <c r="BC155" s="10">
        <f t="shared" si="495"/>
        <v>0</v>
      </c>
      <c r="BD155" s="10"/>
      <c r="BE155" s="10">
        <f t="shared" ref="BE155" si="558">SUM(BD155*$D155*$F155*$G155*$H155*BE$8)</f>
        <v>0</v>
      </c>
      <c r="BF155" s="10"/>
      <c r="BG155" s="10">
        <f t="shared" ref="BG155:BG158" si="559">SUM(BF155*$D155*$F155*$G155*$H155*BG$8)</f>
        <v>0</v>
      </c>
      <c r="BH155" s="10">
        <v>0</v>
      </c>
      <c r="BI155" s="10">
        <f t="shared" si="496"/>
        <v>0</v>
      </c>
      <c r="BJ155" s="10">
        <v>0</v>
      </c>
      <c r="BK155" s="10">
        <f t="shared" ref="BK155:BK158" si="560">SUM(BJ155*$D155*$F155*$G155*$H155*BK$8)</f>
        <v>0</v>
      </c>
      <c r="BL155" s="10"/>
      <c r="BM155" s="10">
        <f t="shared" si="497"/>
        <v>0</v>
      </c>
      <c r="BN155" s="10"/>
      <c r="BO155" s="10">
        <f t="shared" si="498"/>
        <v>0</v>
      </c>
      <c r="BP155" s="10"/>
      <c r="BQ155" s="10">
        <f t="shared" ref="BQ155:BQ158" si="561">SUM(BP155*$D155*$F155*$G155*$H155*BQ$8)</f>
        <v>0</v>
      </c>
      <c r="BR155" s="10"/>
      <c r="BS155" s="10">
        <f t="shared" si="499"/>
        <v>0</v>
      </c>
      <c r="BT155" s="10">
        <v>0</v>
      </c>
      <c r="BU155" s="10">
        <f t="shared" ref="BU155:BU158" si="562">SUM(BT155*$D155*$F155*$G155*$H155*BU$8)</f>
        <v>0</v>
      </c>
      <c r="BV155" s="10">
        <v>0</v>
      </c>
      <c r="BW155" s="10">
        <f t="shared" ref="BW155:BW158" si="563">SUM(BV155*$D155*$F155*$G155*$H155*BW$8)</f>
        <v>0</v>
      </c>
      <c r="BX155" s="10"/>
      <c r="BY155" s="10">
        <f t="shared" si="500"/>
        <v>0</v>
      </c>
      <c r="BZ155" s="10">
        <v>0</v>
      </c>
      <c r="CA155" s="10">
        <f t="shared" si="501"/>
        <v>0</v>
      </c>
      <c r="CB155" s="10"/>
      <c r="CC155" s="10">
        <f t="shared" si="502"/>
        <v>0</v>
      </c>
      <c r="CD155" s="10"/>
      <c r="CE155" s="10">
        <f t="shared" si="503"/>
        <v>0</v>
      </c>
      <c r="CF155" s="10"/>
      <c r="CG155" s="10">
        <f t="shared" si="504"/>
        <v>0</v>
      </c>
      <c r="CH155" s="10">
        <v>0</v>
      </c>
      <c r="CI155" s="10">
        <f t="shared" ref="CI155:CI158" si="564">SUM(CH155*$D155*$F155*$G155*$H155*CI$8)</f>
        <v>0</v>
      </c>
      <c r="CJ155" s="10"/>
      <c r="CK155" s="10">
        <f t="shared" ref="CK155:CK158" si="565">SUM(CJ155*$D155*$F155*$G155*$H155*CK$8)</f>
        <v>0</v>
      </c>
      <c r="CL155" s="10">
        <v>0</v>
      </c>
      <c r="CM155" s="10">
        <f t="shared" ref="CM155:CM158" si="566">SUM(CL155*$D155*$F155*$G155*$H155*CM$8)</f>
        <v>0</v>
      </c>
      <c r="CN155" s="10"/>
      <c r="CO155" s="10">
        <f t="shared" si="505"/>
        <v>0</v>
      </c>
      <c r="CP155" s="10">
        <v>0</v>
      </c>
      <c r="CQ155" s="10">
        <f t="shared" si="506"/>
        <v>0</v>
      </c>
      <c r="CR155" s="10">
        <v>0</v>
      </c>
      <c r="CS155" s="10">
        <f t="shared" si="507"/>
        <v>0</v>
      </c>
      <c r="CT155" s="10">
        <v>0</v>
      </c>
      <c r="CU155" s="10">
        <f>SUM(CT155*$D155*$F155*$G155*$J155*CU$8)</f>
        <v>0</v>
      </c>
      <c r="CV155" s="10"/>
      <c r="CW155" s="10"/>
      <c r="CX155" s="10"/>
      <c r="CY155" s="10"/>
      <c r="CZ155" s="40">
        <f t="shared" si="557"/>
        <v>0</v>
      </c>
      <c r="DA155" s="40">
        <f t="shared" si="557"/>
        <v>0</v>
      </c>
    </row>
    <row r="156" spans="1:105" ht="60" x14ac:dyDescent="0.25">
      <c r="A156" s="56"/>
      <c r="B156" s="56">
        <v>110</v>
      </c>
      <c r="C156" s="12" t="s">
        <v>255</v>
      </c>
      <c r="D156" s="7">
        <f t="shared" si="535"/>
        <v>9860</v>
      </c>
      <c r="E156" s="7">
        <v>10127</v>
      </c>
      <c r="F156" s="8">
        <v>0.46</v>
      </c>
      <c r="G156" s="15">
        <v>1</v>
      </c>
      <c r="H156" s="7">
        <v>1.4</v>
      </c>
      <c r="I156" s="7">
        <v>1.68</v>
      </c>
      <c r="J156" s="7">
        <v>2.23</v>
      </c>
      <c r="K156" s="9">
        <v>2.57</v>
      </c>
      <c r="L156" s="10">
        <v>0</v>
      </c>
      <c r="M156" s="10">
        <f t="shared" si="477"/>
        <v>0</v>
      </c>
      <c r="N156" s="10">
        <v>1</v>
      </c>
      <c r="O156" s="10">
        <f t="shared" si="508"/>
        <v>1.5</v>
      </c>
      <c r="P156" s="10">
        <v>0</v>
      </c>
      <c r="Q156" s="10">
        <f t="shared" si="478"/>
        <v>0</v>
      </c>
      <c r="R156" s="11"/>
      <c r="S156" s="10">
        <f t="shared" si="479"/>
        <v>0</v>
      </c>
      <c r="T156" s="10"/>
      <c r="U156" s="10">
        <f t="shared" si="509"/>
        <v>0</v>
      </c>
      <c r="V156" s="10">
        <v>0</v>
      </c>
      <c r="W156" s="10">
        <f t="shared" si="480"/>
        <v>0</v>
      </c>
      <c r="X156" s="10">
        <v>0</v>
      </c>
      <c r="Y156" s="10">
        <f t="shared" si="481"/>
        <v>0</v>
      </c>
      <c r="Z156" s="10">
        <v>0</v>
      </c>
      <c r="AA156" s="10">
        <f t="shared" si="482"/>
        <v>0</v>
      </c>
      <c r="AB156" s="10"/>
      <c r="AC156" s="10">
        <f t="shared" si="483"/>
        <v>0</v>
      </c>
      <c r="AD156" s="10">
        <v>0</v>
      </c>
      <c r="AE156" s="10">
        <v>0</v>
      </c>
      <c r="AF156" s="11"/>
      <c r="AG156" s="10">
        <f t="shared" si="484"/>
        <v>0</v>
      </c>
      <c r="AH156" s="10">
        <v>0</v>
      </c>
      <c r="AI156" s="10">
        <f t="shared" si="485"/>
        <v>0</v>
      </c>
      <c r="AJ156" s="10">
        <v>0</v>
      </c>
      <c r="AK156" s="10">
        <f t="shared" si="486"/>
        <v>0</v>
      </c>
      <c r="AL156" s="10"/>
      <c r="AM156" s="10">
        <f t="shared" si="487"/>
        <v>0</v>
      </c>
      <c r="AN156" s="10">
        <v>0</v>
      </c>
      <c r="AO156" s="10">
        <f t="shared" si="488"/>
        <v>0</v>
      </c>
      <c r="AP156" s="10">
        <v>0</v>
      </c>
      <c r="AQ156" s="10">
        <f t="shared" si="489"/>
        <v>0</v>
      </c>
      <c r="AR156" s="10">
        <v>0</v>
      </c>
      <c r="AS156" s="10">
        <f t="shared" si="490"/>
        <v>0</v>
      </c>
      <c r="AT156" s="10">
        <v>0</v>
      </c>
      <c r="AU156" s="10">
        <f t="shared" si="491"/>
        <v>0</v>
      </c>
      <c r="AV156" s="10">
        <v>0</v>
      </c>
      <c r="AW156" s="10">
        <f t="shared" si="492"/>
        <v>0</v>
      </c>
      <c r="AX156" s="10"/>
      <c r="AY156" s="10">
        <f t="shared" si="493"/>
        <v>0</v>
      </c>
      <c r="AZ156" s="10">
        <v>0</v>
      </c>
      <c r="BA156" s="10">
        <f t="shared" si="494"/>
        <v>0</v>
      </c>
      <c r="BB156" s="10"/>
      <c r="BC156" s="10">
        <f t="shared" si="495"/>
        <v>0</v>
      </c>
      <c r="BD156" s="10"/>
      <c r="BE156" s="10">
        <f t="shared" ref="BE156" si="567">SUM(BD156*$D156*$F156*$G156*$H156*BE$8)</f>
        <v>0</v>
      </c>
      <c r="BF156" s="10"/>
      <c r="BG156" s="10">
        <f t="shared" si="559"/>
        <v>0</v>
      </c>
      <c r="BH156" s="10">
        <v>0</v>
      </c>
      <c r="BI156" s="10">
        <f t="shared" si="496"/>
        <v>0</v>
      </c>
      <c r="BJ156" s="10">
        <v>0</v>
      </c>
      <c r="BK156" s="10">
        <f t="shared" si="560"/>
        <v>0</v>
      </c>
      <c r="BL156" s="10"/>
      <c r="BM156" s="10">
        <f t="shared" si="497"/>
        <v>0</v>
      </c>
      <c r="BN156" s="10"/>
      <c r="BO156" s="10">
        <f t="shared" si="498"/>
        <v>0</v>
      </c>
      <c r="BP156" s="10"/>
      <c r="BQ156" s="10">
        <f t="shared" si="561"/>
        <v>0</v>
      </c>
      <c r="BR156" s="10"/>
      <c r="BS156" s="10">
        <f t="shared" si="499"/>
        <v>0</v>
      </c>
      <c r="BT156" s="10">
        <v>0</v>
      </c>
      <c r="BU156" s="10">
        <f t="shared" si="562"/>
        <v>0</v>
      </c>
      <c r="BV156" s="10">
        <v>0</v>
      </c>
      <c r="BW156" s="10">
        <f t="shared" si="563"/>
        <v>0</v>
      </c>
      <c r="BX156" s="51">
        <v>1</v>
      </c>
      <c r="BY156" s="10">
        <f t="shared" si="500"/>
        <v>7619.808</v>
      </c>
      <c r="BZ156" s="10">
        <v>0</v>
      </c>
      <c r="CA156" s="10">
        <f t="shared" si="501"/>
        <v>0</v>
      </c>
      <c r="CB156" s="10"/>
      <c r="CC156" s="10">
        <f t="shared" si="502"/>
        <v>0</v>
      </c>
      <c r="CD156" s="51">
        <v>5</v>
      </c>
      <c r="CE156" s="10">
        <f t="shared" si="503"/>
        <v>38099.040000000001</v>
      </c>
      <c r="CF156" s="10"/>
      <c r="CG156" s="10">
        <f t="shared" si="504"/>
        <v>0</v>
      </c>
      <c r="CH156" s="10">
        <v>2</v>
      </c>
      <c r="CI156" s="10">
        <f t="shared" si="564"/>
        <v>12699.68</v>
      </c>
      <c r="CJ156" s="10">
        <v>3</v>
      </c>
      <c r="CK156" s="10">
        <f t="shared" si="565"/>
        <v>19049.52</v>
      </c>
      <c r="CL156" s="10">
        <v>0</v>
      </c>
      <c r="CM156" s="10">
        <f t="shared" si="566"/>
        <v>0</v>
      </c>
      <c r="CN156" s="10"/>
      <c r="CO156" s="10">
        <f t="shared" si="505"/>
        <v>0</v>
      </c>
      <c r="CP156" s="10"/>
      <c r="CQ156" s="10">
        <f t="shared" si="506"/>
        <v>0</v>
      </c>
      <c r="CR156" s="10"/>
      <c r="CS156" s="10">
        <f t="shared" si="507"/>
        <v>0</v>
      </c>
      <c r="CT156" s="10"/>
      <c r="CU156" s="10">
        <f>SUM(CT156*$D156*$F156*$G156*$J156*CU$8)</f>
        <v>0</v>
      </c>
      <c r="CV156" s="10"/>
      <c r="CW156" s="10"/>
      <c r="CX156" s="10"/>
      <c r="CY156" s="10"/>
      <c r="CZ156" s="40">
        <f t="shared" si="557"/>
        <v>11</v>
      </c>
      <c r="DA156" s="40">
        <f t="shared" si="557"/>
        <v>77468.04800000001</v>
      </c>
    </row>
    <row r="157" spans="1:105" ht="30" x14ac:dyDescent="0.25">
      <c r="A157" s="56"/>
      <c r="B157" s="56">
        <v>111</v>
      </c>
      <c r="C157" s="12" t="s">
        <v>256</v>
      </c>
      <c r="D157" s="7">
        <f t="shared" si="535"/>
        <v>9860</v>
      </c>
      <c r="E157" s="7">
        <v>10127</v>
      </c>
      <c r="F157" s="8">
        <v>9.74</v>
      </c>
      <c r="G157" s="15">
        <v>1</v>
      </c>
      <c r="H157" s="7">
        <v>1.4</v>
      </c>
      <c r="I157" s="7">
        <v>1.68</v>
      </c>
      <c r="J157" s="7">
        <v>2.23</v>
      </c>
      <c r="K157" s="9">
        <v>2.57</v>
      </c>
      <c r="L157" s="14"/>
      <c r="M157" s="10">
        <f t="shared" si="477"/>
        <v>0</v>
      </c>
      <c r="N157" s="14">
        <v>1</v>
      </c>
      <c r="O157" s="10">
        <f t="shared" si="508"/>
        <v>1.5</v>
      </c>
      <c r="P157" s="14">
        <v>150</v>
      </c>
      <c r="Q157" s="10">
        <f t="shared" si="478"/>
        <v>20167644</v>
      </c>
      <c r="R157" s="11"/>
      <c r="S157" s="10">
        <f t="shared" si="479"/>
        <v>0</v>
      </c>
      <c r="T157" s="14"/>
      <c r="U157" s="10">
        <f t="shared" si="509"/>
        <v>0</v>
      </c>
      <c r="V157" s="14"/>
      <c r="W157" s="10">
        <f t="shared" si="480"/>
        <v>0</v>
      </c>
      <c r="X157" s="14"/>
      <c r="Y157" s="10">
        <f t="shared" si="481"/>
        <v>0</v>
      </c>
      <c r="Z157" s="14"/>
      <c r="AA157" s="10">
        <f t="shared" si="482"/>
        <v>0</v>
      </c>
      <c r="AB157" s="10"/>
      <c r="AC157" s="10">
        <f t="shared" si="483"/>
        <v>0</v>
      </c>
      <c r="AD157" s="14"/>
      <c r="AE157" s="10">
        <v>0</v>
      </c>
      <c r="AF157" s="11"/>
      <c r="AG157" s="10">
        <f t="shared" si="484"/>
        <v>0</v>
      </c>
      <c r="AH157" s="14"/>
      <c r="AI157" s="10">
        <f t="shared" si="485"/>
        <v>0</v>
      </c>
      <c r="AJ157" s="14"/>
      <c r="AK157" s="10">
        <f t="shared" si="486"/>
        <v>0</v>
      </c>
      <c r="AL157" s="14"/>
      <c r="AM157" s="10">
        <f t="shared" si="487"/>
        <v>0</v>
      </c>
      <c r="AN157" s="14"/>
      <c r="AO157" s="10">
        <f t="shared" si="488"/>
        <v>0</v>
      </c>
      <c r="AP157" s="14"/>
      <c r="AQ157" s="10">
        <f t="shared" si="489"/>
        <v>0</v>
      </c>
      <c r="AR157" s="14">
        <v>100</v>
      </c>
      <c r="AS157" s="10">
        <f t="shared" si="490"/>
        <v>16134115.199999999</v>
      </c>
      <c r="AT157" s="14"/>
      <c r="AU157" s="10">
        <f t="shared" si="491"/>
        <v>0</v>
      </c>
      <c r="AV157" s="14"/>
      <c r="AW157" s="10">
        <f t="shared" si="492"/>
        <v>0</v>
      </c>
      <c r="AX157" s="14"/>
      <c r="AY157" s="10">
        <f t="shared" si="493"/>
        <v>0</v>
      </c>
      <c r="AZ157" s="14"/>
      <c r="BA157" s="10">
        <f t="shared" si="494"/>
        <v>0</v>
      </c>
      <c r="BB157" s="14"/>
      <c r="BC157" s="10">
        <f t="shared" si="495"/>
        <v>0</v>
      </c>
      <c r="BD157" s="14"/>
      <c r="BE157" s="10">
        <f t="shared" ref="BE157" si="568">SUM(BD157*$D157*$F157*$G157*$H157*BE$8)</f>
        <v>0</v>
      </c>
      <c r="BF157" s="14"/>
      <c r="BG157" s="10">
        <f t="shared" si="559"/>
        <v>0</v>
      </c>
      <c r="BH157" s="14"/>
      <c r="BI157" s="10">
        <f t="shared" si="496"/>
        <v>0</v>
      </c>
      <c r="BJ157" s="14"/>
      <c r="BK157" s="10">
        <f t="shared" si="560"/>
        <v>0</v>
      </c>
      <c r="BL157" s="14"/>
      <c r="BM157" s="10">
        <f t="shared" si="497"/>
        <v>0</v>
      </c>
      <c r="BN157" s="14"/>
      <c r="BO157" s="10">
        <f t="shared" si="498"/>
        <v>0</v>
      </c>
      <c r="BP157" s="10"/>
      <c r="BQ157" s="10">
        <f t="shared" si="561"/>
        <v>0</v>
      </c>
      <c r="BR157" s="14"/>
      <c r="BS157" s="10">
        <f t="shared" si="499"/>
        <v>0</v>
      </c>
      <c r="BT157" s="14"/>
      <c r="BU157" s="10">
        <f t="shared" si="562"/>
        <v>0</v>
      </c>
      <c r="BV157" s="14"/>
      <c r="BW157" s="10">
        <f t="shared" si="563"/>
        <v>0</v>
      </c>
      <c r="BX157" s="14"/>
      <c r="BY157" s="10">
        <f t="shared" si="500"/>
        <v>0</v>
      </c>
      <c r="BZ157" s="14"/>
      <c r="CA157" s="10">
        <f t="shared" si="501"/>
        <v>0</v>
      </c>
      <c r="CB157" s="10"/>
      <c r="CC157" s="10">
        <f t="shared" si="502"/>
        <v>0</v>
      </c>
      <c r="CD157" s="14"/>
      <c r="CE157" s="10">
        <f t="shared" si="503"/>
        <v>0</v>
      </c>
      <c r="CF157" s="14"/>
      <c r="CG157" s="10">
        <f t="shared" si="504"/>
        <v>0</v>
      </c>
      <c r="CH157" s="14"/>
      <c r="CI157" s="10">
        <f t="shared" si="564"/>
        <v>0</v>
      </c>
      <c r="CJ157" s="10"/>
      <c r="CK157" s="10">
        <f t="shared" si="565"/>
        <v>0</v>
      </c>
      <c r="CL157" s="14"/>
      <c r="CM157" s="10">
        <f t="shared" si="566"/>
        <v>0</v>
      </c>
      <c r="CN157" s="10"/>
      <c r="CO157" s="10">
        <f t="shared" si="505"/>
        <v>0</v>
      </c>
      <c r="CP157" s="14"/>
      <c r="CQ157" s="10">
        <f t="shared" si="506"/>
        <v>0</v>
      </c>
      <c r="CR157" s="14"/>
      <c r="CS157" s="10">
        <f t="shared" si="507"/>
        <v>0</v>
      </c>
      <c r="CT157" s="14"/>
      <c r="CU157" s="10">
        <f>SUM(CT157*$D157*$F157*$G157*$J157*CU$8)</f>
        <v>0</v>
      </c>
      <c r="CV157" s="10"/>
      <c r="CW157" s="10"/>
      <c r="CX157" s="10"/>
      <c r="CY157" s="10"/>
      <c r="CZ157" s="40">
        <f t="shared" si="557"/>
        <v>250</v>
      </c>
      <c r="DA157" s="40">
        <f t="shared" si="557"/>
        <v>36301759.200000003</v>
      </c>
    </row>
    <row r="158" spans="1:105" ht="30" x14ac:dyDescent="0.25">
      <c r="A158" s="56"/>
      <c r="B158" s="56">
        <v>112</v>
      </c>
      <c r="C158" s="12" t="s">
        <v>257</v>
      </c>
      <c r="D158" s="7">
        <f>D157</f>
        <v>9860</v>
      </c>
      <c r="E158" s="7">
        <v>10127</v>
      </c>
      <c r="F158" s="13">
        <v>7.4</v>
      </c>
      <c r="G158" s="15">
        <v>1</v>
      </c>
      <c r="H158" s="7">
        <v>1.4</v>
      </c>
      <c r="I158" s="7">
        <v>1.68</v>
      </c>
      <c r="J158" s="7">
        <v>2.23</v>
      </c>
      <c r="K158" s="9">
        <v>2.57</v>
      </c>
      <c r="L158" s="14"/>
      <c r="M158" s="10">
        <f t="shared" si="477"/>
        <v>0</v>
      </c>
      <c r="N158" s="14"/>
      <c r="O158" s="10">
        <f t="shared" si="508"/>
        <v>0</v>
      </c>
      <c r="P158" s="14"/>
      <c r="Q158" s="10">
        <f t="shared" si="478"/>
        <v>0</v>
      </c>
      <c r="R158" s="11"/>
      <c r="S158" s="10">
        <f t="shared" si="479"/>
        <v>0</v>
      </c>
      <c r="T158" s="14"/>
      <c r="U158" s="10">
        <f t="shared" si="509"/>
        <v>0</v>
      </c>
      <c r="V158" s="14"/>
      <c r="W158" s="10">
        <f t="shared" si="480"/>
        <v>0</v>
      </c>
      <c r="X158" s="14"/>
      <c r="Y158" s="10">
        <f t="shared" si="481"/>
        <v>0</v>
      </c>
      <c r="Z158" s="14"/>
      <c r="AA158" s="10">
        <f t="shared" si="482"/>
        <v>0</v>
      </c>
      <c r="AB158" s="10"/>
      <c r="AC158" s="10">
        <f t="shared" si="483"/>
        <v>0</v>
      </c>
      <c r="AD158" s="14"/>
      <c r="AE158" s="10">
        <v>0</v>
      </c>
      <c r="AF158" s="11"/>
      <c r="AG158" s="10">
        <f t="shared" si="484"/>
        <v>0</v>
      </c>
      <c r="AH158" s="14"/>
      <c r="AI158" s="10">
        <f t="shared" si="485"/>
        <v>0</v>
      </c>
      <c r="AJ158" s="14"/>
      <c r="AK158" s="10">
        <f t="shared" si="486"/>
        <v>0</v>
      </c>
      <c r="AL158" s="14"/>
      <c r="AM158" s="10">
        <f t="shared" si="487"/>
        <v>0</v>
      </c>
      <c r="AN158" s="14"/>
      <c r="AO158" s="10">
        <f t="shared" si="488"/>
        <v>0</v>
      </c>
      <c r="AP158" s="14"/>
      <c r="AQ158" s="10">
        <f t="shared" si="489"/>
        <v>0</v>
      </c>
      <c r="AR158" s="14"/>
      <c r="AS158" s="10">
        <f t="shared" si="490"/>
        <v>0</v>
      </c>
      <c r="AT158" s="14"/>
      <c r="AU158" s="10">
        <f t="shared" si="491"/>
        <v>0</v>
      </c>
      <c r="AV158" s="14"/>
      <c r="AW158" s="10">
        <f t="shared" si="492"/>
        <v>0</v>
      </c>
      <c r="AX158" s="14"/>
      <c r="AY158" s="10">
        <f t="shared" si="493"/>
        <v>0</v>
      </c>
      <c r="AZ158" s="14"/>
      <c r="BA158" s="10">
        <f t="shared" si="494"/>
        <v>0</v>
      </c>
      <c r="BB158" s="14"/>
      <c r="BC158" s="10">
        <f t="shared" si="495"/>
        <v>0</v>
      </c>
      <c r="BD158" s="14"/>
      <c r="BE158" s="10">
        <f t="shared" ref="BE158" si="569">SUM(BD158*$D158*$F158*$G158*$H158*BE$8)</f>
        <v>0</v>
      </c>
      <c r="BF158" s="14"/>
      <c r="BG158" s="10">
        <f t="shared" si="559"/>
        <v>0</v>
      </c>
      <c r="BH158" s="14"/>
      <c r="BI158" s="10">
        <f t="shared" si="496"/>
        <v>0</v>
      </c>
      <c r="BJ158" s="14"/>
      <c r="BK158" s="10">
        <f t="shared" si="560"/>
        <v>0</v>
      </c>
      <c r="BL158" s="14"/>
      <c r="BM158" s="10">
        <f t="shared" si="497"/>
        <v>0</v>
      </c>
      <c r="BN158" s="14"/>
      <c r="BO158" s="10">
        <f t="shared" si="498"/>
        <v>0</v>
      </c>
      <c r="BP158" s="10"/>
      <c r="BQ158" s="10">
        <f t="shared" si="561"/>
        <v>0</v>
      </c>
      <c r="BR158" s="14"/>
      <c r="BS158" s="10">
        <f t="shared" si="499"/>
        <v>0</v>
      </c>
      <c r="BT158" s="14"/>
      <c r="BU158" s="10">
        <f t="shared" si="562"/>
        <v>0</v>
      </c>
      <c r="BV158" s="14"/>
      <c r="BW158" s="10">
        <f t="shared" si="563"/>
        <v>0</v>
      </c>
      <c r="BX158" s="14"/>
      <c r="BY158" s="10">
        <f t="shared" si="500"/>
        <v>0</v>
      </c>
      <c r="BZ158" s="14"/>
      <c r="CA158" s="10">
        <f t="shared" si="501"/>
        <v>0</v>
      </c>
      <c r="CB158" s="10"/>
      <c r="CC158" s="10">
        <f t="shared" si="502"/>
        <v>0</v>
      </c>
      <c r="CD158" s="14"/>
      <c r="CE158" s="10">
        <f t="shared" si="503"/>
        <v>0</v>
      </c>
      <c r="CF158" s="14"/>
      <c r="CG158" s="10">
        <f t="shared" si="504"/>
        <v>0</v>
      </c>
      <c r="CH158" s="14"/>
      <c r="CI158" s="10">
        <f t="shared" si="564"/>
        <v>0</v>
      </c>
      <c r="CJ158" s="10"/>
      <c r="CK158" s="10">
        <f t="shared" si="565"/>
        <v>0</v>
      </c>
      <c r="CL158" s="14"/>
      <c r="CM158" s="10">
        <f t="shared" si="566"/>
        <v>0</v>
      </c>
      <c r="CN158" s="10"/>
      <c r="CO158" s="10">
        <f t="shared" si="505"/>
        <v>0</v>
      </c>
      <c r="CP158" s="14"/>
      <c r="CQ158" s="10">
        <f t="shared" si="506"/>
        <v>0</v>
      </c>
      <c r="CR158" s="14"/>
      <c r="CS158" s="10">
        <f t="shared" si="507"/>
        <v>0</v>
      </c>
      <c r="CT158" s="14"/>
      <c r="CU158" s="10">
        <f>SUM(CT158*$D158*$F158*$G158*$J158*CU$8)</f>
        <v>0</v>
      </c>
      <c r="CV158" s="10"/>
      <c r="CW158" s="10"/>
      <c r="CX158" s="10"/>
      <c r="CY158" s="10"/>
      <c r="CZ158" s="40">
        <f t="shared" si="557"/>
        <v>0</v>
      </c>
      <c r="DA158" s="40">
        <f t="shared" si="557"/>
        <v>0</v>
      </c>
    </row>
    <row r="159" spans="1:105" s="44" customFormat="1" ht="14.25" x14ac:dyDescent="0.2">
      <c r="A159" s="55">
        <v>37</v>
      </c>
      <c r="B159" s="55"/>
      <c r="C159" s="17" t="s">
        <v>258</v>
      </c>
      <c r="D159" s="25"/>
      <c r="E159" s="25"/>
      <c r="F159" s="25">
        <v>0.75</v>
      </c>
      <c r="G159" s="32"/>
      <c r="H159" s="25"/>
      <c r="I159" s="25"/>
      <c r="J159" s="25"/>
      <c r="K159" s="54">
        <v>2.57</v>
      </c>
      <c r="L159" s="23">
        <f t="shared" ref="L159:BW159" si="570">SUM(L160:L167)</f>
        <v>0</v>
      </c>
      <c r="M159" s="23">
        <f t="shared" si="570"/>
        <v>0</v>
      </c>
      <c r="N159" s="26">
        <f t="shared" si="570"/>
        <v>0</v>
      </c>
      <c r="O159" s="26">
        <f t="shared" si="570"/>
        <v>0</v>
      </c>
      <c r="P159" s="23">
        <f t="shared" si="570"/>
        <v>0</v>
      </c>
      <c r="Q159" s="23">
        <f t="shared" si="570"/>
        <v>0</v>
      </c>
      <c r="R159" s="23">
        <f t="shared" si="570"/>
        <v>0</v>
      </c>
      <c r="S159" s="23">
        <f t="shared" si="570"/>
        <v>0</v>
      </c>
      <c r="T159" s="26">
        <f t="shared" si="570"/>
        <v>0</v>
      </c>
      <c r="U159" s="26">
        <f t="shared" si="570"/>
        <v>0</v>
      </c>
      <c r="V159" s="23">
        <f t="shared" si="570"/>
        <v>0</v>
      </c>
      <c r="W159" s="23">
        <f t="shared" si="570"/>
        <v>0</v>
      </c>
      <c r="X159" s="23">
        <f t="shared" si="570"/>
        <v>0</v>
      </c>
      <c r="Y159" s="23">
        <f t="shared" si="570"/>
        <v>0</v>
      </c>
      <c r="Z159" s="23">
        <f t="shared" si="570"/>
        <v>0</v>
      </c>
      <c r="AA159" s="23">
        <f t="shared" si="570"/>
        <v>0</v>
      </c>
      <c r="AB159" s="23">
        <f t="shared" si="570"/>
        <v>0</v>
      </c>
      <c r="AC159" s="23">
        <f t="shared" si="570"/>
        <v>0</v>
      </c>
      <c r="AD159" s="23">
        <v>0</v>
      </c>
      <c r="AE159" s="23">
        <v>0</v>
      </c>
      <c r="AF159" s="23">
        <f t="shared" si="570"/>
        <v>0</v>
      </c>
      <c r="AG159" s="23">
        <f t="shared" si="570"/>
        <v>0</v>
      </c>
      <c r="AH159" s="23">
        <f t="shared" si="570"/>
        <v>0</v>
      </c>
      <c r="AI159" s="23">
        <f t="shared" si="570"/>
        <v>0</v>
      </c>
      <c r="AJ159" s="23">
        <f t="shared" si="570"/>
        <v>0</v>
      </c>
      <c r="AK159" s="23">
        <f t="shared" si="570"/>
        <v>0</v>
      </c>
      <c r="AL159" s="23">
        <f t="shared" si="570"/>
        <v>360</v>
      </c>
      <c r="AM159" s="23">
        <f t="shared" si="570"/>
        <v>5576816</v>
      </c>
      <c r="AN159" s="23">
        <f t="shared" si="570"/>
        <v>0</v>
      </c>
      <c r="AO159" s="23">
        <f t="shared" si="570"/>
        <v>0</v>
      </c>
      <c r="AP159" s="23">
        <f t="shared" si="570"/>
        <v>0</v>
      </c>
      <c r="AQ159" s="23">
        <f t="shared" si="570"/>
        <v>0</v>
      </c>
      <c r="AR159" s="23">
        <f t="shared" si="570"/>
        <v>0</v>
      </c>
      <c r="AS159" s="23">
        <f t="shared" si="570"/>
        <v>0</v>
      </c>
      <c r="AT159" s="23">
        <f t="shared" si="570"/>
        <v>0</v>
      </c>
      <c r="AU159" s="23">
        <f t="shared" si="570"/>
        <v>0</v>
      </c>
      <c r="AV159" s="23">
        <f t="shared" si="570"/>
        <v>0</v>
      </c>
      <c r="AW159" s="23">
        <f t="shared" si="570"/>
        <v>0</v>
      </c>
      <c r="AX159" s="23">
        <f t="shared" si="570"/>
        <v>0</v>
      </c>
      <c r="AY159" s="23">
        <f t="shared" si="570"/>
        <v>0</v>
      </c>
      <c r="AZ159" s="23">
        <f t="shared" si="570"/>
        <v>0</v>
      </c>
      <c r="BA159" s="23">
        <f t="shared" si="570"/>
        <v>0</v>
      </c>
      <c r="BB159" s="23">
        <f t="shared" si="570"/>
        <v>0</v>
      </c>
      <c r="BC159" s="23">
        <f t="shared" si="570"/>
        <v>0</v>
      </c>
      <c r="BD159" s="23">
        <f t="shared" si="570"/>
        <v>0</v>
      </c>
      <c r="BE159" s="23">
        <f t="shared" si="570"/>
        <v>0</v>
      </c>
      <c r="BF159" s="23">
        <f t="shared" si="570"/>
        <v>0</v>
      </c>
      <c r="BG159" s="23">
        <f t="shared" si="570"/>
        <v>0</v>
      </c>
      <c r="BH159" s="23">
        <f t="shared" si="570"/>
        <v>0</v>
      </c>
      <c r="BI159" s="23">
        <f t="shared" si="570"/>
        <v>0</v>
      </c>
      <c r="BJ159" s="23">
        <f t="shared" si="570"/>
        <v>0</v>
      </c>
      <c r="BK159" s="23">
        <f t="shared" si="570"/>
        <v>0</v>
      </c>
      <c r="BL159" s="23">
        <f t="shared" si="570"/>
        <v>0</v>
      </c>
      <c r="BM159" s="23">
        <f t="shared" si="570"/>
        <v>0</v>
      </c>
      <c r="BN159" s="23">
        <f t="shared" si="570"/>
        <v>0</v>
      </c>
      <c r="BO159" s="23">
        <f t="shared" si="570"/>
        <v>0</v>
      </c>
      <c r="BP159" s="23">
        <f t="shared" si="570"/>
        <v>0</v>
      </c>
      <c r="BQ159" s="23">
        <f t="shared" si="570"/>
        <v>0</v>
      </c>
      <c r="BR159" s="23">
        <f t="shared" si="570"/>
        <v>0</v>
      </c>
      <c r="BS159" s="23">
        <f t="shared" si="570"/>
        <v>0</v>
      </c>
      <c r="BT159" s="23">
        <f t="shared" si="570"/>
        <v>0</v>
      </c>
      <c r="BU159" s="23">
        <f t="shared" si="570"/>
        <v>0</v>
      </c>
      <c r="BV159" s="23">
        <f t="shared" si="570"/>
        <v>0</v>
      </c>
      <c r="BW159" s="23">
        <f t="shared" si="570"/>
        <v>0</v>
      </c>
      <c r="BX159" s="23">
        <f t="shared" ref="BX159:DA159" si="571">SUM(BX160:BX167)</f>
        <v>0</v>
      </c>
      <c r="BY159" s="23">
        <f t="shared" si="571"/>
        <v>0</v>
      </c>
      <c r="BZ159" s="23">
        <f t="shared" si="571"/>
        <v>0</v>
      </c>
      <c r="CA159" s="23">
        <f t="shared" si="571"/>
        <v>0</v>
      </c>
      <c r="CB159" s="23">
        <f t="shared" si="571"/>
        <v>0</v>
      </c>
      <c r="CC159" s="23">
        <f t="shared" si="571"/>
        <v>0</v>
      </c>
      <c r="CD159" s="23">
        <f t="shared" si="571"/>
        <v>0</v>
      </c>
      <c r="CE159" s="23">
        <f t="shared" si="571"/>
        <v>0</v>
      </c>
      <c r="CF159" s="23">
        <f t="shared" si="571"/>
        <v>0</v>
      </c>
      <c r="CG159" s="23">
        <f t="shared" si="571"/>
        <v>0</v>
      </c>
      <c r="CH159" s="23">
        <f t="shared" si="571"/>
        <v>0</v>
      </c>
      <c r="CI159" s="23">
        <f t="shared" si="571"/>
        <v>0</v>
      </c>
      <c r="CJ159" s="23">
        <f t="shared" si="571"/>
        <v>0</v>
      </c>
      <c r="CK159" s="23">
        <f t="shared" si="571"/>
        <v>0</v>
      </c>
      <c r="CL159" s="23">
        <f t="shared" si="571"/>
        <v>0</v>
      </c>
      <c r="CM159" s="23">
        <f t="shared" si="571"/>
        <v>0</v>
      </c>
      <c r="CN159" s="23">
        <f t="shared" si="571"/>
        <v>0</v>
      </c>
      <c r="CO159" s="23">
        <f t="shared" si="571"/>
        <v>0</v>
      </c>
      <c r="CP159" s="23">
        <f t="shared" si="571"/>
        <v>0</v>
      </c>
      <c r="CQ159" s="23">
        <f t="shared" si="571"/>
        <v>0</v>
      </c>
      <c r="CR159" s="23">
        <f t="shared" si="571"/>
        <v>0</v>
      </c>
      <c r="CS159" s="23">
        <f t="shared" si="571"/>
        <v>0</v>
      </c>
      <c r="CT159" s="23">
        <f t="shared" si="571"/>
        <v>0</v>
      </c>
      <c r="CU159" s="23">
        <f t="shared" si="571"/>
        <v>0</v>
      </c>
      <c r="CV159" s="23"/>
      <c r="CW159" s="23"/>
      <c r="CX159" s="23"/>
      <c r="CY159" s="23"/>
      <c r="CZ159" s="23">
        <f t="shared" si="571"/>
        <v>360</v>
      </c>
      <c r="DA159" s="23">
        <f t="shared" si="571"/>
        <v>5576816</v>
      </c>
    </row>
    <row r="160" spans="1:105" x14ac:dyDescent="0.25">
      <c r="A160" s="56"/>
      <c r="B160" s="56">
        <v>113</v>
      </c>
      <c r="C160" s="12" t="s">
        <v>259</v>
      </c>
      <c r="D160" s="7">
        <f>D158</f>
        <v>9860</v>
      </c>
      <c r="E160" s="7">
        <v>10127</v>
      </c>
      <c r="F160" s="8">
        <v>3</v>
      </c>
      <c r="G160" s="15">
        <v>1</v>
      </c>
      <c r="H160" s="7">
        <v>1.4</v>
      </c>
      <c r="I160" s="7">
        <v>1.68</v>
      </c>
      <c r="J160" s="7">
        <v>2.23</v>
      </c>
      <c r="K160" s="9">
        <v>2.57</v>
      </c>
      <c r="L160" s="10"/>
      <c r="M160" s="10">
        <f t="shared" si="477"/>
        <v>0</v>
      </c>
      <c r="N160" s="10"/>
      <c r="O160" s="10">
        <f t="shared" si="508"/>
        <v>0</v>
      </c>
      <c r="P160" s="10"/>
      <c r="Q160" s="10">
        <f t="shared" si="478"/>
        <v>0</v>
      </c>
      <c r="R160" s="11"/>
      <c r="S160" s="10">
        <f t="shared" si="479"/>
        <v>0</v>
      </c>
      <c r="T160" s="10"/>
      <c r="U160" s="10">
        <f t="shared" si="509"/>
        <v>0</v>
      </c>
      <c r="V160" s="10"/>
      <c r="W160" s="10">
        <f t="shared" si="480"/>
        <v>0</v>
      </c>
      <c r="X160" s="10"/>
      <c r="Y160" s="10">
        <f t="shared" si="481"/>
        <v>0</v>
      </c>
      <c r="Z160" s="10"/>
      <c r="AA160" s="10">
        <f t="shared" si="482"/>
        <v>0</v>
      </c>
      <c r="AB160" s="10"/>
      <c r="AC160" s="10">
        <f t="shared" si="483"/>
        <v>0</v>
      </c>
      <c r="AD160" s="10"/>
      <c r="AE160" s="10">
        <v>0</v>
      </c>
      <c r="AF160" s="11"/>
      <c r="AG160" s="10">
        <f t="shared" si="484"/>
        <v>0</v>
      </c>
      <c r="AH160" s="10"/>
      <c r="AI160" s="10">
        <f t="shared" si="485"/>
        <v>0</v>
      </c>
      <c r="AJ160" s="10"/>
      <c r="AK160" s="10">
        <f t="shared" si="486"/>
        <v>0</v>
      </c>
      <c r="AL160" s="10"/>
      <c r="AM160" s="10">
        <f t="shared" si="487"/>
        <v>0</v>
      </c>
      <c r="AN160" s="10"/>
      <c r="AO160" s="10">
        <f t="shared" si="488"/>
        <v>0</v>
      </c>
      <c r="AP160" s="10"/>
      <c r="AQ160" s="10">
        <f t="shared" si="489"/>
        <v>0</v>
      </c>
      <c r="AR160" s="10"/>
      <c r="AS160" s="10">
        <f t="shared" si="490"/>
        <v>0</v>
      </c>
      <c r="AT160" s="10"/>
      <c r="AU160" s="10">
        <f t="shared" si="491"/>
        <v>0</v>
      </c>
      <c r="AV160" s="10"/>
      <c r="AW160" s="10">
        <f t="shared" si="492"/>
        <v>0</v>
      </c>
      <c r="AX160" s="10"/>
      <c r="AY160" s="10">
        <f t="shared" si="493"/>
        <v>0</v>
      </c>
      <c r="AZ160" s="10"/>
      <c r="BA160" s="10">
        <f t="shared" si="494"/>
        <v>0</v>
      </c>
      <c r="BB160" s="10"/>
      <c r="BC160" s="10">
        <f t="shared" si="495"/>
        <v>0</v>
      </c>
      <c r="BD160" s="10"/>
      <c r="BE160" s="10">
        <f t="shared" ref="BE160" si="572">SUM(BD160*$D160*$F160*$G160*$H160*BE$8)</f>
        <v>0</v>
      </c>
      <c r="BF160" s="10"/>
      <c r="BG160" s="10">
        <f t="shared" ref="BG160:BG167" si="573">SUM(BF160*$D160*$F160*$G160*$H160*BG$8)</f>
        <v>0</v>
      </c>
      <c r="BH160" s="10"/>
      <c r="BI160" s="10">
        <f t="shared" si="496"/>
        <v>0</v>
      </c>
      <c r="BJ160" s="10"/>
      <c r="BK160" s="10">
        <f t="shared" ref="BK160:BK167" si="574">SUM(BJ160*$D160*$F160*$G160*$H160*BK$8)</f>
        <v>0</v>
      </c>
      <c r="BL160" s="10"/>
      <c r="BM160" s="10">
        <f t="shared" si="497"/>
        <v>0</v>
      </c>
      <c r="BN160" s="10"/>
      <c r="BO160" s="10">
        <f t="shared" si="498"/>
        <v>0</v>
      </c>
      <c r="BP160" s="10"/>
      <c r="BQ160" s="10">
        <f t="shared" ref="BQ160:BQ167" si="575">SUM(BP160*$D160*$F160*$G160*$H160*BQ$8)</f>
        <v>0</v>
      </c>
      <c r="BR160" s="10"/>
      <c r="BS160" s="10">
        <f t="shared" si="499"/>
        <v>0</v>
      </c>
      <c r="BT160" s="10"/>
      <c r="BU160" s="10">
        <f t="shared" ref="BU160:BU167" si="576">SUM(BT160*$D160*$F160*$G160*$H160*BU$8)</f>
        <v>0</v>
      </c>
      <c r="BV160" s="10"/>
      <c r="BW160" s="10">
        <f t="shared" ref="BW160:BW163" si="577">SUM(BV160*$D160*$F160*$G160*$H160*BW$8)</f>
        <v>0</v>
      </c>
      <c r="BX160" s="10"/>
      <c r="BY160" s="10">
        <f t="shared" si="500"/>
        <v>0</v>
      </c>
      <c r="BZ160" s="10"/>
      <c r="CA160" s="10">
        <f t="shared" si="501"/>
        <v>0</v>
      </c>
      <c r="CB160" s="10"/>
      <c r="CC160" s="10">
        <f t="shared" si="502"/>
        <v>0</v>
      </c>
      <c r="CD160" s="10"/>
      <c r="CE160" s="10">
        <f t="shared" si="503"/>
        <v>0</v>
      </c>
      <c r="CF160" s="10"/>
      <c r="CG160" s="10">
        <f t="shared" si="504"/>
        <v>0</v>
      </c>
      <c r="CH160" s="10"/>
      <c r="CI160" s="10">
        <f t="shared" ref="CI160:CI167" si="578">SUM(CH160*$D160*$F160*$G160*$H160*CI$8)</f>
        <v>0</v>
      </c>
      <c r="CJ160" s="10"/>
      <c r="CK160" s="10">
        <f t="shared" ref="CK160:CK167" si="579">SUM(CJ160*$D160*$F160*$G160*$H160*CK$8)</f>
        <v>0</v>
      </c>
      <c r="CL160" s="10"/>
      <c r="CM160" s="10">
        <f t="shared" ref="CM160:CM167" si="580">SUM(CL160*$D160*$F160*$G160*$H160*CM$8)</f>
        <v>0</v>
      </c>
      <c r="CN160" s="10"/>
      <c r="CO160" s="10">
        <f t="shared" si="505"/>
        <v>0</v>
      </c>
      <c r="CP160" s="10"/>
      <c r="CQ160" s="10">
        <f t="shared" si="506"/>
        <v>0</v>
      </c>
      <c r="CR160" s="10"/>
      <c r="CS160" s="10">
        <f t="shared" si="507"/>
        <v>0</v>
      </c>
      <c r="CT160" s="10"/>
      <c r="CU160" s="10">
        <f t="shared" ref="CU160:CU167" si="581">SUM(CT160*$D160*$F160*$G160*$J160*CU$8)</f>
        <v>0</v>
      </c>
      <c r="CV160" s="10"/>
      <c r="CW160" s="10"/>
      <c r="CX160" s="10"/>
      <c r="CY160" s="10"/>
      <c r="CZ160" s="40">
        <f t="shared" ref="CZ160:DA167" si="582">SUM(AF160,R160,V160,AD160,L160,X160,P160,BH160,BV160,CH160,CL160,BJ160,CJ160,AH160,BB160,BD160,AJ160,BF160,BT160,AL160,Z160,CP160,BL160,CN160,BN160,BZ160,CD160,BX160,CB160,AN160,AP160,AR160,AT160,AV160,AZ160,AX160,BR160,CT160,CR160,CF160,AB160,BP160)</f>
        <v>0</v>
      </c>
      <c r="DA160" s="40">
        <f t="shared" si="582"/>
        <v>0</v>
      </c>
    </row>
    <row r="161" spans="1:105" x14ac:dyDescent="0.25">
      <c r="A161" s="56"/>
      <c r="B161" s="56">
        <v>114</v>
      </c>
      <c r="C161" s="12" t="s">
        <v>260</v>
      </c>
      <c r="D161" s="7">
        <f>D160</f>
        <v>9860</v>
      </c>
      <c r="E161" s="7">
        <v>10127</v>
      </c>
      <c r="F161" s="8">
        <v>1.5</v>
      </c>
      <c r="G161" s="15">
        <v>1</v>
      </c>
      <c r="H161" s="7">
        <v>1.4</v>
      </c>
      <c r="I161" s="7">
        <v>1.68</v>
      </c>
      <c r="J161" s="7">
        <v>2.23</v>
      </c>
      <c r="K161" s="9">
        <v>2.57</v>
      </c>
      <c r="L161" s="10"/>
      <c r="M161" s="10">
        <f t="shared" si="477"/>
        <v>0</v>
      </c>
      <c r="N161" s="10"/>
      <c r="O161" s="10">
        <f t="shared" si="508"/>
        <v>0</v>
      </c>
      <c r="P161" s="10"/>
      <c r="Q161" s="10">
        <f t="shared" si="478"/>
        <v>0</v>
      </c>
      <c r="R161" s="11"/>
      <c r="S161" s="10">
        <f t="shared" si="479"/>
        <v>0</v>
      </c>
      <c r="T161" s="10"/>
      <c r="U161" s="10">
        <f t="shared" si="509"/>
        <v>0</v>
      </c>
      <c r="V161" s="10"/>
      <c r="W161" s="10">
        <f t="shared" si="480"/>
        <v>0</v>
      </c>
      <c r="X161" s="10"/>
      <c r="Y161" s="10">
        <f t="shared" si="481"/>
        <v>0</v>
      </c>
      <c r="Z161" s="10"/>
      <c r="AA161" s="10">
        <f t="shared" si="482"/>
        <v>0</v>
      </c>
      <c r="AB161" s="10"/>
      <c r="AC161" s="10">
        <f t="shared" si="483"/>
        <v>0</v>
      </c>
      <c r="AD161" s="10"/>
      <c r="AE161" s="10">
        <v>0</v>
      </c>
      <c r="AF161" s="11"/>
      <c r="AG161" s="10">
        <f t="shared" si="484"/>
        <v>0</v>
      </c>
      <c r="AH161" s="10"/>
      <c r="AI161" s="10">
        <f t="shared" si="485"/>
        <v>0</v>
      </c>
      <c r="AJ161" s="10"/>
      <c r="AK161" s="10">
        <f t="shared" si="486"/>
        <v>0</v>
      </c>
      <c r="AL161" s="10">
        <v>10</v>
      </c>
      <c r="AM161" s="10">
        <f t="shared" si="487"/>
        <v>207060</v>
      </c>
      <c r="AN161" s="10"/>
      <c r="AO161" s="10">
        <f t="shared" si="488"/>
        <v>0</v>
      </c>
      <c r="AP161" s="10"/>
      <c r="AQ161" s="10">
        <f t="shared" si="489"/>
        <v>0</v>
      </c>
      <c r="AR161" s="10"/>
      <c r="AS161" s="10">
        <f t="shared" si="490"/>
        <v>0</v>
      </c>
      <c r="AT161" s="10"/>
      <c r="AU161" s="10">
        <f t="shared" si="491"/>
        <v>0</v>
      </c>
      <c r="AV161" s="10"/>
      <c r="AW161" s="10">
        <f t="shared" si="492"/>
        <v>0</v>
      </c>
      <c r="AX161" s="10"/>
      <c r="AY161" s="10">
        <f t="shared" si="493"/>
        <v>0</v>
      </c>
      <c r="AZ161" s="10"/>
      <c r="BA161" s="10">
        <f t="shared" si="494"/>
        <v>0</v>
      </c>
      <c r="BB161" s="10"/>
      <c r="BC161" s="10">
        <f t="shared" si="495"/>
        <v>0</v>
      </c>
      <c r="BD161" s="10"/>
      <c r="BE161" s="10">
        <f t="shared" ref="BE161:BE167" si="583">SUM(BD161*$D161*$F161*$G161*$H161*BE$8)</f>
        <v>0</v>
      </c>
      <c r="BF161" s="10"/>
      <c r="BG161" s="10">
        <f t="shared" si="573"/>
        <v>0</v>
      </c>
      <c r="BH161" s="10"/>
      <c r="BI161" s="10">
        <f t="shared" si="496"/>
        <v>0</v>
      </c>
      <c r="BJ161" s="10"/>
      <c r="BK161" s="10">
        <f t="shared" si="574"/>
        <v>0</v>
      </c>
      <c r="BL161" s="10"/>
      <c r="BM161" s="10">
        <f t="shared" si="497"/>
        <v>0</v>
      </c>
      <c r="BN161" s="10"/>
      <c r="BO161" s="10">
        <f t="shared" si="498"/>
        <v>0</v>
      </c>
      <c r="BP161" s="10"/>
      <c r="BQ161" s="10">
        <f t="shared" si="575"/>
        <v>0</v>
      </c>
      <c r="BR161" s="10"/>
      <c r="BS161" s="10">
        <f t="shared" si="499"/>
        <v>0</v>
      </c>
      <c r="BT161" s="10"/>
      <c r="BU161" s="10">
        <f t="shared" si="576"/>
        <v>0</v>
      </c>
      <c r="BV161" s="10"/>
      <c r="BW161" s="10">
        <f t="shared" si="577"/>
        <v>0</v>
      </c>
      <c r="BX161" s="10"/>
      <c r="BY161" s="10">
        <f t="shared" si="500"/>
        <v>0</v>
      </c>
      <c r="BZ161" s="10"/>
      <c r="CA161" s="10">
        <f t="shared" si="501"/>
        <v>0</v>
      </c>
      <c r="CB161" s="10"/>
      <c r="CC161" s="10">
        <f t="shared" si="502"/>
        <v>0</v>
      </c>
      <c r="CD161" s="10"/>
      <c r="CE161" s="10">
        <f t="shared" si="503"/>
        <v>0</v>
      </c>
      <c r="CF161" s="10"/>
      <c r="CG161" s="10">
        <f t="shared" si="504"/>
        <v>0</v>
      </c>
      <c r="CH161" s="10"/>
      <c r="CI161" s="10">
        <f t="shared" si="578"/>
        <v>0</v>
      </c>
      <c r="CJ161" s="10"/>
      <c r="CK161" s="10">
        <f t="shared" si="579"/>
        <v>0</v>
      </c>
      <c r="CL161" s="10"/>
      <c r="CM161" s="10">
        <f t="shared" si="580"/>
        <v>0</v>
      </c>
      <c r="CN161" s="10"/>
      <c r="CO161" s="10">
        <f t="shared" si="505"/>
        <v>0</v>
      </c>
      <c r="CP161" s="10"/>
      <c r="CQ161" s="10">
        <f t="shared" si="506"/>
        <v>0</v>
      </c>
      <c r="CR161" s="10"/>
      <c r="CS161" s="10">
        <f t="shared" si="507"/>
        <v>0</v>
      </c>
      <c r="CT161" s="10"/>
      <c r="CU161" s="10">
        <f t="shared" si="581"/>
        <v>0</v>
      </c>
      <c r="CV161" s="10"/>
      <c r="CW161" s="10"/>
      <c r="CX161" s="10"/>
      <c r="CY161" s="10"/>
      <c r="CZ161" s="40">
        <f t="shared" si="582"/>
        <v>10</v>
      </c>
      <c r="DA161" s="40">
        <f t="shared" si="582"/>
        <v>207060</v>
      </c>
    </row>
    <row r="162" spans="1:105" ht="45" x14ac:dyDescent="0.25">
      <c r="A162" s="56"/>
      <c r="B162" s="56">
        <v>115</v>
      </c>
      <c r="C162" s="12" t="s">
        <v>261</v>
      </c>
      <c r="D162" s="7">
        <f t="shared" ref="D162:D167" si="584">D161</f>
        <v>9860</v>
      </c>
      <c r="E162" s="7">
        <v>10127</v>
      </c>
      <c r="F162" s="8">
        <v>2.25</v>
      </c>
      <c r="G162" s="15">
        <v>1</v>
      </c>
      <c r="H162" s="7">
        <v>1.4</v>
      </c>
      <c r="I162" s="7">
        <v>1.68</v>
      </c>
      <c r="J162" s="7">
        <v>2.23</v>
      </c>
      <c r="K162" s="9">
        <v>2.57</v>
      </c>
      <c r="L162" s="10"/>
      <c r="M162" s="10">
        <f t="shared" si="477"/>
        <v>0</v>
      </c>
      <c r="N162" s="10"/>
      <c r="O162" s="10">
        <f t="shared" si="508"/>
        <v>0</v>
      </c>
      <c r="P162" s="10"/>
      <c r="Q162" s="10">
        <f t="shared" si="478"/>
        <v>0</v>
      </c>
      <c r="R162" s="11"/>
      <c r="S162" s="10">
        <f t="shared" si="479"/>
        <v>0</v>
      </c>
      <c r="T162" s="10"/>
      <c r="U162" s="10">
        <f t="shared" si="509"/>
        <v>0</v>
      </c>
      <c r="V162" s="10"/>
      <c r="W162" s="10">
        <f t="shared" si="480"/>
        <v>0</v>
      </c>
      <c r="X162" s="10"/>
      <c r="Y162" s="10">
        <f t="shared" si="481"/>
        <v>0</v>
      </c>
      <c r="Z162" s="10"/>
      <c r="AA162" s="10">
        <f t="shared" si="482"/>
        <v>0</v>
      </c>
      <c r="AB162" s="10"/>
      <c r="AC162" s="10">
        <f t="shared" si="483"/>
        <v>0</v>
      </c>
      <c r="AD162" s="10"/>
      <c r="AE162" s="10">
        <v>0</v>
      </c>
      <c r="AF162" s="11"/>
      <c r="AG162" s="10">
        <f t="shared" si="484"/>
        <v>0</v>
      </c>
      <c r="AH162" s="10"/>
      <c r="AI162" s="10">
        <f t="shared" si="485"/>
        <v>0</v>
      </c>
      <c r="AJ162" s="10"/>
      <c r="AK162" s="10">
        <f t="shared" si="486"/>
        <v>0</v>
      </c>
      <c r="AL162" s="10">
        <v>40</v>
      </c>
      <c r="AM162" s="10">
        <f t="shared" si="487"/>
        <v>1242360</v>
      </c>
      <c r="AN162" s="10"/>
      <c r="AO162" s="10">
        <f t="shared" si="488"/>
        <v>0</v>
      </c>
      <c r="AP162" s="10"/>
      <c r="AQ162" s="10">
        <f t="shared" si="489"/>
        <v>0</v>
      </c>
      <c r="AR162" s="10"/>
      <c r="AS162" s="10">
        <f t="shared" si="490"/>
        <v>0</v>
      </c>
      <c r="AT162" s="10"/>
      <c r="AU162" s="10">
        <f t="shared" si="491"/>
        <v>0</v>
      </c>
      <c r="AV162" s="10"/>
      <c r="AW162" s="10">
        <f t="shared" si="492"/>
        <v>0</v>
      </c>
      <c r="AX162" s="10"/>
      <c r="AY162" s="10">
        <f t="shared" si="493"/>
        <v>0</v>
      </c>
      <c r="AZ162" s="10"/>
      <c r="BA162" s="10">
        <f t="shared" si="494"/>
        <v>0</v>
      </c>
      <c r="BB162" s="10"/>
      <c r="BC162" s="10">
        <f t="shared" si="495"/>
        <v>0</v>
      </c>
      <c r="BD162" s="10"/>
      <c r="BE162" s="10">
        <f t="shared" si="583"/>
        <v>0</v>
      </c>
      <c r="BF162" s="10"/>
      <c r="BG162" s="10">
        <f t="shared" si="573"/>
        <v>0</v>
      </c>
      <c r="BH162" s="10"/>
      <c r="BI162" s="10">
        <f t="shared" si="496"/>
        <v>0</v>
      </c>
      <c r="BJ162" s="10"/>
      <c r="BK162" s="10">
        <f t="shared" si="574"/>
        <v>0</v>
      </c>
      <c r="BL162" s="10"/>
      <c r="BM162" s="10">
        <f t="shared" si="497"/>
        <v>0</v>
      </c>
      <c r="BN162" s="10"/>
      <c r="BO162" s="10">
        <f t="shared" si="498"/>
        <v>0</v>
      </c>
      <c r="BP162" s="10"/>
      <c r="BQ162" s="10">
        <f t="shared" si="575"/>
        <v>0</v>
      </c>
      <c r="BR162" s="10"/>
      <c r="BS162" s="10">
        <f t="shared" si="499"/>
        <v>0</v>
      </c>
      <c r="BT162" s="10"/>
      <c r="BU162" s="10">
        <f t="shared" si="576"/>
        <v>0</v>
      </c>
      <c r="BV162" s="10"/>
      <c r="BW162" s="10">
        <f t="shared" si="577"/>
        <v>0</v>
      </c>
      <c r="BX162" s="10"/>
      <c r="BY162" s="10">
        <f t="shared" si="500"/>
        <v>0</v>
      </c>
      <c r="BZ162" s="10"/>
      <c r="CA162" s="10">
        <f t="shared" si="501"/>
        <v>0</v>
      </c>
      <c r="CB162" s="10"/>
      <c r="CC162" s="10">
        <f t="shared" si="502"/>
        <v>0</v>
      </c>
      <c r="CD162" s="10"/>
      <c r="CE162" s="10">
        <f t="shared" si="503"/>
        <v>0</v>
      </c>
      <c r="CF162" s="10"/>
      <c r="CG162" s="10">
        <f t="shared" si="504"/>
        <v>0</v>
      </c>
      <c r="CH162" s="10"/>
      <c r="CI162" s="10">
        <f t="shared" si="578"/>
        <v>0</v>
      </c>
      <c r="CJ162" s="10"/>
      <c r="CK162" s="10">
        <f t="shared" si="579"/>
        <v>0</v>
      </c>
      <c r="CL162" s="10"/>
      <c r="CM162" s="10">
        <f t="shared" si="580"/>
        <v>0</v>
      </c>
      <c r="CN162" s="10"/>
      <c r="CO162" s="10">
        <f t="shared" si="505"/>
        <v>0</v>
      </c>
      <c r="CP162" s="10"/>
      <c r="CQ162" s="10">
        <f t="shared" si="506"/>
        <v>0</v>
      </c>
      <c r="CR162" s="10"/>
      <c r="CS162" s="10">
        <f t="shared" si="507"/>
        <v>0</v>
      </c>
      <c r="CT162" s="10"/>
      <c r="CU162" s="10">
        <f t="shared" si="581"/>
        <v>0</v>
      </c>
      <c r="CV162" s="10"/>
      <c r="CW162" s="10"/>
      <c r="CX162" s="10"/>
      <c r="CY162" s="10"/>
      <c r="CZ162" s="40">
        <f t="shared" si="582"/>
        <v>40</v>
      </c>
      <c r="DA162" s="40">
        <f t="shared" si="582"/>
        <v>1242360</v>
      </c>
    </row>
    <row r="163" spans="1:105" ht="30" x14ac:dyDescent="0.25">
      <c r="A163" s="56"/>
      <c r="B163" s="56">
        <v>116</v>
      </c>
      <c r="C163" s="12" t="s">
        <v>262</v>
      </c>
      <c r="D163" s="7">
        <f t="shared" si="584"/>
        <v>9860</v>
      </c>
      <c r="E163" s="7">
        <v>10127</v>
      </c>
      <c r="F163" s="8">
        <v>1.5</v>
      </c>
      <c r="G163" s="15">
        <v>1</v>
      </c>
      <c r="H163" s="7">
        <v>1.4</v>
      </c>
      <c r="I163" s="7">
        <v>1.68</v>
      </c>
      <c r="J163" s="7">
        <v>2.23</v>
      </c>
      <c r="K163" s="9">
        <v>2.57</v>
      </c>
      <c r="L163" s="10"/>
      <c r="M163" s="10">
        <f t="shared" si="477"/>
        <v>0</v>
      </c>
      <c r="N163" s="10"/>
      <c r="O163" s="10">
        <f t="shared" si="508"/>
        <v>0</v>
      </c>
      <c r="P163" s="10"/>
      <c r="Q163" s="10">
        <f t="shared" si="478"/>
        <v>0</v>
      </c>
      <c r="R163" s="11"/>
      <c r="S163" s="10">
        <f t="shared" si="479"/>
        <v>0</v>
      </c>
      <c r="T163" s="10"/>
      <c r="U163" s="10">
        <f t="shared" si="509"/>
        <v>0</v>
      </c>
      <c r="V163" s="10"/>
      <c r="W163" s="10">
        <f t="shared" si="480"/>
        <v>0</v>
      </c>
      <c r="X163" s="10"/>
      <c r="Y163" s="10">
        <f t="shared" si="481"/>
        <v>0</v>
      </c>
      <c r="Z163" s="10"/>
      <c r="AA163" s="10">
        <f t="shared" si="482"/>
        <v>0</v>
      </c>
      <c r="AB163" s="10"/>
      <c r="AC163" s="10">
        <f t="shared" si="483"/>
        <v>0</v>
      </c>
      <c r="AD163" s="10"/>
      <c r="AE163" s="10">
        <v>0</v>
      </c>
      <c r="AF163" s="11"/>
      <c r="AG163" s="10">
        <f t="shared" si="484"/>
        <v>0</v>
      </c>
      <c r="AH163" s="10"/>
      <c r="AI163" s="10">
        <f t="shared" si="485"/>
        <v>0</v>
      </c>
      <c r="AJ163" s="10"/>
      <c r="AK163" s="10">
        <f t="shared" si="486"/>
        <v>0</v>
      </c>
      <c r="AL163" s="10"/>
      <c r="AM163" s="10">
        <f t="shared" si="487"/>
        <v>0</v>
      </c>
      <c r="AN163" s="10"/>
      <c r="AO163" s="10">
        <f t="shared" si="488"/>
        <v>0</v>
      </c>
      <c r="AP163" s="10"/>
      <c r="AQ163" s="10">
        <f t="shared" si="489"/>
        <v>0</v>
      </c>
      <c r="AR163" s="10"/>
      <c r="AS163" s="10">
        <f t="shared" si="490"/>
        <v>0</v>
      </c>
      <c r="AT163" s="10"/>
      <c r="AU163" s="10">
        <f t="shared" si="491"/>
        <v>0</v>
      </c>
      <c r="AV163" s="10"/>
      <c r="AW163" s="10">
        <f t="shared" si="492"/>
        <v>0</v>
      </c>
      <c r="AX163" s="10"/>
      <c r="AY163" s="10">
        <f t="shared" si="493"/>
        <v>0</v>
      </c>
      <c r="AZ163" s="10"/>
      <c r="BA163" s="10">
        <f t="shared" si="494"/>
        <v>0</v>
      </c>
      <c r="BB163" s="10"/>
      <c r="BC163" s="10">
        <f t="shared" si="495"/>
        <v>0</v>
      </c>
      <c r="BD163" s="10"/>
      <c r="BE163" s="10">
        <f t="shared" si="583"/>
        <v>0</v>
      </c>
      <c r="BF163" s="10"/>
      <c r="BG163" s="10">
        <f t="shared" si="573"/>
        <v>0</v>
      </c>
      <c r="BH163" s="10"/>
      <c r="BI163" s="10">
        <f t="shared" si="496"/>
        <v>0</v>
      </c>
      <c r="BJ163" s="10"/>
      <c r="BK163" s="10">
        <f t="shared" si="574"/>
        <v>0</v>
      </c>
      <c r="BL163" s="10"/>
      <c r="BM163" s="10">
        <f t="shared" si="497"/>
        <v>0</v>
      </c>
      <c r="BN163" s="10"/>
      <c r="BO163" s="10">
        <f t="shared" si="498"/>
        <v>0</v>
      </c>
      <c r="BP163" s="10"/>
      <c r="BQ163" s="10">
        <f t="shared" si="575"/>
        <v>0</v>
      </c>
      <c r="BR163" s="10"/>
      <c r="BS163" s="10">
        <f t="shared" si="499"/>
        <v>0</v>
      </c>
      <c r="BT163" s="10"/>
      <c r="BU163" s="10">
        <f t="shared" si="576"/>
        <v>0</v>
      </c>
      <c r="BV163" s="10"/>
      <c r="BW163" s="10">
        <f t="shared" si="577"/>
        <v>0</v>
      </c>
      <c r="BX163" s="10"/>
      <c r="BY163" s="10">
        <f t="shared" si="500"/>
        <v>0</v>
      </c>
      <c r="BZ163" s="10"/>
      <c r="CA163" s="10">
        <f t="shared" si="501"/>
        <v>0</v>
      </c>
      <c r="CB163" s="10"/>
      <c r="CC163" s="10">
        <f t="shared" si="502"/>
        <v>0</v>
      </c>
      <c r="CD163" s="10"/>
      <c r="CE163" s="10">
        <f t="shared" si="503"/>
        <v>0</v>
      </c>
      <c r="CF163" s="10"/>
      <c r="CG163" s="10">
        <f t="shared" si="504"/>
        <v>0</v>
      </c>
      <c r="CH163" s="10"/>
      <c r="CI163" s="10">
        <f t="shared" si="578"/>
        <v>0</v>
      </c>
      <c r="CJ163" s="10"/>
      <c r="CK163" s="10">
        <f t="shared" si="579"/>
        <v>0</v>
      </c>
      <c r="CL163" s="10"/>
      <c r="CM163" s="10">
        <f t="shared" si="580"/>
        <v>0</v>
      </c>
      <c r="CN163" s="10"/>
      <c r="CO163" s="10">
        <f t="shared" si="505"/>
        <v>0</v>
      </c>
      <c r="CP163" s="10"/>
      <c r="CQ163" s="10">
        <f t="shared" si="506"/>
        <v>0</v>
      </c>
      <c r="CR163" s="10"/>
      <c r="CS163" s="10">
        <f t="shared" si="507"/>
        <v>0</v>
      </c>
      <c r="CT163" s="10"/>
      <c r="CU163" s="10">
        <f t="shared" si="581"/>
        <v>0</v>
      </c>
      <c r="CV163" s="10"/>
      <c r="CW163" s="10"/>
      <c r="CX163" s="10"/>
      <c r="CY163" s="10"/>
      <c r="CZ163" s="40">
        <f t="shared" si="582"/>
        <v>0</v>
      </c>
      <c r="DA163" s="40">
        <f t="shared" si="582"/>
        <v>0</v>
      </c>
    </row>
    <row r="164" spans="1:105" ht="30" x14ac:dyDescent="0.25">
      <c r="A164" s="56"/>
      <c r="B164" s="56">
        <v>117</v>
      </c>
      <c r="C164" s="12" t="s">
        <v>263</v>
      </c>
      <c r="D164" s="7">
        <f t="shared" si="584"/>
        <v>9860</v>
      </c>
      <c r="E164" s="7">
        <v>10127</v>
      </c>
      <c r="F164" s="8">
        <v>0.7</v>
      </c>
      <c r="G164" s="15">
        <v>1</v>
      </c>
      <c r="H164" s="7">
        <v>1.4</v>
      </c>
      <c r="I164" s="7">
        <v>1.68</v>
      </c>
      <c r="J164" s="7">
        <v>2.23</v>
      </c>
      <c r="K164" s="9">
        <v>2.57</v>
      </c>
      <c r="L164" s="10"/>
      <c r="M164" s="10">
        <f t="shared" si="477"/>
        <v>0</v>
      </c>
      <c r="N164" s="10"/>
      <c r="O164" s="10">
        <f t="shared" si="508"/>
        <v>0</v>
      </c>
      <c r="P164" s="10"/>
      <c r="Q164" s="10">
        <f t="shared" si="478"/>
        <v>0</v>
      </c>
      <c r="R164" s="11"/>
      <c r="S164" s="10">
        <f t="shared" si="479"/>
        <v>0</v>
      </c>
      <c r="T164" s="10"/>
      <c r="U164" s="10">
        <f t="shared" si="509"/>
        <v>0</v>
      </c>
      <c r="V164" s="10"/>
      <c r="W164" s="10">
        <f t="shared" si="480"/>
        <v>0</v>
      </c>
      <c r="X164" s="10"/>
      <c r="Y164" s="10">
        <f t="shared" si="481"/>
        <v>0</v>
      </c>
      <c r="Z164" s="10"/>
      <c r="AA164" s="10">
        <f t="shared" si="482"/>
        <v>0</v>
      </c>
      <c r="AB164" s="10"/>
      <c r="AC164" s="10">
        <f t="shared" si="483"/>
        <v>0</v>
      </c>
      <c r="AD164" s="10"/>
      <c r="AE164" s="10">
        <v>0</v>
      </c>
      <c r="AF164" s="11"/>
      <c r="AG164" s="10">
        <f t="shared" si="484"/>
        <v>0</v>
      </c>
      <c r="AH164" s="10"/>
      <c r="AI164" s="10">
        <f t="shared" si="485"/>
        <v>0</v>
      </c>
      <c r="AJ164" s="10"/>
      <c r="AK164" s="10">
        <f t="shared" si="486"/>
        <v>0</v>
      </c>
      <c r="AL164" s="10">
        <v>270</v>
      </c>
      <c r="AM164" s="10">
        <f t="shared" si="487"/>
        <v>2608955.9999999995</v>
      </c>
      <c r="AN164" s="10"/>
      <c r="AO164" s="10">
        <f t="shared" si="488"/>
        <v>0</v>
      </c>
      <c r="AP164" s="10"/>
      <c r="AQ164" s="10">
        <f t="shared" si="489"/>
        <v>0</v>
      </c>
      <c r="AR164" s="10"/>
      <c r="AS164" s="10">
        <f t="shared" si="490"/>
        <v>0</v>
      </c>
      <c r="AT164" s="10"/>
      <c r="AU164" s="10">
        <f t="shared" si="491"/>
        <v>0</v>
      </c>
      <c r="AV164" s="10"/>
      <c r="AW164" s="10">
        <f t="shared" si="492"/>
        <v>0</v>
      </c>
      <c r="AX164" s="10"/>
      <c r="AY164" s="10">
        <f t="shared" si="493"/>
        <v>0</v>
      </c>
      <c r="AZ164" s="10"/>
      <c r="BA164" s="10">
        <f t="shared" si="494"/>
        <v>0</v>
      </c>
      <c r="BB164" s="10"/>
      <c r="BC164" s="10">
        <f t="shared" si="495"/>
        <v>0</v>
      </c>
      <c r="BD164" s="10"/>
      <c r="BE164" s="10">
        <f t="shared" si="583"/>
        <v>0</v>
      </c>
      <c r="BF164" s="10"/>
      <c r="BG164" s="10">
        <f t="shared" si="573"/>
        <v>0</v>
      </c>
      <c r="BH164" s="10"/>
      <c r="BI164" s="10">
        <f t="shared" si="496"/>
        <v>0</v>
      </c>
      <c r="BJ164" s="10"/>
      <c r="BK164" s="10">
        <f t="shared" si="574"/>
        <v>0</v>
      </c>
      <c r="BL164" s="10"/>
      <c r="BM164" s="10">
        <f t="shared" si="497"/>
        <v>0</v>
      </c>
      <c r="BN164" s="10"/>
      <c r="BO164" s="10">
        <f t="shared" si="498"/>
        <v>0</v>
      </c>
      <c r="BP164" s="10"/>
      <c r="BQ164" s="10">
        <f t="shared" si="575"/>
        <v>0</v>
      </c>
      <c r="BR164" s="10"/>
      <c r="BS164" s="10">
        <f t="shared" si="499"/>
        <v>0</v>
      </c>
      <c r="BT164" s="10"/>
      <c r="BU164" s="10">
        <f t="shared" si="576"/>
        <v>0</v>
      </c>
      <c r="BV164" s="10"/>
      <c r="BW164" s="10">
        <f>SUM(BV164*$D164*$F164*$G164*$H164*BW$8)</f>
        <v>0</v>
      </c>
      <c r="BX164" s="10"/>
      <c r="BY164" s="10">
        <f t="shared" si="500"/>
        <v>0</v>
      </c>
      <c r="BZ164" s="10"/>
      <c r="CA164" s="10">
        <f t="shared" si="501"/>
        <v>0</v>
      </c>
      <c r="CB164" s="10"/>
      <c r="CC164" s="10">
        <f t="shared" si="502"/>
        <v>0</v>
      </c>
      <c r="CD164" s="10"/>
      <c r="CE164" s="10">
        <f t="shared" si="503"/>
        <v>0</v>
      </c>
      <c r="CF164" s="10"/>
      <c r="CG164" s="10">
        <f t="shared" si="504"/>
        <v>0</v>
      </c>
      <c r="CH164" s="10"/>
      <c r="CI164" s="10">
        <f t="shared" si="578"/>
        <v>0</v>
      </c>
      <c r="CJ164" s="10"/>
      <c r="CK164" s="10">
        <f t="shared" si="579"/>
        <v>0</v>
      </c>
      <c r="CL164" s="10"/>
      <c r="CM164" s="10">
        <f t="shared" si="580"/>
        <v>0</v>
      </c>
      <c r="CN164" s="10"/>
      <c r="CO164" s="10">
        <f t="shared" si="505"/>
        <v>0</v>
      </c>
      <c r="CP164" s="10"/>
      <c r="CQ164" s="10">
        <f t="shared" si="506"/>
        <v>0</v>
      </c>
      <c r="CR164" s="10"/>
      <c r="CS164" s="10">
        <f t="shared" si="507"/>
        <v>0</v>
      </c>
      <c r="CT164" s="10"/>
      <c r="CU164" s="10">
        <f t="shared" si="581"/>
        <v>0</v>
      </c>
      <c r="CV164" s="10"/>
      <c r="CW164" s="10"/>
      <c r="CX164" s="10"/>
      <c r="CY164" s="10"/>
      <c r="CZ164" s="40">
        <f t="shared" si="582"/>
        <v>270</v>
      </c>
      <c r="DA164" s="40">
        <f t="shared" si="582"/>
        <v>2608955.9999999995</v>
      </c>
    </row>
    <row r="165" spans="1:105" ht="45" x14ac:dyDescent="0.25">
      <c r="A165" s="56"/>
      <c r="B165" s="56">
        <v>118</v>
      </c>
      <c r="C165" s="12" t="s">
        <v>264</v>
      </c>
      <c r="D165" s="7">
        <f t="shared" si="584"/>
        <v>9860</v>
      </c>
      <c r="E165" s="7">
        <v>10127</v>
      </c>
      <c r="F165" s="8">
        <v>1.8</v>
      </c>
      <c r="G165" s="15">
        <v>1</v>
      </c>
      <c r="H165" s="7">
        <v>1.4</v>
      </c>
      <c r="I165" s="7">
        <v>1.68</v>
      </c>
      <c r="J165" s="7">
        <v>2.23</v>
      </c>
      <c r="K165" s="9">
        <v>2.57</v>
      </c>
      <c r="L165" s="10"/>
      <c r="M165" s="10">
        <f t="shared" si="477"/>
        <v>0</v>
      </c>
      <c r="N165" s="10"/>
      <c r="O165" s="10">
        <f t="shared" si="508"/>
        <v>0</v>
      </c>
      <c r="P165" s="10"/>
      <c r="Q165" s="10">
        <f t="shared" si="478"/>
        <v>0</v>
      </c>
      <c r="R165" s="11"/>
      <c r="S165" s="10">
        <f t="shared" si="479"/>
        <v>0</v>
      </c>
      <c r="T165" s="10"/>
      <c r="U165" s="10">
        <f t="shared" si="509"/>
        <v>0</v>
      </c>
      <c r="V165" s="10"/>
      <c r="W165" s="10">
        <f t="shared" si="480"/>
        <v>0</v>
      </c>
      <c r="X165" s="10"/>
      <c r="Y165" s="10">
        <f t="shared" si="481"/>
        <v>0</v>
      </c>
      <c r="Z165" s="10"/>
      <c r="AA165" s="10">
        <f t="shared" si="482"/>
        <v>0</v>
      </c>
      <c r="AB165" s="10"/>
      <c r="AC165" s="10">
        <f t="shared" si="483"/>
        <v>0</v>
      </c>
      <c r="AD165" s="10"/>
      <c r="AE165" s="10">
        <v>0</v>
      </c>
      <c r="AF165" s="11"/>
      <c r="AG165" s="10">
        <f t="shared" si="484"/>
        <v>0</v>
      </c>
      <c r="AH165" s="10"/>
      <c r="AI165" s="10">
        <f t="shared" si="485"/>
        <v>0</v>
      </c>
      <c r="AJ165" s="10"/>
      <c r="AK165" s="10">
        <f t="shared" si="486"/>
        <v>0</v>
      </c>
      <c r="AL165" s="10"/>
      <c r="AM165" s="10">
        <f t="shared" si="487"/>
        <v>0</v>
      </c>
      <c r="AN165" s="10"/>
      <c r="AO165" s="10">
        <f t="shared" si="488"/>
        <v>0</v>
      </c>
      <c r="AP165" s="10"/>
      <c r="AQ165" s="10">
        <f t="shared" si="489"/>
        <v>0</v>
      </c>
      <c r="AR165" s="10"/>
      <c r="AS165" s="10">
        <f t="shared" si="490"/>
        <v>0</v>
      </c>
      <c r="AT165" s="10"/>
      <c r="AU165" s="10">
        <f t="shared" si="491"/>
        <v>0</v>
      </c>
      <c r="AV165" s="10"/>
      <c r="AW165" s="10">
        <f t="shared" si="492"/>
        <v>0</v>
      </c>
      <c r="AX165" s="10"/>
      <c r="AY165" s="10">
        <f t="shared" si="493"/>
        <v>0</v>
      </c>
      <c r="AZ165" s="10"/>
      <c r="BA165" s="10">
        <f t="shared" si="494"/>
        <v>0</v>
      </c>
      <c r="BB165" s="10"/>
      <c r="BC165" s="10">
        <f t="shared" si="495"/>
        <v>0</v>
      </c>
      <c r="BD165" s="10"/>
      <c r="BE165" s="10">
        <f t="shared" si="583"/>
        <v>0</v>
      </c>
      <c r="BF165" s="10"/>
      <c r="BG165" s="10">
        <f t="shared" si="573"/>
        <v>0</v>
      </c>
      <c r="BH165" s="10"/>
      <c r="BI165" s="10">
        <f t="shared" si="496"/>
        <v>0</v>
      </c>
      <c r="BJ165" s="10"/>
      <c r="BK165" s="10">
        <f t="shared" si="574"/>
        <v>0</v>
      </c>
      <c r="BL165" s="10"/>
      <c r="BM165" s="10">
        <f t="shared" si="497"/>
        <v>0</v>
      </c>
      <c r="BN165" s="10"/>
      <c r="BO165" s="10">
        <f t="shared" si="498"/>
        <v>0</v>
      </c>
      <c r="BP165" s="10"/>
      <c r="BQ165" s="10">
        <f t="shared" si="575"/>
        <v>0</v>
      </c>
      <c r="BR165" s="10"/>
      <c r="BS165" s="10">
        <f t="shared" si="499"/>
        <v>0</v>
      </c>
      <c r="BT165" s="10"/>
      <c r="BU165" s="10">
        <f t="shared" si="576"/>
        <v>0</v>
      </c>
      <c r="BV165" s="10"/>
      <c r="BW165" s="10">
        <f t="shared" ref="BW165:BW167" si="585">SUM(BV165*$D165*$F165*$G165*$H165*BW$8)</f>
        <v>0</v>
      </c>
      <c r="BX165" s="10"/>
      <c r="BY165" s="10">
        <f t="shared" si="500"/>
        <v>0</v>
      </c>
      <c r="BZ165" s="10"/>
      <c r="CA165" s="10">
        <f t="shared" si="501"/>
        <v>0</v>
      </c>
      <c r="CB165" s="10"/>
      <c r="CC165" s="10">
        <f t="shared" si="502"/>
        <v>0</v>
      </c>
      <c r="CD165" s="10"/>
      <c r="CE165" s="10">
        <f t="shared" si="503"/>
        <v>0</v>
      </c>
      <c r="CF165" s="10"/>
      <c r="CG165" s="10">
        <f t="shared" si="504"/>
        <v>0</v>
      </c>
      <c r="CH165" s="10"/>
      <c r="CI165" s="10">
        <f t="shared" si="578"/>
        <v>0</v>
      </c>
      <c r="CJ165" s="10"/>
      <c r="CK165" s="10">
        <f t="shared" si="579"/>
        <v>0</v>
      </c>
      <c r="CL165" s="10"/>
      <c r="CM165" s="10">
        <f t="shared" si="580"/>
        <v>0</v>
      </c>
      <c r="CN165" s="10"/>
      <c r="CO165" s="10">
        <f t="shared" si="505"/>
        <v>0</v>
      </c>
      <c r="CP165" s="10"/>
      <c r="CQ165" s="10">
        <f t="shared" si="506"/>
        <v>0</v>
      </c>
      <c r="CR165" s="10"/>
      <c r="CS165" s="10">
        <f t="shared" si="507"/>
        <v>0</v>
      </c>
      <c r="CT165" s="10"/>
      <c r="CU165" s="10">
        <f t="shared" si="581"/>
        <v>0</v>
      </c>
      <c r="CV165" s="10"/>
      <c r="CW165" s="10"/>
      <c r="CX165" s="10"/>
      <c r="CY165" s="10"/>
      <c r="CZ165" s="40">
        <f t="shared" si="582"/>
        <v>0</v>
      </c>
      <c r="DA165" s="40">
        <f t="shared" si="582"/>
        <v>0</v>
      </c>
    </row>
    <row r="166" spans="1:105" ht="30" x14ac:dyDescent="0.25">
      <c r="A166" s="56"/>
      <c r="B166" s="56">
        <v>119</v>
      </c>
      <c r="C166" s="12" t="s">
        <v>265</v>
      </c>
      <c r="D166" s="7">
        <f t="shared" si="584"/>
        <v>9860</v>
      </c>
      <c r="E166" s="7">
        <v>10127</v>
      </c>
      <c r="F166" s="8">
        <v>2.75</v>
      </c>
      <c r="G166" s="15">
        <v>1</v>
      </c>
      <c r="H166" s="7">
        <v>1.4</v>
      </c>
      <c r="I166" s="7">
        <v>1.68</v>
      </c>
      <c r="J166" s="7">
        <v>2.23</v>
      </c>
      <c r="K166" s="9">
        <v>2.57</v>
      </c>
      <c r="L166" s="10"/>
      <c r="M166" s="10">
        <f t="shared" si="477"/>
        <v>0</v>
      </c>
      <c r="N166" s="10"/>
      <c r="O166" s="10">
        <f t="shared" si="508"/>
        <v>0</v>
      </c>
      <c r="P166" s="10"/>
      <c r="Q166" s="10">
        <f t="shared" si="478"/>
        <v>0</v>
      </c>
      <c r="R166" s="11"/>
      <c r="S166" s="10">
        <f t="shared" si="479"/>
        <v>0</v>
      </c>
      <c r="T166" s="10"/>
      <c r="U166" s="10">
        <f t="shared" si="509"/>
        <v>0</v>
      </c>
      <c r="V166" s="10"/>
      <c r="W166" s="10">
        <f t="shared" si="480"/>
        <v>0</v>
      </c>
      <c r="X166" s="10"/>
      <c r="Y166" s="10">
        <f t="shared" si="481"/>
        <v>0</v>
      </c>
      <c r="Z166" s="10"/>
      <c r="AA166" s="10">
        <f t="shared" si="482"/>
        <v>0</v>
      </c>
      <c r="AB166" s="10"/>
      <c r="AC166" s="10">
        <f t="shared" si="483"/>
        <v>0</v>
      </c>
      <c r="AD166" s="10"/>
      <c r="AE166" s="10">
        <v>0</v>
      </c>
      <c r="AF166" s="11"/>
      <c r="AG166" s="10">
        <f t="shared" si="484"/>
        <v>0</v>
      </c>
      <c r="AH166" s="10"/>
      <c r="AI166" s="10">
        <f t="shared" si="485"/>
        <v>0</v>
      </c>
      <c r="AJ166" s="10"/>
      <c r="AK166" s="10">
        <f t="shared" si="486"/>
        <v>0</v>
      </c>
      <c r="AL166" s="10">
        <v>40</v>
      </c>
      <c r="AM166" s="10">
        <f t="shared" si="487"/>
        <v>1518440</v>
      </c>
      <c r="AN166" s="10"/>
      <c r="AO166" s="10">
        <f t="shared" si="488"/>
        <v>0</v>
      </c>
      <c r="AP166" s="10"/>
      <c r="AQ166" s="10">
        <f t="shared" si="489"/>
        <v>0</v>
      </c>
      <c r="AR166" s="10"/>
      <c r="AS166" s="10">
        <f t="shared" si="490"/>
        <v>0</v>
      </c>
      <c r="AT166" s="10"/>
      <c r="AU166" s="10">
        <f t="shared" si="491"/>
        <v>0</v>
      </c>
      <c r="AV166" s="10"/>
      <c r="AW166" s="10">
        <f t="shared" si="492"/>
        <v>0</v>
      </c>
      <c r="AX166" s="10"/>
      <c r="AY166" s="10">
        <f t="shared" si="493"/>
        <v>0</v>
      </c>
      <c r="AZ166" s="10"/>
      <c r="BA166" s="10">
        <f t="shared" si="494"/>
        <v>0</v>
      </c>
      <c r="BB166" s="10"/>
      <c r="BC166" s="10">
        <f t="shared" si="495"/>
        <v>0</v>
      </c>
      <c r="BD166" s="10"/>
      <c r="BE166" s="10">
        <f t="shared" si="583"/>
        <v>0</v>
      </c>
      <c r="BF166" s="10"/>
      <c r="BG166" s="10">
        <f t="shared" si="573"/>
        <v>0</v>
      </c>
      <c r="BH166" s="10"/>
      <c r="BI166" s="10">
        <f t="shared" si="496"/>
        <v>0</v>
      </c>
      <c r="BJ166" s="10"/>
      <c r="BK166" s="10">
        <f t="shared" si="574"/>
        <v>0</v>
      </c>
      <c r="BL166" s="10"/>
      <c r="BM166" s="10">
        <f t="shared" si="497"/>
        <v>0</v>
      </c>
      <c r="BN166" s="10"/>
      <c r="BO166" s="10">
        <f t="shared" si="498"/>
        <v>0</v>
      </c>
      <c r="BP166" s="10"/>
      <c r="BQ166" s="10">
        <f t="shared" si="575"/>
        <v>0</v>
      </c>
      <c r="BR166" s="10"/>
      <c r="BS166" s="10">
        <f t="shared" si="499"/>
        <v>0</v>
      </c>
      <c r="BT166" s="10"/>
      <c r="BU166" s="10">
        <f t="shared" si="576"/>
        <v>0</v>
      </c>
      <c r="BV166" s="10"/>
      <c r="BW166" s="10">
        <f t="shared" si="585"/>
        <v>0</v>
      </c>
      <c r="BX166" s="10"/>
      <c r="BY166" s="10">
        <f t="shared" si="500"/>
        <v>0</v>
      </c>
      <c r="BZ166" s="10"/>
      <c r="CA166" s="10">
        <f t="shared" si="501"/>
        <v>0</v>
      </c>
      <c r="CB166" s="10"/>
      <c r="CC166" s="10">
        <f t="shared" si="502"/>
        <v>0</v>
      </c>
      <c r="CD166" s="10"/>
      <c r="CE166" s="10">
        <f t="shared" si="503"/>
        <v>0</v>
      </c>
      <c r="CF166" s="10"/>
      <c r="CG166" s="10">
        <f t="shared" si="504"/>
        <v>0</v>
      </c>
      <c r="CH166" s="10"/>
      <c r="CI166" s="10">
        <f t="shared" si="578"/>
        <v>0</v>
      </c>
      <c r="CJ166" s="10"/>
      <c r="CK166" s="10">
        <f t="shared" si="579"/>
        <v>0</v>
      </c>
      <c r="CL166" s="10"/>
      <c r="CM166" s="10">
        <f t="shared" si="580"/>
        <v>0</v>
      </c>
      <c r="CN166" s="10"/>
      <c r="CO166" s="10">
        <f t="shared" si="505"/>
        <v>0</v>
      </c>
      <c r="CP166" s="10"/>
      <c r="CQ166" s="10">
        <f t="shared" si="506"/>
        <v>0</v>
      </c>
      <c r="CR166" s="10"/>
      <c r="CS166" s="10">
        <f t="shared" si="507"/>
        <v>0</v>
      </c>
      <c r="CT166" s="10"/>
      <c r="CU166" s="10">
        <f t="shared" si="581"/>
        <v>0</v>
      </c>
      <c r="CV166" s="10"/>
      <c r="CW166" s="10"/>
      <c r="CX166" s="10"/>
      <c r="CY166" s="10"/>
      <c r="CZ166" s="40">
        <f t="shared" si="582"/>
        <v>40</v>
      </c>
      <c r="DA166" s="40">
        <f t="shared" si="582"/>
        <v>1518440</v>
      </c>
    </row>
    <row r="167" spans="1:105" ht="45" x14ac:dyDescent="0.25">
      <c r="A167" s="56"/>
      <c r="B167" s="56">
        <v>120</v>
      </c>
      <c r="C167" s="12" t="s">
        <v>266</v>
      </c>
      <c r="D167" s="7">
        <f t="shared" si="584"/>
        <v>9860</v>
      </c>
      <c r="E167" s="7">
        <v>10127</v>
      </c>
      <c r="F167" s="8">
        <v>2.35</v>
      </c>
      <c r="G167" s="15">
        <v>1</v>
      </c>
      <c r="H167" s="7">
        <v>1.4</v>
      </c>
      <c r="I167" s="7">
        <v>1.68</v>
      </c>
      <c r="J167" s="7">
        <v>2.23</v>
      </c>
      <c r="K167" s="9">
        <v>2.57</v>
      </c>
      <c r="L167" s="10"/>
      <c r="M167" s="10">
        <f t="shared" si="477"/>
        <v>0</v>
      </c>
      <c r="N167" s="10"/>
      <c r="O167" s="10">
        <f t="shared" si="508"/>
        <v>0</v>
      </c>
      <c r="P167" s="10"/>
      <c r="Q167" s="10">
        <f t="shared" si="478"/>
        <v>0</v>
      </c>
      <c r="R167" s="11"/>
      <c r="S167" s="10">
        <f t="shared" si="479"/>
        <v>0</v>
      </c>
      <c r="T167" s="10"/>
      <c r="U167" s="10">
        <f t="shared" si="509"/>
        <v>0</v>
      </c>
      <c r="V167" s="10"/>
      <c r="W167" s="10">
        <f t="shared" si="480"/>
        <v>0</v>
      </c>
      <c r="X167" s="10"/>
      <c r="Y167" s="10">
        <f t="shared" si="481"/>
        <v>0</v>
      </c>
      <c r="Z167" s="10"/>
      <c r="AA167" s="10">
        <f t="shared" si="482"/>
        <v>0</v>
      </c>
      <c r="AB167" s="10"/>
      <c r="AC167" s="10">
        <f t="shared" si="483"/>
        <v>0</v>
      </c>
      <c r="AD167" s="10"/>
      <c r="AE167" s="10">
        <v>0</v>
      </c>
      <c r="AF167" s="11"/>
      <c r="AG167" s="10">
        <f t="shared" si="484"/>
        <v>0</v>
      </c>
      <c r="AH167" s="10"/>
      <c r="AI167" s="10">
        <f t="shared" si="485"/>
        <v>0</v>
      </c>
      <c r="AJ167" s="10"/>
      <c r="AK167" s="10">
        <f t="shared" si="486"/>
        <v>0</v>
      </c>
      <c r="AL167" s="10"/>
      <c r="AM167" s="10">
        <f t="shared" si="487"/>
        <v>0</v>
      </c>
      <c r="AN167" s="10"/>
      <c r="AO167" s="10">
        <f t="shared" si="488"/>
        <v>0</v>
      </c>
      <c r="AP167" s="10"/>
      <c r="AQ167" s="10">
        <f t="shared" si="489"/>
        <v>0</v>
      </c>
      <c r="AR167" s="10"/>
      <c r="AS167" s="10">
        <f t="shared" si="490"/>
        <v>0</v>
      </c>
      <c r="AT167" s="10"/>
      <c r="AU167" s="10">
        <f t="shared" si="491"/>
        <v>0</v>
      </c>
      <c r="AV167" s="10"/>
      <c r="AW167" s="10">
        <f t="shared" si="492"/>
        <v>0</v>
      </c>
      <c r="AX167" s="10"/>
      <c r="AY167" s="10">
        <f t="shared" si="493"/>
        <v>0</v>
      </c>
      <c r="AZ167" s="10"/>
      <c r="BA167" s="10">
        <f t="shared" si="494"/>
        <v>0</v>
      </c>
      <c r="BB167" s="10"/>
      <c r="BC167" s="10">
        <f t="shared" si="495"/>
        <v>0</v>
      </c>
      <c r="BD167" s="10"/>
      <c r="BE167" s="10">
        <f t="shared" si="583"/>
        <v>0</v>
      </c>
      <c r="BF167" s="10"/>
      <c r="BG167" s="10">
        <f t="shared" si="573"/>
        <v>0</v>
      </c>
      <c r="BH167" s="10"/>
      <c r="BI167" s="10">
        <f t="shared" si="496"/>
        <v>0</v>
      </c>
      <c r="BJ167" s="10"/>
      <c r="BK167" s="10">
        <f t="shared" si="574"/>
        <v>0</v>
      </c>
      <c r="BL167" s="10"/>
      <c r="BM167" s="10">
        <f t="shared" si="497"/>
        <v>0</v>
      </c>
      <c r="BN167" s="10"/>
      <c r="BO167" s="10">
        <f t="shared" si="498"/>
        <v>0</v>
      </c>
      <c r="BP167" s="10"/>
      <c r="BQ167" s="10">
        <f t="shared" si="575"/>
        <v>0</v>
      </c>
      <c r="BR167" s="10"/>
      <c r="BS167" s="10">
        <f t="shared" si="499"/>
        <v>0</v>
      </c>
      <c r="BT167" s="10"/>
      <c r="BU167" s="10">
        <f t="shared" si="576"/>
        <v>0</v>
      </c>
      <c r="BV167" s="10"/>
      <c r="BW167" s="10">
        <f t="shared" si="585"/>
        <v>0</v>
      </c>
      <c r="BX167" s="10"/>
      <c r="BY167" s="10">
        <f t="shared" si="500"/>
        <v>0</v>
      </c>
      <c r="BZ167" s="10"/>
      <c r="CA167" s="10">
        <f t="shared" si="501"/>
        <v>0</v>
      </c>
      <c r="CB167" s="10"/>
      <c r="CC167" s="10">
        <f t="shared" si="502"/>
        <v>0</v>
      </c>
      <c r="CD167" s="10"/>
      <c r="CE167" s="10">
        <f t="shared" si="503"/>
        <v>0</v>
      </c>
      <c r="CF167" s="10"/>
      <c r="CG167" s="10">
        <f t="shared" si="504"/>
        <v>0</v>
      </c>
      <c r="CH167" s="10"/>
      <c r="CI167" s="10">
        <f t="shared" si="578"/>
        <v>0</v>
      </c>
      <c r="CJ167" s="10"/>
      <c r="CK167" s="10">
        <f t="shared" si="579"/>
        <v>0</v>
      </c>
      <c r="CL167" s="10"/>
      <c r="CM167" s="10">
        <f t="shared" si="580"/>
        <v>0</v>
      </c>
      <c r="CN167" s="10"/>
      <c r="CO167" s="10">
        <f t="shared" si="505"/>
        <v>0</v>
      </c>
      <c r="CP167" s="10"/>
      <c r="CQ167" s="10">
        <f t="shared" si="506"/>
        <v>0</v>
      </c>
      <c r="CR167" s="10"/>
      <c r="CS167" s="10">
        <f t="shared" si="507"/>
        <v>0</v>
      </c>
      <c r="CT167" s="10"/>
      <c r="CU167" s="10">
        <f t="shared" si="581"/>
        <v>0</v>
      </c>
      <c r="CV167" s="10"/>
      <c r="CW167" s="10"/>
      <c r="CX167" s="10"/>
      <c r="CY167" s="10"/>
      <c r="CZ167" s="40">
        <f t="shared" si="582"/>
        <v>0</v>
      </c>
      <c r="DA167" s="40">
        <f t="shared" si="582"/>
        <v>0</v>
      </c>
    </row>
    <row r="168" spans="1:105" s="44" customFormat="1" ht="14.25" x14ac:dyDescent="0.2">
      <c r="A168" s="43"/>
      <c r="B168" s="43"/>
      <c r="C168" s="53" t="s">
        <v>267</v>
      </c>
      <c r="D168" s="50"/>
      <c r="E168" s="50"/>
      <c r="F168" s="50"/>
      <c r="G168" s="50"/>
      <c r="H168" s="50"/>
      <c r="I168" s="50"/>
      <c r="J168" s="50"/>
      <c r="K168" s="50"/>
      <c r="L168" s="50">
        <f t="shared" ref="L168:AC168" si="586">L9+L10+L20+L22+L24+L26+L28+L30+L34+L37+L39+L42+L53+L56+L59+L62+L65+L67+L72+L84+L91+L98+L101+L103+L105+L109+L111+L113+L115+L120+L127+L134+L142+L144+L148+L153+L159</f>
        <v>200</v>
      </c>
      <c r="M168" s="50">
        <f t="shared" si="586"/>
        <v>4256877.5199999996</v>
      </c>
      <c r="N168" s="50">
        <f t="shared" si="586"/>
        <v>1134</v>
      </c>
      <c r="O168" s="50">
        <f t="shared" si="586"/>
        <v>1701</v>
      </c>
      <c r="P168" s="50">
        <f t="shared" si="586"/>
        <v>872</v>
      </c>
      <c r="Q168" s="50">
        <f t="shared" si="586"/>
        <v>30384536.559999999</v>
      </c>
      <c r="R168" s="50">
        <f t="shared" si="586"/>
        <v>110</v>
      </c>
      <c r="S168" s="50">
        <f t="shared" si="586"/>
        <v>592191.6</v>
      </c>
      <c r="T168" s="50">
        <f t="shared" si="586"/>
        <v>341</v>
      </c>
      <c r="U168" s="50">
        <f t="shared" si="586"/>
        <v>511.5</v>
      </c>
      <c r="V168" s="50">
        <f t="shared" si="586"/>
        <v>891</v>
      </c>
      <c r="W168" s="50">
        <f t="shared" si="586"/>
        <v>33681207.839999996</v>
      </c>
      <c r="X168" s="50">
        <f t="shared" si="586"/>
        <v>55</v>
      </c>
      <c r="Y168" s="50">
        <f t="shared" si="586"/>
        <v>3913433.9999999991</v>
      </c>
      <c r="Z168" s="50">
        <f t="shared" si="586"/>
        <v>355</v>
      </c>
      <c r="AA168" s="50">
        <f t="shared" si="586"/>
        <v>4607885.6320000002</v>
      </c>
      <c r="AB168" s="50">
        <f t="shared" si="586"/>
        <v>655</v>
      </c>
      <c r="AC168" s="50">
        <f t="shared" si="586"/>
        <v>13924094.799999999</v>
      </c>
      <c r="AD168" s="50">
        <v>800</v>
      </c>
      <c r="AE168" s="50">
        <v>133467894.33599998</v>
      </c>
      <c r="AF168" s="50">
        <f t="shared" ref="AF168:CP168" si="587">AF9+AF10+AF20+AF22+AF24+AF26+AF28+AF30+AF34+AF37+AF39+AF42+AF53+AF56+AF59+AF62+AF65+AF67+AF72+AF84+AF91+AF98+AF101+AF103+AF105+AF109+AF111+AF113+AF115+AF120+AF127+AF134+AF142+AF144+AF148+AF153+AF159</f>
        <v>200</v>
      </c>
      <c r="AG168" s="50">
        <f t="shared" si="587"/>
        <v>2871508.08</v>
      </c>
      <c r="AH168" s="50">
        <f t="shared" si="587"/>
        <v>1280</v>
      </c>
      <c r="AI168" s="50">
        <f t="shared" si="587"/>
        <v>15960736.960000001</v>
      </c>
      <c r="AJ168" s="50">
        <f t="shared" si="587"/>
        <v>1150</v>
      </c>
      <c r="AK168" s="50">
        <f t="shared" si="587"/>
        <v>13175918</v>
      </c>
      <c r="AL168" s="50">
        <f t="shared" si="587"/>
        <v>360</v>
      </c>
      <c r="AM168" s="50">
        <f t="shared" si="587"/>
        <v>5576816</v>
      </c>
      <c r="AN168" s="50">
        <f t="shared" si="587"/>
        <v>70</v>
      </c>
      <c r="AO168" s="50">
        <f t="shared" si="587"/>
        <v>954960.71999999986</v>
      </c>
      <c r="AP168" s="50">
        <f t="shared" si="587"/>
        <v>650</v>
      </c>
      <c r="AQ168" s="50">
        <f t="shared" si="587"/>
        <v>13653536.399999999</v>
      </c>
      <c r="AR168" s="50">
        <f t="shared" si="587"/>
        <v>1040</v>
      </c>
      <c r="AS168" s="50">
        <f t="shared" si="587"/>
        <v>28073857.391999997</v>
      </c>
      <c r="AT168" s="50">
        <f t="shared" si="587"/>
        <v>390</v>
      </c>
      <c r="AU168" s="50">
        <f t="shared" si="587"/>
        <v>6802500.7679999992</v>
      </c>
      <c r="AV168" s="50">
        <f t="shared" si="587"/>
        <v>170</v>
      </c>
      <c r="AW168" s="50">
        <f t="shared" si="587"/>
        <v>15082747.344000001</v>
      </c>
      <c r="AX168" s="50">
        <f t="shared" si="587"/>
        <v>860</v>
      </c>
      <c r="AY168" s="50">
        <f t="shared" si="587"/>
        <v>12194177.52</v>
      </c>
      <c r="AZ168" s="50">
        <f t="shared" si="587"/>
        <v>274</v>
      </c>
      <c r="BA168" s="50">
        <f t="shared" si="587"/>
        <v>4863590.9279999994</v>
      </c>
      <c r="BB168" s="50">
        <f t="shared" si="587"/>
        <v>404</v>
      </c>
      <c r="BC168" s="50">
        <f t="shared" si="587"/>
        <v>5076241.5480000004</v>
      </c>
      <c r="BD168" s="50">
        <f t="shared" si="587"/>
        <v>1470</v>
      </c>
      <c r="BE168" s="50">
        <f t="shared" si="587"/>
        <v>14934547.6</v>
      </c>
      <c r="BF168" s="50">
        <f t="shared" si="587"/>
        <v>290</v>
      </c>
      <c r="BG168" s="50">
        <f t="shared" si="587"/>
        <v>3635283.4</v>
      </c>
      <c r="BH168" s="50">
        <f t="shared" si="587"/>
        <v>691</v>
      </c>
      <c r="BI168" s="50">
        <f t="shared" si="587"/>
        <v>8956725.3999999985</v>
      </c>
      <c r="BJ168" s="50">
        <f t="shared" si="587"/>
        <v>20</v>
      </c>
      <c r="BK168" s="50">
        <f t="shared" si="587"/>
        <v>220864</v>
      </c>
      <c r="BL168" s="50">
        <f t="shared" si="587"/>
        <v>0</v>
      </c>
      <c r="BM168" s="50">
        <f t="shared" si="587"/>
        <v>0</v>
      </c>
      <c r="BN168" s="50">
        <f t="shared" si="587"/>
        <v>755</v>
      </c>
      <c r="BO168" s="50">
        <f t="shared" si="587"/>
        <v>11418282.288000003</v>
      </c>
      <c r="BP168" s="50">
        <f t="shared" si="587"/>
        <v>50</v>
      </c>
      <c r="BQ168" s="50">
        <f t="shared" si="587"/>
        <v>577007.19999999995</v>
      </c>
      <c r="BR168" s="50">
        <f t="shared" si="587"/>
        <v>200</v>
      </c>
      <c r="BS168" s="50">
        <f t="shared" si="587"/>
        <v>3152778.3839999996</v>
      </c>
      <c r="BT168" s="50">
        <f t="shared" si="587"/>
        <v>260</v>
      </c>
      <c r="BU168" s="50">
        <f t="shared" si="587"/>
        <v>3230136</v>
      </c>
      <c r="BV168" s="50">
        <f t="shared" si="587"/>
        <v>0</v>
      </c>
      <c r="BW168" s="50">
        <f t="shared" si="587"/>
        <v>0</v>
      </c>
      <c r="BX168" s="50">
        <f t="shared" si="587"/>
        <v>800</v>
      </c>
      <c r="BY168" s="50">
        <f t="shared" si="587"/>
        <v>11980657.247999998</v>
      </c>
      <c r="BZ168" s="50">
        <f t="shared" si="587"/>
        <v>245</v>
      </c>
      <c r="CA168" s="50">
        <f t="shared" si="587"/>
        <v>3605163.0720000002</v>
      </c>
      <c r="CB168" s="50">
        <f t="shared" si="587"/>
        <v>255</v>
      </c>
      <c r="CC168" s="50">
        <f t="shared" si="587"/>
        <v>3858438.8639999991</v>
      </c>
      <c r="CD168" s="50">
        <f t="shared" si="587"/>
        <v>1440</v>
      </c>
      <c r="CE168" s="50">
        <f t="shared" si="587"/>
        <v>21043424.976</v>
      </c>
      <c r="CF168" s="50">
        <f t="shared" si="587"/>
        <v>1320</v>
      </c>
      <c r="CG168" s="50">
        <f t="shared" si="587"/>
        <v>19053992.495999996</v>
      </c>
      <c r="CH168" s="50">
        <f t="shared" si="587"/>
        <v>550</v>
      </c>
      <c r="CI168" s="50">
        <f t="shared" si="587"/>
        <v>6848164.3999999994</v>
      </c>
      <c r="CJ168" s="50">
        <f t="shared" si="587"/>
        <v>1405</v>
      </c>
      <c r="CK168" s="50">
        <f t="shared" si="587"/>
        <v>17370125.359999999</v>
      </c>
      <c r="CL168" s="50">
        <f t="shared" si="587"/>
        <v>805</v>
      </c>
      <c r="CM168" s="50">
        <f t="shared" si="587"/>
        <v>8854161.6799999978</v>
      </c>
      <c r="CN168" s="50">
        <f t="shared" si="587"/>
        <v>0</v>
      </c>
      <c r="CO168" s="50">
        <f t="shared" si="587"/>
        <v>0</v>
      </c>
      <c r="CP168" s="50">
        <f t="shared" si="587"/>
        <v>110</v>
      </c>
      <c r="CQ168" s="50">
        <f t="shared" ref="CQ168:DA168" si="588">CQ9+CQ10+CQ20+CQ22+CQ24+CQ26+CQ28+CQ30+CQ34+CQ37+CQ39+CQ42+CQ53+CQ56+CQ59+CQ62+CQ65+CQ67+CQ72+CQ84+CQ91+CQ98+CQ101+CQ103+CQ105+CQ109+CQ111+CQ113+CQ115+CQ120+CQ127+CQ134+CQ142+CQ144+CQ148+CQ153+CQ159</f>
        <v>1634448.8159999999</v>
      </c>
      <c r="CR168" s="50">
        <f t="shared" si="588"/>
        <v>0</v>
      </c>
      <c r="CS168" s="50">
        <f t="shared" si="588"/>
        <v>0</v>
      </c>
      <c r="CT168" s="50">
        <f t="shared" si="588"/>
        <v>485</v>
      </c>
      <c r="CU168" s="50">
        <f t="shared" si="588"/>
        <v>9744773.0820000023</v>
      </c>
      <c r="CV168" s="50">
        <f t="shared" si="588"/>
        <v>5</v>
      </c>
      <c r="CW168" s="50">
        <f t="shared" si="588"/>
        <v>605177.22</v>
      </c>
      <c r="CX168" s="50">
        <f t="shared" si="588"/>
        <v>5</v>
      </c>
      <c r="CY168" s="50">
        <f t="shared" si="588"/>
        <v>605177.22</v>
      </c>
      <c r="CZ168" s="50">
        <f t="shared" si="588"/>
        <v>21947</v>
      </c>
      <c r="DA168" s="50">
        <f t="shared" si="588"/>
        <v>500444042.65399992</v>
      </c>
    </row>
  </sheetData>
  <autoFilter ref="A9:DA168"/>
  <mergeCells count="148">
    <mergeCell ref="A4:A7"/>
    <mergeCell ref="B4:B7"/>
    <mergeCell ref="C4:C7"/>
    <mergeCell ref="D4:D7"/>
    <mergeCell ref="E4:E7"/>
    <mergeCell ref="F4:F7"/>
    <mergeCell ref="AF4:AG4"/>
    <mergeCell ref="AH4:AI4"/>
    <mergeCell ref="G4:G7"/>
    <mergeCell ref="H4:K4"/>
    <mergeCell ref="L4:M4"/>
    <mergeCell ref="P4:Q4"/>
    <mergeCell ref="R4:S4"/>
    <mergeCell ref="V4:W4"/>
    <mergeCell ref="R6:S6"/>
    <mergeCell ref="V6:W6"/>
    <mergeCell ref="X5:Y5"/>
    <mergeCell ref="Z5:AA5"/>
    <mergeCell ref="AB5:AC5"/>
    <mergeCell ref="AD5:AE5"/>
    <mergeCell ref="AF5:AG5"/>
    <mergeCell ref="AH5:AI5"/>
    <mergeCell ref="X4:Y4"/>
    <mergeCell ref="Z4:AA4"/>
    <mergeCell ref="CX4:CY4"/>
    <mergeCell ref="L5:M5"/>
    <mergeCell ref="P5:Q5"/>
    <mergeCell ref="R5:S5"/>
    <mergeCell ref="V5:W5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AV4:AW4"/>
    <mergeCell ref="CR4:CS4"/>
    <mergeCell ref="CT4:CU4"/>
    <mergeCell ref="CV4:C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AB4:AC4"/>
    <mergeCell ref="AD4:AE4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CR5:CS5"/>
    <mergeCell ref="CT5:CU5"/>
    <mergeCell ref="CV5:CW5"/>
    <mergeCell ref="CX5:CY5"/>
    <mergeCell ref="L6:M6"/>
    <mergeCell ref="P6:Q6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CZ4:DA6"/>
    <mergeCell ref="A3:W3"/>
    <mergeCell ref="S2:V2"/>
    <mergeCell ref="S1:V1"/>
    <mergeCell ref="CR6:CS6"/>
    <mergeCell ref="CT6:CU6"/>
    <mergeCell ref="CV6:CW6"/>
    <mergeCell ref="CX6:CY6"/>
    <mergeCell ref="H5:H7"/>
    <mergeCell ref="I5:I7"/>
    <mergeCell ref="J5:J7"/>
    <mergeCell ref="K5:K7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</mergeCells>
  <pageMargins left="0" right="0" top="0" bottom="0" header="0.31496062992125984" footer="0.31496062992125984"/>
  <pageSetup paperSize="9" scale="54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2017-01-20T05:52:24Z</cp:lastPrinted>
  <dcterms:created xsi:type="dcterms:W3CDTF">2017-01-20T05:34:40Z</dcterms:created>
  <dcterms:modified xsi:type="dcterms:W3CDTF">2017-02-09T01:54:03Z</dcterms:modified>
</cp:coreProperties>
</file>