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05" windowWidth="19965" windowHeight="9360"/>
  </bookViews>
  <sheets>
    <sheet name="Тарифы скорая 2016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'Тарифы скорая 2016'!$A$1:$G$22</definedName>
  </definedNames>
  <calcPr calcId="145621"/>
</workbook>
</file>

<file path=xl/calcChain.xml><?xml version="1.0" encoding="utf-8"?>
<calcChain xmlns="http://schemas.openxmlformats.org/spreadsheetml/2006/main">
  <c r="G10" i="1" l="1"/>
  <c r="E22" i="1" l="1"/>
  <c r="E21" i="1"/>
  <c r="E19" i="1"/>
  <c r="C11" i="1" l="1"/>
  <c r="G11" i="1" s="1"/>
  <c r="F10" i="1"/>
  <c r="E10" i="1"/>
  <c r="D10" i="1"/>
  <c r="C9" i="1"/>
  <c r="E9" i="1" s="1"/>
  <c r="E15" i="1" l="1"/>
  <c r="E16" i="1"/>
  <c r="G15" i="1"/>
  <c r="G16" i="1"/>
  <c r="D15" i="1"/>
  <c r="D16" i="1"/>
  <c r="D11" i="1"/>
  <c r="D9" i="1"/>
  <c r="E11" i="1"/>
  <c r="F11" i="1"/>
  <c r="F15" i="1" l="1"/>
  <c r="F16" i="1"/>
</calcChain>
</file>

<file path=xl/sharedStrings.xml><?xml version="1.0" encoding="utf-8"?>
<sst xmlns="http://schemas.openxmlformats.org/spreadsheetml/2006/main" count="35" uniqueCount="31">
  <si>
    <t>руб.</t>
  </si>
  <si>
    <t>№ п/п</t>
  </si>
  <si>
    <t>наименование</t>
  </si>
  <si>
    <t>Базовый тариф</t>
  </si>
  <si>
    <t>1 районная группа</t>
  </si>
  <si>
    <t>2 районная группа</t>
  </si>
  <si>
    <t>3 районная группа</t>
  </si>
  <si>
    <t>4 районная группа</t>
  </si>
  <si>
    <t>Вызов специализированной бригады</t>
  </si>
  <si>
    <t>Х</t>
  </si>
  <si>
    <t>Вызов врачебной бригады</t>
  </si>
  <si>
    <t>Вызов фельдшерской бригады</t>
  </si>
  <si>
    <t>Тарифы за выполненный вызов скорой медицинской помощи, оказанной вне медицинской организации, с применением ТЛТ (тромболитической терапии)</t>
  </si>
  <si>
    <t>Ср.стоимость лек. форм ТЛТ,руб.:</t>
  </si>
  <si>
    <t>-</t>
  </si>
  <si>
    <t>Расход</t>
  </si>
  <si>
    <t xml:space="preserve"> тенектеплаза (метализе)</t>
  </si>
  <si>
    <t>др. лек.средства при ТЛТ :</t>
  </si>
  <si>
    <t>алтеплаза</t>
  </si>
  <si>
    <t>фортелезин</t>
  </si>
  <si>
    <t>Наименование</t>
  </si>
  <si>
    <t>Ср. цена ед.,руб.</t>
  </si>
  <si>
    <t>Вызов с проведением ТЛТ (однократное болюсное введение фибринолитических препаратов)</t>
  </si>
  <si>
    <t>Вызов с проведением ТЛТ (болюсное введение фибринолитических препаратов на первом этапе с последующим инфузионным введением)</t>
  </si>
  <si>
    <t xml:space="preserve">Приложение № 24
к Соглашению о тарифах на  2016 год
</t>
  </si>
  <si>
    <t>к Дополнительному соглашению № 4 от 27.05.2016</t>
  </si>
  <si>
    <t>Приложение № 2</t>
  </si>
  <si>
    <t>Тарифы за выполненный вызов скорой медицинской помощи, оказанной вне медицинской организации, применяемые для осуществления межтерриториальных расчетов</t>
  </si>
  <si>
    <t>Таблица 1</t>
  </si>
  <si>
    <t>Таблица 2</t>
  </si>
  <si>
    <t>Тарифы на оплату единицы объема скорой медицинской помощи, оказанной вне медицинской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</si>
</sst>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0" fontId="9" fillId="0" borderId="0"/>
    <xf numFmtId="0" fontId="5" fillId="0" borderId="0"/>
    <xf numFmtId="0" fontId="10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4" fillId="0" borderId="0" xfId="2" applyFont="1" applyAlignment="1">
      <alignment horizontal="left" vertical="top" wrapText="1"/>
    </xf>
    <xf numFmtId="9" fontId="3" fillId="0" borderId="1" xfId="3" applyFont="1" applyBorder="1" applyAlignment="1">
      <alignment horizontal="center" vertical="top" wrapText="1"/>
    </xf>
    <xf numFmtId="0" fontId="7" fillId="0" borderId="0" xfId="1" applyFont="1" applyFill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 vertical="center" wrapText="1"/>
    </xf>
    <xf numFmtId="164" fontId="8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vertical="top" wrapText="1"/>
    </xf>
    <xf numFmtId="9" fontId="3" fillId="0" borderId="2" xfId="3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center" wrapText="1"/>
    </xf>
    <xf numFmtId="4" fontId="4" fillId="0" borderId="2" xfId="2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9" fontId="3" fillId="0" borderId="0" xfId="3" applyFont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vertical="top" wrapText="1"/>
    </xf>
    <xf numFmtId="9" fontId="3" fillId="0" borderId="0" xfId="3" applyFont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9" fontId="3" fillId="0" borderId="3" xfId="3" applyFont="1" applyBorder="1" applyAlignment="1">
      <alignment wrapText="1"/>
    </xf>
    <xf numFmtId="4" fontId="4" fillId="0" borderId="3" xfId="2" applyNumberFormat="1" applyFont="1" applyFill="1" applyBorder="1" applyAlignment="1">
      <alignment horizontal="center" vertical="center" wrapText="1"/>
    </xf>
    <xf numFmtId="1" fontId="3" fillId="0" borderId="3" xfId="3" applyNumberFormat="1" applyFont="1" applyBorder="1" applyAlignment="1">
      <alignment horizontal="left" vertical="top" wrapText="1"/>
    </xf>
    <xf numFmtId="9" fontId="6" fillId="0" borderId="0" xfId="3" applyFont="1" applyBorder="1" applyAlignment="1">
      <alignment horizontal="center" vertical="top" wrapText="1"/>
    </xf>
    <xf numFmtId="2" fontId="4" fillId="0" borderId="2" xfId="2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right" vertical="top" wrapText="1"/>
    </xf>
    <xf numFmtId="0" fontId="3" fillId="0" borderId="0" xfId="1" applyFont="1" applyFill="1" applyBorder="1" applyAlignment="1">
      <alignment horizontal="right" vertical="top" wrapText="1"/>
    </xf>
    <xf numFmtId="9" fontId="6" fillId="0" borderId="0" xfId="3" applyFont="1" applyBorder="1" applyAlignment="1">
      <alignment horizontal="center" vertical="top" wrapText="1"/>
    </xf>
  </cellXfs>
  <cellStyles count="48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1"/>
    <cellStyle name="Обычный 3 4" xfId="11"/>
    <cellStyle name="Обычный 3 5" xfId="2"/>
    <cellStyle name="Обычный 4" xfId="12"/>
    <cellStyle name="Обычный 5" xfId="13"/>
    <cellStyle name="Обычный Лена" xfId="14"/>
    <cellStyle name="Процентный 2" xfId="3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2"/>
  <sheetViews>
    <sheetView tabSelected="1" zoomScaleNormal="100" zoomScaleSheetLayoutView="55" workbookViewId="0">
      <selection activeCell="B6" sqref="B6:G6"/>
    </sheetView>
  </sheetViews>
  <sheetFormatPr defaultColWidth="9.140625" defaultRowHeight="15.75" x14ac:dyDescent="0.25"/>
  <cols>
    <col min="1" max="1" width="5.28515625" style="4" customWidth="1"/>
    <col min="2" max="2" width="30.7109375" style="19" customWidth="1"/>
    <col min="3" max="3" width="14.42578125" style="20" customWidth="1"/>
    <col min="4" max="4" width="14" style="4" customWidth="1"/>
    <col min="5" max="5" width="16.140625" style="4" customWidth="1"/>
    <col min="6" max="7" width="13.85546875" style="4" customWidth="1"/>
    <col min="8" max="16384" width="9.140625" style="4"/>
  </cols>
  <sheetData>
    <row r="1" spans="1:30" x14ac:dyDescent="0.25">
      <c r="F1" s="26" t="s">
        <v>26</v>
      </c>
      <c r="G1" s="26"/>
    </row>
    <row r="2" spans="1:30" ht="31.5" customHeight="1" x14ac:dyDescent="0.25">
      <c r="E2" s="26" t="s">
        <v>25</v>
      </c>
      <c r="F2" s="26"/>
      <c r="G2" s="26"/>
    </row>
    <row r="3" spans="1:30" s="1" customFormat="1" ht="36.75" customHeight="1" x14ac:dyDescent="0.3">
      <c r="B3" s="2"/>
      <c r="E3" s="27" t="s">
        <v>24</v>
      </c>
      <c r="F3" s="27"/>
      <c r="G3" s="27"/>
      <c r="L3" s="3"/>
      <c r="M3" s="3"/>
      <c r="N3" s="3"/>
      <c r="AA3" s="3"/>
      <c r="AB3" s="3"/>
      <c r="AC3" s="3"/>
      <c r="AD3" s="3"/>
    </row>
    <row r="4" spans="1:30" ht="40.5" customHeight="1" x14ac:dyDescent="0.25">
      <c r="B4" s="28" t="s">
        <v>30</v>
      </c>
      <c r="C4" s="28"/>
      <c r="D4" s="28"/>
      <c r="E4" s="28"/>
      <c r="F4" s="28"/>
      <c r="G4" s="28"/>
    </row>
    <row r="5" spans="1:30" x14ac:dyDescent="0.25">
      <c r="B5" s="24"/>
      <c r="C5" s="24"/>
      <c r="D5" s="24"/>
      <c r="E5" s="24"/>
      <c r="F5" s="24"/>
      <c r="G5" s="24" t="s">
        <v>28</v>
      </c>
    </row>
    <row r="6" spans="1:30" ht="40.5" customHeight="1" x14ac:dyDescent="0.25">
      <c r="B6" s="28" t="s">
        <v>27</v>
      </c>
      <c r="C6" s="28"/>
      <c r="D6" s="28"/>
      <c r="E6" s="28"/>
      <c r="F6" s="28"/>
      <c r="G6" s="28"/>
    </row>
    <row r="7" spans="1:30" ht="17.25" customHeight="1" x14ac:dyDescent="0.25">
      <c r="B7" s="5"/>
      <c r="C7" s="5"/>
      <c r="D7" s="5"/>
      <c r="E7" s="5"/>
      <c r="F7" s="5"/>
      <c r="G7" s="6" t="s">
        <v>0</v>
      </c>
    </row>
    <row r="8" spans="1:30" s="10" customFormat="1" ht="57.6" customHeight="1" x14ac:dyDescent="0.25">
      <c r="A8" s="7" t="s">
        <v>1</v>
      </c>
      <c r="B8" s="8" t="s">
        <v>2</v>
      </c>
      <c r="C8" s="7" t="s">
        <v>3</v>
      </c>
      <c r="D8" s="9" t="s">
        <v>4</v>
      </c>
      <c r="E8" s="9" t="s">
        <v>5</v>
      </c>
      <c r="F8" s="9" t="s">
        <v>6</v>
      </c>
      <c r="G8" s="9" t="s">
        <v>7</v>
      </c>
    </row>
    <row r="9" spans="1:30" s="10" customFormat="1" ht="34.5" customHeight="1" x14ac:dyDescent="0.25">
      <c r="A9" s="7">
        <v>1</v>
      </c>
      <c r="B9" s="11" t="s">
        <v>8</v>
      </c>
      <c r="C9" s="12">
        <f>ROUND(C10*1.057,2)</f>
        <v>1849.01</v>
      </c>
      <c r="D9" s="13">
        <f>ROUND(C9*1.4,2)</f>
        <v>2588.61</v>
      </c>
      <c r="E9" s="13">
        <f>ROUND(C9*1.4*1.2,2)</f>
        <v>3106.34</v>
      </c>
      <c r="F9" s="13" t="s">
        <v>9</v>
      </c>
      <c r="G9" s="13" t="s">
        <v>9</v>
      </c>
    </row>
    <row r="10" spans="1:30" s="10" customFormat="1" ht="24" customHeight="1" x14ac:dyDescent="0.25">
      <c r="A10" s="7">
        <v>2</v>
      </c>
      <c r="B10" s="11" t="s">
        <v>10</v>
      </c>
      <c r="C10" s="25">
        <v>1749.3</v>
      </c>
      <c r="D10" s="13">
        <f>ROUND(C10*1.4,2)</f>
        <v>2449.02</v>
      </c>
      <c r="E10" s="13">
        <f>ROUND(C10*1.4*1.2,2)</f>
        <v>2938.82</v>
      </c>
      <c r="F10" s="13">
        <f>ROUND(C10*1.4*1.59,2)</f>
        <v>3893.94</v>
      </c>
      <c r="G10" s="13">
        <f>ROUND(C10*1.4*1.71,2)</f>
        <v>4187.82</v>
      </c>
    </row>
    <row r="11" spans="1:30" s="10" customFormat="1" ht="28.15" customHeight="1" x14ac:dyDescent="0.25">
      <c r="A11" s="7">
        <v>3</v>
      </c>
      <c r="B11" s="11" t="s">
        <v>11</v>
      </c>
      <c r="C11" s="12">
        <f>ROUND(C10*0.827,2)</f>
        <v>1446.67</v>
      </c>
      <c r="D11" s="13">
        <f>ROUND(C11*1.4,2)</f>
        <v>2025.34</v>
      </c>
      <c r="E11" s="13">
        <f>ROUND(C11*1.4*1.2,2)</f>
        <v>2430.41</v>
      </c>
      <c r="F11" s="13">
        <f>ROUND(C11*1.4*1.59,2)</f>
        <v>3220.29</v>
      </c>
      <c r="G11" s="13">
        <f>ROUND(C11*1.4*1.71,2)</f>
        <v>3463.33</v>
      </c>
    </row>
    <row r="12" spans="1:30" s="10" customFormat="1" ht="28.15" customHeight="1" x14ac:dyDescent="0.3">
      <c r="A12" s="14"/>
      <c r="B12" s="15"/>
      <c r="C12" s="16"/>
      <c r="D12" s="17"/>
      <c r="E12" s="17"/>
      <c r="F12" s="17"/>
      <c r="G12" s="17"/>
    </row>
    <row r="13" spans="1:30" ht="40.9" customHeight="1" x14ac:dyDescent="0.25">
      <c r="B13" s="28" t="s">
        <v>12</v>
      </c>
      <c r="C13" s="28"/>
      <c r="D13" s="28"/>
      <c r="E13" s="28"/>
      <c r="F13" s="28"/>
      <c r="G13" s="28"/>
    </row>
    <row r="14" spans="1:30" x14ac:dyDescent="0.25">
      <c r="B14" s="24"/>
      <c r="C14" s="24"/>
      <c r="D14" s="24"/>
      <c r="E14" s="24"/>
      <c r="F14" s="24"/>
      <c r="G14" s="24" t="s">
        <v>29</v>
      </c>
    </row>
    <row r="15" spans="1:30" ht="73.900000000000006" customHeight="1" x14ac:dyDescent="0.25">
      <c r="A15" s="7">
        <v>1</v>
      </c>
      <c r="B15" s="11" t="s">
        <v>22</v>
      </c>
      <c r="C15" s="13" t="s">
        <v>9</v>
      </c>
      <c r="D15" s="13">
        <f>C17+D10</f>
        <v>74449.02</v>
      </c>
      <c r="E15" s="13">
        <f>C17+E10</f>
        <v>74938.820000000007</v>
      </c>
      <c r="F15" s="13">
        <f>C17+F11</f>
        <v>75220.289999999994</v>
      </c>
      <c r="G15" s="13">
        <f>C17+G11</f>
        <v>75463.33</v>
      </c>
    </row>
    <row r="16" spans="1:30" ht="97.15" customHeight="1" x14ac:dyDescent="0.25">
      <c r="A16" s="7">
        <v>2</v>
      </c>
      <c r="B16" s="11" t="s">
        <v>23</v>
      </c>
      <c r="C16" s="13" t="s">
        <v>9</v>
      </c>
      <c r="D16" s="13">
        <f>D17+D10</f>
        <v>52449.02</v>
      </c>
      <c r="E16" s="13">
        <f>D17+E10</f>
        <v>52938.82</v>
      </c>
      <c r="F16" s="13">
        <f>D17+F11</f>
        <v>53220.29</v>
      </c>
      <c r="G16" s="13">
        <f>D17+G11</f>
        <v>53463.33</v>
      </c>
    </row>
    <row r="17" spans="1:7" ht="51" hidden="1" customHeight="1" x14ac:dyDescent="0.3">
      <c r="A17" s="14"/>
      <c r="B17" s="23"/>
      <c r="C17" s="22">
        <v>72000</v>
      </c>
      <c r="D17" s="22">
        <v>50000</v>
      </c>
      <c r="E17" s="22"/>
      <c r="F17" s="17"/>
      <c r="G17" s="17"/>
    </row>
    <row r="18" spans="1:7" ht="49.9" hidden="1" customHeight="1" x14ac:dyDescent="0.3">
      <c r="B18" s="21" t="s">
        <v>20</v>
      </c>
      <c r="C18" s="21" t="s">
        <v>15</v>
      </c>
      <c r="D18" s="21" t="s">
        <v>21</v>
      </c>
      <c r="E18" s="21" t="s">
        <v>13</v>
      </c>
    </row>
    <row r="19" spans="1:7" ht="15.6" hidden="1" x14ac:dyDescent="0.3">
      <c r="A19" s="18" t="s">
        <v>14</v>
      </c>
      <c r="B19" s="19" t="s">
        <v>16</v>
      </c>
      <c r="C19" s="20">
        <v>1</v>
      </c>
      <c r="D19" s="4">
        <v>72000</v>
      </c>
      <c r="E19" s="4">
        <f>C19*D19</f>
        <v>72000</v>
      </c>
    </row>
    <row r="20" spans="1:7" ht="15.6" hidden="1" x14ac:dyDescent="0.3">
      <c r="A20" s="18" t="s">
        <v>14</v>
      </c>
      <c r="B20" s="19" t="s">
        <v>17</v>
      </c>
    </row>
    <row r="21" spans="1:7" ht="15.6" hidden="1" x14ac:dyDescent="0.3">
      <c r="B21" s="19" t="s">
        <v>18</v>
      </c>
      <c r="C21" s="20">
        <v>2</v>
      </c>
      <c r="D21" s="4">
        <v>26700</v>
      </c>
      <c r="E21" s="4">
        <f>C21*D21</f>
        <v>53400</v>
      </c>
    </row>
    <row r="22" spans="1:7" ht="15.6" hidden="1" x14ac:dyDescent="0.3">
      <c r="B22" s="19" t="s">
        <v>19</v>
      </c>
      <c r="C22" s="20">
        <v>3</v>
      </c>
      <c r="D22" s="4">
        <v>15400</v>
      </c>
      <c r="E22" s="4">
        <f>C22*D22</f>
        <v>46200</v>
      </c>
    </row>
  </sheetData>
  <mergeCells count="6">
    <mergeCell ref="F1:G1"/>
    <mergeCell ref="E2:G2"/>
    <mergeCell ref="E3:G3"/>
    <mergeCell ref="B4:G4"/>
    <mergeCell ref="B13:G13"/>
    <mergeCell ref="B6:G6"/>
  </mergeCells>
  <pageMargins left="0.98425196850393704" right="0.39370078740157483" top="0.70866141732283472" bottom="0.98425196850393704" header="0.51181102362204722" footer="0.47244094488188981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 скорая 2016</vt:lpstr>
      <vt:lpstr>'Тарифы скорая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2016-06-01T04:44:00Z</cp:lastPrinted>
  <dcterms:created xsi:type="dcterms:W3CDTF">2015-12-23T02:15:55Z</dcterms:created>
  <dcterms:modified xsi:type="dcterms:W3CDTF">2016-06-17T04:33:17Z</dcterms:modified>
</cp:coreProperties>
</file>