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60" yWindow="105" windowWidth="14445" windowHeight="10560" tabRatio="831" activeTab="2"/>
  </bookViews>
  <sheets>
    <sheet name="Хабаровск-1" sheetId="45" r:id="rId1"/>
    <sheet name="Хабаровск-2" sheetId="35" r:id="rId2"/>
    <sheet name="Ванино" sheetId="21" r:id="rId3"/>
  </sheets>
  <externalReferences>
    <externalReference r:id="rId4"/>
    <externalReference r:id="rId5"/>
  </externalReferences>
  <definedNames>
    <definedName name="_xlnm._FilterDatabase" localSheetId="0" hidden="1">'Хабаровск-1'!$A$7:$CR$165</definedName>
    <definedName name="_xlnm._FilterDatabase" localSheetId="1" hidden="1">'Хабаровск-2'!$A$8:$F$82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2">Ванино!$4:$7</definedName>
    <definedName name="_xlnm.Print_Titles" localSheetId="0">'Хабаровск-1'!$4:$7</definedName>
    <definedName name="_xlnm.Print_Titles" localSheetId="1">'Хабаровск-2'!$4:$7</definedName>
    <definedName name="_xlnm.Print_Area" localSheetId="2">Ванино!$A$1:$F$37</definedName>
    <definedName name="_xlnm.Print_Area" localSheetId="0">'Хабаровск-1'!$A$1:$F$165</definedName>
    <definedName name="_xlnm.Print_Area" localSheetId="1">'Хабаровск-2'!$A$1:$F$101</definedName>
  </definedNames>
  <calcPr calcId="145621"/>
</workbook>
</file>

<file path=xl/calcChain.xml><?xml version="1.0" encoding="utf-8"?>
<calcChain xmlns="http://schemas.openxmlformats.org/spreadsheetml/2006/main">
  <c r="C52" i="35" l="1"/>
  <c r="D46" i="35"/>
  <c r="D47" i="35" s="1"/>
  <c r="C46" i="35"/>
  <c r="C47" i="35" s="1"/>
  <c r="F45" i="35"/>
  <c r="F46" i="35" s="1"/>
  <c r="F47" i="35" s="1"/>
  <c r="E45" i="35" l="1"/>
  <c r="E46" i="35" s="1"/>
  <c r="E47" i="35" s="1"/>
  <c r="C40" i="35" l="1"/>
  <c r="D34" i="35"/>
  <c r="D35" i="35" s="1"/>
  <c r="C34" i="35"/>
  <c r="C35" i="35" s="1"/>
  <c r="F33" i="35"/>
  <c r="F34" i="35" s="1"/>
  <c r="F35" i="35" s="1"/>
  <c r="E33" i="35" l="1"/>
  <c r="E34" i="35" s="1"/>
  <c r="E35" i="35" s="1"/>
  <c r="C24" i="35" l="1"/>
  <c r="C25" i="35" s="1"/>
  <c r="F23" i="35"/>
  <c r="E23" i="35" s="1"/>
  <c r="F22" i="35"/>
  <c r="E22" i="35" s="1"/>
  <c r="F21" i="35"/>
  <c r="C18" i="35"/>
  <c r="F17" i="35"/>
  <c r="E17" i="35" s="1"/>
  <c r="F16" i="35"/>
  <c r="E16" i="35" s="1"/>
  <c r="F15" i="35"/>
  <c r="E15" i="35" s="1"/>
  <c r="F14" i="35"/>
  <c r="E14" i="35"/>
  <c r="F13" i="35"/>
  <c r="E13" i="35" s="1"/>
  <c r="F12" i="35"/>
  <c r="E12" i="35" s="1"/>
  <c r="F11" i="35"/>
  <c r="E11" i="35" s="1"/>
  <c r="C146" i="45"/>
  <c r="C140" i="45"/>
  <c r="F139" i="45"/>
  <c r="E139" i="45" s="1"/>
  <c r="E140" i="45" s="1"/>
  <c r="F24" i="35" l="1"/>
  <c r="F25" i="35" s="1"/>
  <c r="D25" i="35" s="1"/>
  <c r="E21" i="35"/>
  <c r="E24" i="35" s="1"/>
  <c r="E25" i="35" s="1"/>
  <c r="E18" i="35"/>
  <c r="F18" i="35"/>
  <c r="D18" i="35" s="1"/>
  <c r="F140" i="45"/>
  <c r="D140" i="45" s="1"/>
  <c r="D24" i="35" l="1"/>
  <c r="C126" i="45" l="1"/>
  <c r="C119" i="45"/>
  <c r="F118" i="45"/>
  <c r="E118" i="45" s="1"/>
  <c r="F117" i="45"/>
  <c r="E117" i="45" s="1"/>
  <c r="C115" i="45"/>
  <c r="C120" i="45" s="1"/>
  <c r="F114" i="45"/>
  <c r="E114" i="45" s="1"/>
  <c r="F113" i="45"/>
  <c r="E113" i="45" s="1"/>
  <c r="C110" i="45"/>
  <c r="F109" i="45"/>
  <c r="E109" i="45" s="1"/>
  <c r="F108" i="45"/>
  <c r="E108" i="45"/>
  <c r="F107" i="45"/>
  <c r="E107" i="45" s="1"/>
  <c r="F106" i="45"/>
  <c r="E106" i="45" s="1"/>
  <c r="F105" i="45"/>
  <c r="E105" i="45" s="1"/>
  <c r="F104" i="45"/>
  <c r="E104" i="45"/>
  <c r="F110" i="45" l="1"/>
  <c r="D110" i="45" s="1"/>
  <c r="E115" i="45"/>
  <c r="E119" i="45"/>
  <c r="F115" i="45"/>
  <c r="D115" i="45" s="1"/>
  <c r="F119" i="45"/>
  <c r="D119" i="45" s="1"/>
  <c r="E110" i="45"/>
  <c r="C96" i="35"/>
  <c r="F120" i="45" l="1"/>
  <c r="D120" i="45" s="1"/>
  <c r="E120" i="45"/>
  <c r="C92" i="35"/>
  <c r="C90" i="35"/>
  <c r="F89" i="35"/>
  <c r="E89" i="35" s="1"/>
  <c r="F88" i="35"/>
  <c r="E88" i="35" s="1"/>
  <c r="F87" i="35"/>
  <c r="E87" i="35" s="1"/>
  <c r="F86" i="35"/>
  <c r="F90" i="35" s="1"/>
  <c r="D90" i="35" s="1"/>
  <c r="C70" i="35"/>
  <c r="D64" i="35"/>
  <c r="D65" i="35" s="1"/>
  <c r="C64" i="35"/>
  <c r="C65" i="35" s="1"/>
  <c r="F63" i="35"/>
  <c r="E63" i="35" s="1"/>
  <c r="F62" i="35"/>
  <c r="E62" i="35" s="1"/>
  <c r="C59" i="35"/>
  <c r="F58" i="35"/>
  <c r="E58" i="35" s="1"/>
  <c r="F57" i="35"/>
  <c r="E57" i="35" s="1"/>
  <c r="F59" i="35" l="1"/>
  <c r="D59" i="35" s="1"/>
  <c r="E86" i="35"/>
  <c r="E90" i="35" s="1"/>
  <c r="E59" i="35"/>
  <c r="C100" i="35"/>
  <c r="E64" i="35"/>
  <c r="E65" i="35" s="1"/>
  <c r="F64" i="35"/>
  <c r="F65" i="35" s="1"/>
  <c r="C43" i="45" l="1"/>
  <c r="C36" i="21" l="1"/>
  <c r="C93" i="45" l="1"/>
  <c r="C52" i="45"/>
  <c r="C27" i="21" l="1"/>
  <c r="D30" i="21" l="1"/>
  <c r="C30" i="21"/>
  <c r="F42" i="45" l="1"/>
  <c r="F43" i="45" s="1"/>
  <c r="E42" i="45" l="1"/>
  <c r="E43" i="45" s="1"/>
  <c r="D43" i="45" l="1"/>
  <c r="D86" i="45" l="1"/>
  <c r="D87" i="45" s="1"/>
  <c r="C86" i="45"/>
  <c r="F85" i="45"/>
  <c r="C82" i="45"/>
  <c r="F81" i="45"/>
  <c r="F80" i="45"/>
  <c r="F79" i="45"/>
  <c r="F78" i="45"/>
  <c r="F77" i="45"/>
  <c r="F76" i="45"/>
  <c r="F75" i="45"/>
  <c r="F74" i="45"/>
  <c r="E74" i="45" s="1"/>
  <c r="C40" i="45"/>
  <c r="F39" i="45"/>
  <c r="F38" i="45"/>
  <c r="F37" i="45"/>
  <c r="F36" i="45"/>
  <c r="F35" i="45"/>
  <c r="F34" i="45"/>
  <c r="F33" i="45"/>
  <c r="F32" i="45"/>
  <c r="F31" i="45"/>
  <c r="C28" i="45"/>
  <c r="F27" i="45"/>
  <c r="F26" i="45"/>
  <c r="F25" i="45"/>
  <c r="F24" i="45"/>
  <c r="F23" i="45"/>
  <c r="F22" i="45"/>
  <c r="F21" i="45"/>
  <c r="F20" i="45"/>
  <c r="F19" i="45"/>
  <c r="F18" i="45"/>
  <c r="F17" i="45"/>
  <c r="F16" i="45"/>
  <c r="F15" i="45"/>
  <c r="F14" i="45"/>
  <c r="F13" i="45"/>
  <c r="F12" i="45"/>
  <c r="F11" i="45"/>
  <c r="F10" i="45"/>
  <c r="C44" i="45" l="1"/>
  <c r="C87" i="45"/>
  <c r="E78" i="45"/>
  <c r="E76" i="45"/>
  <c r="E80" i="45"/>
  <c r="F82" i="45"/>
  <c r="D82" i="45" s="1"/>
  <c r="E75" i="45"/>
  <c r="E77" i="45"/>
  <c r="E79" i="45"/>
  <c r="E81" i="45"/>
  <c r="E25" i="45"/>
  <c r="E21" i="45"/>
  <c r="E26" i="45"/>
  <c r="E22" i="45"/>
  <c r="E16" i="45"/>
  <c r="E17" i="45"/>
  <c r="E18" i="45"/>
  <c r="E19" i="45"/>
  <c r="E20" i="45"/>
  <c r="E24" i="45"/>
  <c r="F28" i="45"/>
  <c r="E23" i="45"/>
  <c r="E27" i="45"/>
  <c r="E10" i="45"/>
  <c r="E12" i="45"/>
  <c r="E14" i="45"/>
  <c r="E15" i="45"/>
  <c r="E31" i="45"/>
  <c r="E32" i="45"/>
  <c r="E33" i="45"/>
  <c r="E34" i="45"/>
  <c r="E35" i="45"/>
  <c r="E36" i="45"/>
  <c r="E37" i="45"/>
  <c r="E38" i="45"/>
  <c r="E39" i="45"/>
  <c r="F40" i="45"/>
  <c r="E85" i="45"/>
  <c r="E86" i="45" s="1"/>
  <c r="E87" i="45" s="1"/>
  <c r="F86" i="45"/>
  <c r="E11" i="45"/>
  <c r="E13" i="45"/>
  <c r="D40" i="45" l="1"/>
  <c r="D28" i="45"/>
  <c r="F44" i="45"/>
  <c r="D44" i="45" s="1"/>
  <c r="E82" i="45"/>
  <c r="E40" i="45"/>
  <c r="F87" i="45"/>
  <c r="E28" i="45"/>
  <c r="E44" i="45" l="1"/>
  <c r="F29" i="21" l="1"/>
  <c r="F30" i="21" l="1"/>
  <c r="E29" i="21"/>
  <c r="E30" i="21" l="1"/>
  <c r="C18" i="21" l="1"/>
  <c r="F22" i="21" l="1"/>
  <c r="F23" i="21"/>
  <c r="E23" i="21" s="1"/>
  <c r="C31" i="21" l="1"/>
  <c r="E22" i="21"/>
  <c r="F26" i="21" l="1"/>
  <c r="E26" i="21" s="1"/>
  <c r="F25" i="21"/>
  <c r="E25" i="21" s="1"/>
  <c r="F24" i="21"/>
  <c r="E24" i="21" s="1"/>
  <c r="F21" i="21"/>
  <c r="F17" i="21"/>
  <c r="F16" i="21"/>
  <c r="F15" i="21"/>
  <c r="F14" i="21"/>
  <c r="F13" i="21"/>
  <c r="F12" i="21"/>
  <c r="F11" i="21"/>
  <c r="F10" i="21"/>
  <c r="E21" i="21" l="1"/>
  <c r="E27" i="21" s="1"/>
  <c r="F27" i="21"/>
  <c r="E10" i="21"/>
  <c r="E15" i="21"/>
  <c r="E11" i="21"/>
  <c r="E14" i="21"/>
  <c r="E17" i="21"/>
  <c r="E13" i="21"/>
  <c r="E16" i="21"/>
  <c r="E12" i="21"/>
  <c r="F18" i="21"/>
  <c r="D18" i="21" l="1"/>
  <c r="F31" i="21"/>
  <c r="D27" i="21"/>
  <c r="E31" i="21"/>
  <c r="E18" i="21"/>
  <c r="D31" i="21" l="1"/>
</calcChain>
</file>

<file path=xl/sharedStrings.xml><?xml version="1.0" encoding="utf-8"?>
<sst xmlns="http://schemas.openxmlformats.org/spreadsheetml/2006/main" count="295" uniqueCount="110">
  <si>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</si>
  <si>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</si>
  <si>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</si>
  <si>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</si>
  <si>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</si>
  <si>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</si>
  <si>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</si>
  <si>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Дневные стационары всех типов</t>
  </si>
  <si>
    <t>отоларингологические</t>
  </si>
  <si>
    <t>Итого по СДП</t>
  </si>
  <si>
    <t>хирургические</t>
  </si>
  <si>
    <t>урологические</t>
  </si>
  <si>
    <t>пульмонологические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</si>
  <si>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</si>
  <si>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</si>
  <si>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</si>
  <si>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</si>
  <si>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</si>
  <si>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педиатрические</t>
  </si>
  <si>
    <t>для беременных и рожениц</t>
  </si>
  <si>
    <t>Скорая медицинская помощь</t>
  </si>
  <si>
    <t>сосудистой хирургии</t>
  </si>
  <si>
    <t>гастроэнтерологические</t>
  </si>
  <si>
    <t>эндокринологические</t>
  </si>
  <si>
    <t>Аппаратный диализ, сеанс лечения</t>
  </si>
  <si>
    <t>ревматологические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</si>
  <si>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</si>
  <si>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</si>
  <si>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</si>
  <si>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</si>
  <si>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</si>
  <si>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</si>
  <si>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</si>
  <si>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нейрохирургические</t>
  </si>
  <si>
    <t>ожоговые</t>
  </si>
  <si>
    <t xml:space="preserve">Дневной стационар при поликлинике 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</si>
  <si>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</si>
  <si>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</si>
  <si>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1. КГБУЗ "Ванинская центральная районная больница" МЗХК</t>
  </si>
  <si>
    <t>челюстно-лицевой хирургии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</si>
  <si>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</si>
  <si>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</si>
  <si>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</si>
  <si>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Стационар дневного пребывания</t>
  </si>
  <si>
    <t>терапевтические (педиатрические)</t>
  </si>
  <si>
    <t>Итого по ДС</t>
  </si>
  <si>
    <t>Перитонеальный диализ, сеанс лечения</t>
  </si>
  <si>
    <t>Объемы МП, чел.</t>
  </si>
  <si>
    <t>Поликлиника</t>
  </si>
  <si>
    <t>АПП по самостоятельным тарифам</t>
  </si>
  <si>
    <t>1. Посещения с профилактической целью</t>
  </si>
  <si>
    <t>2. Обращения по поводу заболевания</t>
  </si>
  <si>
    <t>3. Посещения в связи с оказанием неотложной помощи</t>
  </si>
  <si>
    <t xml:space="preserve">Всего посещений </t>
  </si>
  <si>
    <t>ИССЛЕДОВАНИЯ:</t>
  </si>
  <si>
    <t>Компьютерная томография</t>
  </si>
  <si>
    <t>Компьютерная томография с внутривенным усилением</t>
  </si>
  <si>
    <t>МРТ</t>
  </si>
  <si>
    <t xml:space="preserve"> МРТ с контрастным исследованием</t>
  </si>
  <si>
    <t>УЗИ диагностика (доплерография)</t>
  </si>
  <si>
    <t>Холтеровское мониторирование</t>
  </si>
  <si>
    <t>СМАД</t>
  </si>
  <si>
    <t>ЧПЭС</t>
  </si>
  <si>
    <t>Исследование гормонов</t>
  </si>
  <si>
    <t xml:space="preserve"> Гистологические исследования</t>
  </si>
  <si>
    <t>Эндоскопические методы исследования</t>
  </si>
  <si>
    <t>ЭЭГ</t>
  </si>
  <si>
    <t>РЭГ</t>
  </si>
  <si>
    <t>Программация электрокардиостимулятора</t>
  </si>
  <si>
    <t>Компьютерная аудиометрия</t>
  </si>
  <si>
    <t>Отоакустическая эмиссия</t>
  </si>
  <si>
    <t>МРТ с контрастированием</t>
  </si>
  <si>
    <t>Рентгенография</t>
  </si>
  <si>
    <t>Гистологические исследования</t>
  </si>
  <si>
    <t>ЭКГ</t>
  </si>
  <si>
    <t>Спирография</t>
  </si>
  <si>
    <t>Цитологические исследования</t>
  </si>
  <si>
    <t>Лабораторные исследования</t>
  </si>
  <si>
    <t>Ультразвуковая эндоскопия</t>
  </si>
  <si>
    <t>Обзорная рентгенография молочной желез в прямой и косой проекциях (маммография)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</si>
  <si>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</si>
  <si>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</si>
  <si>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Иммунологические исследования методом проточной цитометрии и хемилюминисценции</t>
  </si>
  <si>
    <t>Пункционная биопсия щитовидной железы</t>
  </si>
  <si>
    <t xml:space="preserve"> Экспертное УЗИ беременных (до 14 недель)</t>
  </si>
  <si>
    <t>АПП по подушевому нормативу</t>
  </si>
  <si>
    <t xml:space="preserve">Наименование МО </t>
  </si>
  <si>
    <t>Объемы медицинской помощи по Территориальной программе обязательного медицинского страхования на 2015 год по условиям оказания медицинской помощи</t>
  </si>
  <si>
    <t>КГБУЗ "Клинико-диагностический центр" МЗХК</t>
  </si>
  <si>
    <t>ФКУЗ "Медико-санитарная часть МВД РФ по Хабаровскому краю"</t>
  </si>
  <si>
    <t>Приложение №1 к Решению Комиссии по разработке ТП ОМС от 09.09.2015 № 9</t>
  </si>
  <si>
    <t>3. КГБУЗ "Перинатальный центр" МЗ ХК</t>
  </si>
  <si>
    <t>патологии новорожденных и недоношенных детей</t>
  </si>
  <si>
    <t>хирургические для детей</t>
  </si>
  <si>
    <t>психоневрологические для детей</t>
  </si>
  <si>
    <t>патологии беременных</t>
  </si>
  <si>
    <t xml:space="preserve">Экстракорпоральное оплодотворение </t>
  </si>
  <si>
    <t>Пренатальная диагностика, в т.ч.:</t>
  </si>
  <si>
    <t xml:space="preserve"> - Экспертное УЗИ беременных (до 14 недель)</t>
  </si>
  <si>
    <t xml:space="preserve"> - Биохимический скрининг беременных (до 14 недель)</t>
  </si>
  <si>
    <t xml:space="preserve"> - Инвазивная диагностика (биопсия хориона)</t>
  </si>
  <si>
    <t>Выездные реанимационные бригады (выезды)</t>
  </si>
  <si>
    <t>ФГБУ "Федеральный центр сердечно-сосудистой хирургии" МЗиСР РФ (г. Хабаровск)</t>
  </si>
  <si>
    <t xml:space="preserve"> КГБУЗ "Городская клиническая больница № 11" МЗХК</t>
  </si>
  <si>
    <t>гнойной хирургии</t>
  </si>
  <si>
    <t xml:space="preserve">для беременных и рожениц </t>
  </si>
  <si>
    <t>терапевтическое</t>
  </si>
  <si>
    <t>Компьютерная томография с внутривенным контрастированием</t>
  </si>
  <si>
    <t>15. КГБУЗ "Городская поликлиника № 15" МЗХК</t>
  </si>
  <si>
    <t xml:space="preserve"> 16. КГБУЗ "Городская поликлиника № 16" МЗХК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</si>
</sst>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#,##0.0_ ;\-#,##0.0\ "/>
    <numFmt numFmtId="166" formatCode="_-* #,##0_р_._-;\-* #,##0_р_._-;_-* &quot;-&quot;??_р_._-;_-@_-"/>
    <numFmt numFmtId="167" formatCode="_-* #,##0.0_р_._-;\-* #,##0.0_р_._-;_-* &quot;-&quot;_р_._-;_-@_-"/>
    <numFmt numFmtId="168" formatCode="#,##0_ ;\-#,##0\ "/>
    <numFmt numFmtId="169" formatCode="_-* #,##0.0_р_._-;\-* #,##0.0_р_._-;_-* &quot;-&quot;??_р_._-;_-@_-"/>
    <numFmt numFmtId="170" formatCode="#,##0.0"/>
  </numFmts>
  <fonts count="31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165" fontId="1" fillId="0" borderId="0" applyFont="0" applyFill="0" applyBorder="0" applyAlignment="0" applyProtection="0"/>
  </cellStyleXfs>
  <cellXfs count="204">
    <xf numFmtId="0" fontId="0" fillId="0" borderId="0" xfId="0"/>
    <xf numFmtId="0" fontId="5" fillId="0" borderId="6" xfId="2" applyFont="1" applyFill="1" applyBorder="1" applyAlignment="1">
      <alignment horizontal="left" indent="2"/>
    </xf>
    <xf numFmtId="0" fontId="6" fillId="0" borderId="3" xfId="2" applyFont="1" applyFill="1" applyBorder="1" applyAlignment="1">
      <alignment horizontal="left" indent="1"/>
    </xf>
    <xf numFmtId="0" fontId="9" fillId="0" borderId="6" xfId="2" applyFont="1" applyFill="1" applyBorder="1" applyAlignment="1">
      <alignment horizontal="left" wrapText="1" indent="1"/>
    </xf>
    <xf numFmtId="0" fontId="6" fillId="0" borderId="7" xfId="2" applyFont="1" applyFill="1" applyBorder="1" applyAlignment="1">
      <alignment wrapText="1"/>
    </xf>
    <xf numFmtId="41" fontId="5" fillId="0" borderId="6" xfId="2" applyNumberFormat="1" applyFont="1" applyFill="1" applyBorder="1" applyAlignment="1">
      <alignment horizontal="center"/>
    </xf>
    <xf numFmtId="41" fontId="13" fillId="0" borderId="6" xfId="2" applyNumberFormat="1" applyFont="1" applyFill="1" applyBorder="1"/>
    <xf numFmtId="166" fontId="6" fillId="0" borderId="6" xfId="1" applyNumberFormat="1" applyFont="1" applyFill="1" applyBorder="1"/>
    <xf numFmtId="41" fontId="11" fillId="0" borderId="6" xfId="2" applyNumberFormat="1" applyFont="1" applyFill="1" applyBorder="1" applyAlignment="1">
      <alignment horizontal="center"/>
    </xf>
    <xf numFmtId="0" fontId="12" fillId="0" borderId="3" xfId="2" applyFont="1" applyFill="1" applyBorder="1" applyAlignment="1">
      <alignment horizontal="center"/>
    </xf>
    <xf numFmtId="169" fontId="11" fillId="0" borderId="6" xfId="1" applyNumberFormat="1" applyFont="1" applyFill="1" applyBorder="1"/>
    <xf numFmtId="166" fontId="6" fillId="0" borderId="6" xfId="1" applyNumberFormat="1" applyFont="1" applyFill="1" applyBorder="1" applyAlignment="1">
      <alignment horizontal="center"/>
    </xf>
    <xf numFmtId="0" fontId="10" fillId="0" borderId="0" xfId="2" applyFont="1" applyFill="1"/>
    <xf numFmtId="0" fontId="9" fillId="0" borderId="6" xfId="2" applyFont="1" applyFill="1" applyBorder="1" applyAlignment="1">
      <alignment horizontal="left" indent="1"/>
    </xf>
    <xf numFmtId="0" fontId="10" fillId="0" borderId="6" xfId="2" applyFont="1" applyFill="1" applyBorder="1" applyAlignment="1">
      <alignment horizontal="left" wrapText="1" indent="1"/>
    </xf>
    <xf numFmtId="166" fontId="11" fillId="0" borderId="6" xfId="1" applyNumberFormat="1" applyFont="1" applyFill="1" applyBorder="1"/>
    <xf numFmtId="0" fontId="11" fillId="0" borderId="0" xfId="2" applyFont="1" applyFill="1"/>
    <xf numFmtId="166" fontId="5" fillId="0" borderId="6" xfId="1" applyNumberFormat="1" applyFont="1" applyFill="1" applyBorder="1" applyAlignment="1">
      <alignment horizontal="center"/>
    </xf>
    <xf numFmtId="1" fontId="5" fillId="0" borderId="2" xfId="2" applyNumberFormat="1" applyFont="1" applyFill="1" applyBorder="1" applyAlignment="1">
      <alignment horizontal="center"/>
    </xf>
    <xf numFmtId="0" fontId="5" fillId="0" borderId="6" xfId="2" applyFont="1" applyFill="1" applyBorder="1" applyAlignment="1">
      <alignment horizontal="center"/>
    </xf>
    <xf numFmtId="166" fontId="5" fillId="0" borderId="6" xfId="1" applyNumberFormat="1" applyFont="1" applyFill="1" applyBorder="1" applyAlignment="1">
      <alignment horizontal="right"/>
    </xf>
    <xf numFmtId="0" fontId="24" fillId="0" borderId="0" xfId="2" applyFont="1" applyFill="1"/>
    <xf numFmtId="0" fontId="11" fillId="0" borderId="6" xfId="2" applyFont="1" applyFill="1" applyBorder="1"/>
    <xf numFmtId="0" fontId="16" fillId="0" borderId="6" xfId="2" applyFont="1" applyFill="1" applyBorder="1" applyAlignment="1">
      <alignment horizontal="left" wrapText="1" indent="1"/>
    </xf>
    <xf numFmtId="0" fontId="11" fillId="0" borderId="6" xfId="2" applyFont="1" applyFill="1" applyBorder="1" applyAlignment="1">
      <alignment horizontal="left" indent="2"/>
    </xf>
    <xf numFmtId="167" fontId="5" fillId="0" borderId="6" xfId="2" applyNumberFormat="1" applyFont="1" applyFill="1" applyBorder="1" applyAlignment="1">
      <alignment horizontal="center"/>
    </xf>
    <xf numFmtId="41" fontId="16" fillId="0" borderId="6" xfId="2" applyNumberFormat="1" applyFont="1" applyFill="1" applyBorder="1" applyAlignment="1">
      <alignment horizontal="center"/>
    </xf>
    <xf numFmtId="0" fontId="11" fillId="0" borderId="12" xfId="2" applyFont="1" applyFill="1" applyBorder="1"/>
    <xf numFmtId="170" fontId="6" fillId="0" borderId="6" xfId="2" applyNumberFormat="1" applyFont="1" applyFill="1" applyBorder="1" applyAlignment="1">
      <alignment horizontal="center"/>
    </xf>
    <xf numFmtId="166" fontId="5" fillId="0" borderId="12" xfId="1" applyNumberFormat="1" applyFont="1" applyFill="1" applyBorder="1" applyAlignment="1">
      <alignment horizontal="center"/>
    </xf>
    <xf numFmtId="166" fontId="16" fillId="0" borderId="6" xfId="1" applyNumberFormat="1" applyFont="1" applyFill="1" applyBorder="1" applyAlignment="1">
      <alignment horizontal="center"/>
    </xf>
    <xf numFmtId="166" fontId="5" fillId="0" borderId="8" xfId="1" applyNumberFormat="1" applyFont="1" applyFill="1" applyBorder="1"/>
    <xf numFmtId="166" fontId="6" fillId="0" borderId="8" xfId="1" applyNumberFormat="1" applyFont="1" applyFill="1" applyBorder="1"/>
    <xf numFmtId="167" fontId="16" fillId="0" borderId="6" xfId="2" applyNumberFormat="1" applyFont="1" applyFill="1" applyBorder="1" applyAlignment="1">
      <alignment horizontal="center"/>
    </xf>
    <xf numFmtId="166" fontId="6" fillId="0" borderId="4" xfId="1" applyNumberFormat="1" applyFont="1" applyFill="1" applyBorder="1" applyAlignment="1">
      <alignment horizontal="center"/>
    </xf>
    <xf numFmtId="0" fontId="12" fillId="0" borderId="7" xfId="0" applyFont="1" applyFill="1" applyBorder="1" applyAlignment="1">
      <alignment horizontal="left" wrapText="1" indent="2"/>
    </xf>
    <xf numFmtId="166" fontId="16" fillId="0" borderId="6" xfId="1" applyNumberFormat="1" applyFont="1" applyFill="1" applyBorder="1" applyAlignment="1">
      <alignment horizontal="right"/>
    </xf>
    <xf numFmtId="0" fontId="25" fillId="0" borderId="12" xfId="2" applyFont="1" applyFill="1" applyBorder="1" applyAlignment="1">
      <alignment wrapText="1"/>
    </xf>
    <xf numFmtId="0" fontId="5" fillId="0" borderId="6" xfId="0" applyFont="1" applyFill="1" applyBorder="1" applyAlignment="1">
      <alignment horizontal="left" wrapText="1" indent="2"/>
    </xf>
    <xf numFmtId="0" fontId="5" fillId="0" borderId="6" xfId="2" applyFont="1" applyFill="1" applyBorder="1" applyAlignment="1">
      <alignment horizontal="left" wrapText="1" indent="3"/>
    </xf>
    <xf numFmtId="0" fontId="18" fillId="0" borderId="1" xfId="2" applyFont="1" applyFill="1" applyBorder="1" applyAlignment="1">
      <alignment horizontal="center"/>
    </xf>
    <xf numFmtId="0" fontId="12" fillId="0" borderId="4" xfId="2" applyFont="1" applyFill="1" applyBorder="1" applyAlignment="1">
      <alignment horizontal="center" vertical="top"/>
    </xf>
    <xf numFmtId="0" fontId="10" fillId="0" borderId="9" xfId="2" applyFont="1" applyFill="1" applyBorder="1" applyAlignment="1">
      <alignment horizontal="left" indent="1"/>
    </xf>
    <xf numFmtId="166" fontId="10" fillId="0" borderId="9" xfId="1" applyNumberFormat="1" applyFont="1" applyFill="1" applyBorder="1"/>
    <xf numFmtId="0" fontId="5" fillId="0" borderId="4" xfId="2" applyFont="1" applyFill="1" applyBorder="1" applyAlignment="1">
      <alignment horizontal="center"/>
    </xf>
    <xf numFmtId="166" fontId="5" fillId="0" borderId="4" xfId="1" applyNumberFormat="1" applyFont="1" applyFill="1" applyBorder="1" applyAlignment="1">
      <alignment horizontal="center"/>
    </xf>
    <xf numFmtId="0" fontId="12" fillId="0" borderId="6" xfId="0" applyFont="1" applyFill="1" applyBorder="1" applyAlignment="1">
      <alignment horizontal="left" wrapText="1" indent="2"/>
    </xf>
    <xf numFmtId="166" fontId="12" fillId="0" borderId="6" xfId="1" applyNumberFormat="1" applyFont="1" applyFill="1" applyBorder="1" applyAlignment="1">
      <alignment horizontal="center"/>
    </xf>
    <xf numFmtId="0" fontId="12" fillId="0" borderId="6" xfId="2" applyFont="1" applyFill="1" applyBorder="1" applyAlignment="1">
      <alignment horizontal="left" wrapText="1" indent="2"/>
    </xf>
    <xf numFmtId="41" fontId="12" fillId="0" borderId="6" xfId="2" applyNumberFormat="1" applyFont="1" applyFill="1" applyBorder="1"/>
    <xf numFmtId="167" fontId="12" fillId="0" borderId="6" xfId="2" applyNumberFormat="1" applyFont="1" applyFill="1" applyBorder="1"/>
    <xf numFmtId="41" fontId="5" fillId="0" borderId="8" xfId="1" applyNumberFormat="1" applyFont="1" applyFill="1" applyBorder="1"/>
    <xf numFmtId="0" fontId="17" fillId="0" borderId="8" xfId="2" applyFont="1" applyFill="1" applyBorder="1"/>
    <xf numFmtId="166" fontId="15" fillId="0" borderId="6" xfId="1" applyNumberFormat="1" applyFont="1" applyFill="1" applyBorder="1" applyAlignment="1">
      <alignment horizontal="center"/>
    </xf>
    <xf numFmtId="0" fontId="28" fillId="0" borderId="6" xfId="0" applyFont="1" applyFill="1" applyBorder="1" applyAlignment="1">
      <alignment horizontal="left" indent="2"/>
    </xf>
    <xf numFmtId="0" fontId="6" fillId="0" borderId="6" xfId="2" applyFont="1" applyFill="1" applyBorder="1" applyAlignment="1"/>
    <xf numFmtId="164" fontId="5" fillId="0" borderId="6" xfId="2" applyNumberFormat="1" applyFont="1" applyFill="1" applyBorder="1"/>
    <xf numFmtId="0" fontId="5" fillId="0" borderId="6" xfId="0" applyFont="1" applyFill="1" applyBorder="1" applyAlignment="1">
      <alignment horizontal="left" indent="2"/>
    </xf>
    <xf numFmtId="0" fontId="5" fillId="0" borderId="6" xfId="2" applyFont="1" applyFill="1" applyBorder="1" applyAlignment="1">
      <alignment horizontal="left" wrapText="1" indent="2"/>
    </xf>
    <xf numFmtId="41" fontId="5" fillId="0" borderId="6" xfId="2" applyNumberFormat="1" applyFont="1" applyFill="1" applyBorder="1"/>
    <xf numFmtId="0" fontId="6" fillId="0" borderId="6" xfId="2" applyFont="1" applyFill="1" applyBorder="1" applyAlignment="1">
      <alignment horizontal="left" indent="1"/>
    </xf>
    <xf numFmtId="41" fontId="6" fillId="0" borderId="8" xfId="1" applyNumberFormat="1" applyFont="1" applyFill="1" applyBorder="1"/>
    <xf numFmtId="165" fontId="6" fillId="0" borderId="8" xfId="1" applyNumberFormat="1" applyFont="1" applyFill="1" applyBorder="1" applyAlignment="1">
      <alignment horizontal="center"/>
    </xf>
    <xf numFmtId="0" fontId="6" fillId="0" borderId="0" xfId="2" applyFont="1" applyFill="1"/>
    <xf numFmtId="0" fontId="12" fillId="0" borderId="0" xfId="2" applyFont="1" applyFill="1" applyBorder="1" applyAlignment="1">
      <alignment horizontal="center" wrapText="1"/>
    </xf>
    <xf numFmtId="0" fontId="17" fillId="0" borderId="0" xfId="2" applyFont="1" applyFill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3" fillId="0" borderId="0" xfId="2" applyFont="1" applyFill="1"/>
    <xf numFmtId="0" fontId="17" fillId="0" borderId="0" xfId="2" applyFont="1" applyFill="1" applyAlignment="1">
      <alignment vertical="center" wrapText="1"/>
    </xf>
    <xf numFmtId="0" fontId="12" fillId="0" borderId="0" xfId="2" applyFont="1" applyFill="1"/>
    <xf numFmtId="0" fontId="12" fillId="0" borderId="2" xfId="2" applyFont="1" applyFill="1" applyBorder="1" applyAlignment="1">
      <alignment horizontal="center" vertical="top"/>
    </xf>
    <xf numFmtId="0" fontId="5" fillId="0" borderId="2" xfId="2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center"/>
    </xf>
    <xf numFmtId="0" fontId="13" fillId="0" borderId="3" xfId="2" applyFont="1" applyFill="1" applyBorder="1" applyAlignment="1">
      <alignment wrapText="1"/>
    </xf>
    <xf numFmtId="166" fontId="11" fillId="0" borderId="12" xfId="1" applyNumberFormat="1" applyFont="1" applyFill="1" applyBorder="1"/>
    <xf numFmtId="0" fontId="28" fillId="0" borderId="6" xfId="2" applyFont="1" applyFill="1" applyBorder="1" applyAlignment="1">
      <alignment horizontal="left" indent="1"/>
    </xf>
    <xf numFmtId="0" fontId="12" fillId="0" borderId="6" xfId="2" applyFont="1" applyFill="1" applyBorder="1" applyAlignment="1">
      <alignment horizontal="center"/>
    </xf>
    <xf numFmtId="0" fontId="12" fillId="0" borderId="6" xfId="2" applyFont="1" applyFill="1" applyBorder="1" applyAlignment="1">
      <alignment horizontal="left" indent="2"/>
    </xf>
    <xf numFmtId="167" fontId="12" fillId="0" borderId="6" xfId="6" applyNumberFormat="1" applyFont="1" applyFill="1" applyBorder="1" applyAlignment="1">
      <alignment horizontal="right"/>
    </xf>
    <xf numFmtId="0" fontId="13" fillId="0" borderId="6" xfId="2" applyFont="1" applyFill="1" applyBorder="1" applyAlignment="1">
      <alignment horizontal="left" wrapText="1" indent="1" shrinkToFit="1"/>
    </xf>
    <xf numFmtId="0" fontId="13" fillId="0" borderId="0" xfId="2" applyFont="1" applyFill="1"/>
    <xf numFmtId="0" fontId="29" fillId="0" borderId="6" xfId="2" applyFont="1" applyFill="1" applyBorder="1" applyAlignment="1">
      <alignment horizontal="left" wrapText="1" indent="1"/>
    </xf>
    <xf numFmtId="41" fontId="18" fillId="0" borderId="6" xfId="2" applyNumberFormat="1" applyFont="1" applyFill="1" applyBorder="1"/>
    <xf numFmtId="0" fontId="26" fillId="0" borderId="6" xfId="2" applyFont="1" applyFill="1" applyBorder="1" applyAlignment="1">
      <alignment horizontal="left" wrapText="1" indent="1"/>
    </xf>
    <xf numFmtId="0" fontId="5" fillId="0" borderId="6" xfId="2" applyFont="1" applyFill="1" applyBorder="1" applyAlignment="1">
      <alignment horizontal="left" wrapText="1" indent="1"/>
    </xf>
    <xf numFmtId="167" fontId="18" fillId="0" borderId="6" xfId="2" applyNumberFormat="1" applyFont="1" applyFill="1" applyBorder="1" applyAlignment="1">
      <alignment horizontal="center"/>
    </xf>
    <xf numFmtId="167" fontId="18" fillId="0" borderId="8" xfId="2" applyNumberFormat="1" applyFont="1" applyFill="1" applyBorder="1" applyAlignment="1">
      <alignment horizontal="center"/>
    </xf>
    <xf numFmtId="0" fontId="22" fillId="0" borderId="6" xfId="2" applyFont="1" applyFill="1" applyBorder="1" applyAlignment="1">
      <alignment horizontal="left" wrapText="1" indent="1"/>
    </xf>
    <xf numFmtId="41" fontId="21" fillId="0" borderId="6" xfId="2" applyNumberFormat="1" applyFont="1" applyFill="1" applyBorder="1"/>
    <xf numFmtId="166" fontId="16" fillId="0" borderId="8" xfId="1" applyNumberFormat="1" applyFont="1" applyFill="1" applyBorder="1"/>
    <xf numFmtId="165" fontId="16" fillId="0" borderId="8" xfId="1" applyNumberFormat="1" applyFont="1" applyFill="1" applyBorder="1" applyAlignment="1">
      <alignment horizontal="center"/>
    </xf>
    <xf numFmtId="41" fontId="18" fillId="0" borderId="7" xfId="2" applyNumberFormat="1" applyFont="1" applyFill="1" applyBorder="1"/>
    <xf numFmtId="0" fontId="12" fillId="0" borderId="7" xfId="2" applyFont="1" applyFill="1" applyBorder="1"/>
    <xf numFmtId="0" fontId="19" fillId="0" borderId="6" xfId="2" applyFont="1" applyFill="1" applyBorder="1" applyAlignment="1">
      <alignment horizontal="left" indent="1"/>
    </xf>
    <xf numFmtId="166" fontId="8" fillId="0" borderId="8" xfId="1" applyNumberFormat="1" applyFont="1" applyFill="1" applyBorder="1"/>
    <xf numFmtId="0" fontId="28" fillId="0" borderId="6" xfId="2" applyFont="1" applyFill="1" applyBorder="1" applyAlignment="1">
      <alignment horizontal="center"/>
    </xf>
    <xf numFmtId="0" fontId="6" fillId="0" borderId="6" xfId="0" applyFont="1" applyFill="1" applyBorder="1" applyAlignment="1">
      <alignment horizontal="left" vertical="justify" indent="1"/>
    </xf>
    <xf numFmtId="0" fontId="12" fillId="0" borderId="6" xfId="0" applyFont="1" applyFill="1" applyBorder="1" applyAlignment="1">
      <alignment horizontal="left" indent="2"/>
    </xf>
    <xf numFmtId="0" fontId="12" fillId="0" borderId="6" xfId="2" applyFont="1" applyFill="1" applyBorder="1" applyAlignment="1">
      <alignment horizontal="left" vertical="justify" indent="2"/>
    </xf>
    <xf numFmtId="0" fontId="13" fillId="0" borderId="2" xfId="2" applyFont="1" applyFill="1" applyBorder="1" applyAlignment="1">
      <alignment horizontal="left"/>
    </xf>
    <xf numFmtId="41" fontId="13" fillId="0" borderId="2" xfId="2" applyNumberFormat="1" applyFont="1" applyFill="1" applyBorder="1"/>
    <xf numFmtId="166" fontId="13" fillId="0" borderId="2" xfId="1" applyNumberFormat="1" applyFont="1" applyFill="1" applyBorder="1"/>
    <xf numFmtId="0" fontId="12" fillId="0" borderId="10" xfId="2" applyFont="1" applyFill="1" applyBorder="1"/>
    <xf numFmtId="0" fontId="12" fillId="0" borderId="3" xfId="2" applyFont="1" applyFill="1" applyBorder="1"/>
    <xf numFmtId="41" fontId="12" fillId="0" borderId="3" xfId="2" applyNumberFormat="1" applyFont="1" applyFill="1" applyBorder="1"/>
    <xf numFmtId="0" fontId="13" fillId="0" borderId="6" xfId="2" applyFont="1" applyFill="1" applyBorder="1"/>
    <xf numFmtId="0" fontId="14" fillId="0" borderId="6" xfId="2" applyFont="1" applyFill="1" applyBorder="1" applyAlignment="1">
      <alignment horizontal="left" indent="1"/>
    </xf>
    <xf numFmtId="167" fontId="20" fillId="0" borderId="6" xfId="2" applyNumberFormat="1" applyFont="1" applyFill="1" applyBorder="1" applyAlignment="1">
      <alignment horizontal="center"/>
    </xf>
    <xf numFmtId="41" fontId="16" fillId="0" borderId="8" xfId="1" applyNumberFormat="1" applyFont="1" applyFill="1" applyBorder="1"/>
    <xf numFmtId="167" fontId="15" fillId="0" borderId="6" xfId="2" applyNumberFormat="1" applyFont="1" applyFill="1" applyBorder="1" applyAlignment="1">
      <alignment horizontal="center"/>
    </xf>
    <xf numFmtId="167" fontId="15" fillId="0" borderId="8" xfId="2" applyNumberFormat="1" applyFont="1" applyFill="1" applyBorder="1" applyAlignment="1">
      <alignment horizontal="center"/>
    </xf>
    <xf numFmtId="166" fontId="12" fillId="0" borderId="2" xfId="1" applyNumberFormat="1" applyFont="1" applyFill="1" applyBorder="1"/>
    <xf numFmtId="0" fontId="23" fillId="0" borderId="1" xfId="2" applyFont="1" applyFill="1" applyBorder="1"/>
    <xf numFmtId="41" fontId="12" fillId="0" borderId="1" xfId="2" applyNumberFormat="1" applyFont="1" applyFill="1" applyBorder="1"/>
    <xf numFmtId="166" fontId="5" fillId="0" borderId="12" xfId="1" applyNumberFormat="1" applyFont="1" applyFill="1" applyBorder="1"/>
    <xf numFmtId="41" fontId="13" fillId="0" borderId="6" xfId="8" applyNumberFormat="1" applyFont="1" applyFill="1" applyBorder="1"/>
    <xf numFmtId="0" fontId="13" fillId="0" borderId="6" xfId="0" applyFont="1" applyFill="1" applyBorder="1" applyAlignment="1">
      <alignment horizontal="left" indent="1"/>
    </xf>
    <xf numFmtId="167" fontId="15" fillId="0" borderId="6" xfId="2" applyNumberFormat="1" applyFont="1" applyFill="1" applyBorder="1"/>
    <xf numFmtId="41" fontId="12" fillId="0" borderId="7" xfId="2" applyNumberFormat="1" applyFont="1" applyFill="1" applyBorder="1"/>
    <xf numFmtId="167" fontId="12" fillId="0" borderId="8" xfId="2" applyNumberFormat="1" applyFont="1" applyFill="1" applyBorder="1"/>
    <xf numFmtId="0" fontId="28" fillId="0" borderId="6" xfId="2" applyFont="1" applyFill="1" applyBorder="1" applyAlignment="1">
      <alignment horizontal="left" wrapText="1" indent="2"/>
    </xf>
    <xf numFmtId="0" fontId="12" fillId="0" borderId="6" xfId="2" applyFont="1" applyFill="1" applyBorder="1" applyAlignment="1">
      <alignment horizontal="left" wrapText="1" indent="1"/>
    </xf>
    <xf numFmtId="0" fontId="5" fillId="0" borderId="6" xfId="0" applyFont="1" applyFill="1" applyBorder="1" applyAlignment="1">
      <alignment horizontal="left" wrapText="1" indent="1"/>
    </xf>
    <xf numFmtId="41" fontId="18" fillId="0" borderId="6" xfId="2" applyNumberFormat="1" applyFont="1" applyFill="1" applyBorder="1" applyAlignment="1"/>
    <xf numFmtId="41" fontId="18" fillId="0" borderId="6" xfId="2" applyNumberFormat="1" applyFont="1" applyFill="1" applyBorder="1" applyAlignment="1">
      <alignment vertical="justify"/>
    </xf>
    <xf numFmtId="41" fontId="20" fillId="0" borderId="9" xfId="2" applyNumberFormat="1" applyFont="1" applyFill="1" applyBorder="1" applyAlignment="1">
      <alignment vertical="justify"/>
    </xf>
    <xf numFmtId="41" fontId="13" fillId="0" borderId="9" xfId="2" applyNumberFormat="1" applyFont="1" applyFill="1" applyBorder="1"/>
    <xf numFmtId="166" fontId="16" fillId="0" borderId="9" xfId="1" applyNumberFormat="1" applyFont="1" applyFill="1" applyBorder="1"/>
    <xf numFmtId="166" fontId="5" fillId="0" borderId="9" xfId="1" applyNumberFormat="1" applyFont="1" applyFill="1" applyBorder="1"/>
    <xf numFmtId="41" fontId="20" fillId="0" borderId="8" xfId="2" applyNumberFormat="1" applyFont="1" applyFill="1" applyBorder="1" applyAlignment="1">
      <alignment vertical="justify"/>
    </xf>
    <xf numFmtId="41" fontId="13" fillId="0" borderId="8" xfId="2" applyNumberFormat="1" applyFont="1" applyFill="1" applyBorder="1"/>
    <xf numFmtId="166" fontId="12" fillId="0" borderId="8" xfId="1" applyNumberFormat="1" applyFont="1" applyFill="1" applyBorder="1" applyAlignment="1">
      <alignment horizontal="center"/>
    </xf>
    <xf numFmtId="165" fontId="18" fillId="0" borderId="6" xfId="2" applyNumberFormat="1" applyFont="1" applyFill="1" applyBorder="1" applyAlignment="1">
      <alignment horizontal="center"/>
    </xf>
    <xf numFmtId="0" fontId="13" fillId="0" borderId="7" xfId="2" applyFont="1" applyFill="1" applyBorder="1" applyAlignment="1">
      <alignment horizontal="left" wrapText="1" indent="1"/>
    </xf>
    <xf numFmtId="166" fontId="15" fillId="0" borderId="8" xfId="1" applyNumberFormat="1" applyFont="1" applyFill="1" applyBorder="1" applyAlignment="1">
      <alignment horizontal="center"/>
    </xf>
    <xf numFmtId="0" fontId="12" fillId="0" borderId="15" xfId="0" applyFont="1" applyFill="1" applyBorder="1" applyAlignment="1">
      <alignment horizontal="left" wrapText="1" indent="2"/>
    </xf>
    <xf numFmtId="41" fontId="13" fillId="0" borderId="15" xfId="2" applyNumberFormat="1" applyFont="1" applyFill="1" applyBorder="1"/>
    <xf numFmtId="166" fontId="12" fillId="0" borderId="15" xfId="1" applyNumberFormat="1" applyFont="1" applyFill="1" applyBorder="1" applyAlignment="1">
      <alignment horizontal="center"/>
    </xf>
    <xf numFmtId="166" fontId="5" fillId="0" borderId="15" xfId="1" applyNumberFormat="1" applyFont="1" applyFill="1" applyBorder="1"/>
    <xf numFmtId="0" fontId="2" fillId="0" borderId="0" xfId="2" applyFont="1" applyFill="1"/>
    <xf numFmtId="0" fontId="4" fillId="0" borderId="0" xfId="2" applyFont="1" applyFill="1" applyAlignment="1">
      <alignment horizontal="center" vertical="center" wrapText="1"/>
    </xf>
    <xf numFmtId="0" fontId="2" fillId="0" borderId="0" xfId="2" applyFont="1" applyFill="1" applyBorder="1"/>
    <xf numFmtId="0" fontId="5" fillId="0" borderId="0" xfId="2" applyFont="1" applyFill="1"/>
    <xf numFmtId="0" fontId="5" fillId="0" borderId="0" xfId="2" applyFont="1" applyFill="1" applyBorder="1"/>
    <xf numFmtId="0" fontId="5" fillId="0" borderId="1" xfId="2" applyFont="1" applyFill="1" applyBorder="1"/>
    <xf numFmtId="41" fontId="5" fillId="0" borderId="1" xfId="2" applyNumberFormat="1" applyFont="1" applyFill="1" applyBorder="1"/>
    <xf numFmtId="41" fontId="5" fillId="0" borderId="12" xfId="1" applyNumberFormat="1" applyFont="1" applyFill="1" applyBorder="1"/>
    <xf numFmtId="41" fontId="6" fillId="0" borderId="6" xfId="2" applyNumberFormat="1" applyFont="1" applyFill="1" applyBorder="1"/>
    <xf numFmtId="0" fontId="8" fillId="0" borderId="6" xfId="2" applyFont="1" applyFill="1" applyBorder="1" applyAlignment="1">
      <alignment horizontal="left" indent="1"/>
    </xf>
    <xf numFmtId="41" fontId="5" fillId="0" borderId="6" xfId="2" applyNumberFormat="1" applyFont="1" applyFill="1" applyBorder="1" applyAlignment="1">
      <alignment horizontal="right"/>
    </xf>
    <xf numFmtId="0" fontId="16" fillId="0" borderId="6" xfId="0" applyFont="1" applyFill="1" applyBorder="1" applyAlignment="1">
      <alignment horizontal="left" indent="1"/>
    </xf>
    <xf numFmtId="0" fontId="6" fillId="0" borderId="11" xfId="2" applyFont="1" applyFill="1" applyBorder="1" applyAlignment="1">
      <alignment wrapText="1"/>
    </xf>
    <xf numFmtId="41" fontId="6" fillId="0" borderId="11" xfId="2" applyNumberFormat="1" applyFont="1" applyFill="1" applyBorder="1"/>
    <xf numFmtId="0" fontId="6" fillId="0" borderId="8" xfId="2" applyFont="1" applyFill="1" applyBorder="1" applyAlignment="1">
      <alignment horizontal="left"/>
    </xf>
    <xf numFmtId="41" fontId="6" fillId="0" borderId="8" xfId="2" applyNumberFormat="1" applyFont="1" applyFill="1" applyBorder="1"/>
    <xf numFmtId="164" fontId="16" fillId="0" borderId="6" xfId="2" applyNumberFormat="1" applyFont="1" applyFill="1" applyBorder="1"/>
    <xf numFmtId="41" fontId="6" fillId="0" borderId="3" xfId="2" applyNumberFormat="1" applyFont="1" applyFill="1" applyBorder="1"/>
    <xf numFmtId="41" fontId="6" fillId="0" borderId="3" xfId="1" applyNumberFormat="1" applyFont="1" applyFill="1" applyBorder="1"/>
    <xf numFmtId="164" fontId="6" fillId="0" borderId="6" xfId="2" applyNumberFormat="1" applyFont="1" applyFill="1" applyBorder="1"/>
    <xf numFmtId="0" fontId="16" fillId="0" borderId="6" xfId="0" applyFont="1" applyFill="1" applyBorder="1" applyAlignment="1">
      <alignment horizontal="center"/>
    </xf>
    <xf numFmtId="0" fontId="6" fillId="0" borderId="9" xfId="2" applyFont="1" applyFill="1" applyBorder="1" applyAlignment="1">
      <alignment horizontal="left" indent="1"/>
    </xf>
    <xf numFmtId="41" fontId="6" fillId="0" borderId="9" xfId="1" applyNumberFormat="1" applyFont="1" applyFill="1" applyBorder="1"/>
    <xf numFmtId="166" fontId="6" fillId="0" borderId="9" xfId="1" applyNumberFormat="1" applyFont="1" applyFill="1" applyBorder="1"/>
    <xf numFmtId="0" fontId="5" fillId="0" borderId="3" xfId="2" applyFont="1" applyFill="1" applyBorder="1"/>
    <xf numFmtId="0" fontId="6" fillId="0" borderId="6" xfId="2" applyFont="1" applyFill="1" applyBorder="1"/>
    <xf numFmtId="41" fontId="5" fillId="0" borderId="8" xfId="1" applyNumberFormat="1" applyFont="1" applyFill="1" applyBorder="1" applyAlignment="1"/>
    <xf numFmtId="41" fontId="27" fillId="0" borderId="8" xfId="1" applyNumberFormat="1" applyFont="1" applyFill="1" applyBorder="1"/>
    <xf numFmtId="41" fontId="6" fillId="0" borderId="1" xfId="2" applyNumberFormat="1" applyFont="1" applyFill="1" applyBorder="1"/>
    <xf numFmtId="0" fontId="6" fillId="0" borderId="0" xfId="2" applyFont="1" applyFill="1" applyBorder="1"/>
    <xf numFmtId="41" fontId="6" fillId="0" borderId="6" xfId="2" applyNumberFormat="1" applyFont="1" applyFill="1" applyBorder="1" applyAlignment="1">
      <alignment horizontal="right"/>
    </xf>
    <xf numFmtId="41" fontId="30" fillId="0" borderId="8" xfId="1" applyNumberFormat="1" applyFont="1" applyFill="1" applyBorder="1"/>
    <xf numFmtId="41" fontId="6" fillId="0" borderId="6" xfId="1" applyNumberFormat="1" applyFont="1" applyFill="1" applyBorder="1"/>
    <xf numFmtId="0" fontId="12" fillId="0" borderId="9" xfId="2" applyFont="1" applyFill="1" applyBorder="1" applyAlignment="1">
      <alignment horizontal="left" wrapText="1" indent="1"/>
    </xf>
    <xf numFmtId="41" fontId="5" fillId="0" borderId="4" xfId="1" applyNumberFormat="1" applyFont="1" applyFill="1" applyBorder="1"/>
    <xf numFmtId="166" fontId="5" fillId="0" borderId="4" xfId="1" applyNumberFormat="1" applyFont="1" applyFill="1" applyBorder="1"/>
    <xf numFmtId="0" fontId="17" fillId="0" borderId="5" xfId="2" applyFont="1" applyFill="1" applyBorder="1"/>
    <xf numFmtId="41" fontId="13" fillId="0" borderId="5" xfId="2" applyNumberFormat="1" applyFont="1" applyFill="1" applyBorder="1"/>
    <xf numFmtId="41" fontId="5" fillId="0" borderId="5" xfId="1" applyNumberFormat="1" applyFont="1" applyFill="1" applyBorder="1"/>
    <xf numFmtId="41" fontId="15" fillId="0" borderId="6" xfId="2" applyNumberFormat="1" applyFont="1" applyFill="1" applyBorder="1"/>
    <xf numFmtId="41" fontId="12" fillId="0" borderId="6" xfId="3" applyNumberFormat="1" applyFont="1" applyFill="1" applyBorder="1" applyAlignment="1">
      <alignment horizontal="left"/>
    </xf>
    <xf numFmtId="164" fontId="5" fillId="0" borderId="8" xfId="2" applyNumberFormat="1" applyFont="1" applyFill="1" applyBorder="1"/>
    <xf numFmtId="0" fontId="6" fillId="0" borderId="7" xfId="2" applyFont="1" applyFill="1" applyBorder="1" applyAlignment="1">
      <alignment horizontal="left" indent="1"/>
    </xf>
    <xf numFmtId="41" fontId="15" fillId="0" borderId="13" xfId="3" applyNumberFormat="1" applyFont="1" applyFill="1" applyBorder="1" applyAlignment="1">
      <alignment horizontal="left"/>
    </xf>
    <xf numFmtId="165" fontId="6" fillId="0" borderId="14" xfId="1" applyNumberFormat="1" applyFont="1" applyFill="1" applyBorder="1" applyAlignment="1">
      <alignment horizontal="center"/>
    </xf>
    <xf numFmtId="41" fontId="6" fillId="0" borderId="7" xfId="2" applyNumberFormat="1" applyFont="1" applyFill="1" applyBorder="1"/>
    <xf numFmtId="0" fontId="8" fillId="0" borderId="6" xfId="0" applyFont="1" applyFill="1" applyBorder="1" applyAlignment="1">
      <alignment horizontal="left" vertical="top" wrapText="1" indent="2"/>
    </xf>
    <xf numFmtId="166" fontId="5" fillId="0" borderId="6" xfId="1" applyNumberFormat="1" applyFont="1" applyFill="1" applyBorder="1"/>
    <xf numFmtId="41" fontId="13" fillId="0" borderId="3" xfId="2" applyNumberFormat="1" applyFont="1" applyFill="1" applyBorder="1"/>
    <xf numFmtId="166" fontId="6" fillId="0" borderId="3" xfId="1" applyNumberFormat="1" applyFont="1" applyFill="1" applyBorder="1"/>
    <xf numFmtId="0" fontId="8" fillId="0" borderId="8" xfId="0" applyFont="1" applyFill="1" applyBorder="1" applyAlignment="1">
      <alignment horizontal="left" vertical="top" wrapText="1" indent="2"/>
    </xf>
    <xf numFmtId="0" fontId="6" fillId="0" borderId="11" xfId="2" applyFont="1" applyFill="1" applyBorder="1" applyAlignment="1">
      <alignment horizontal="left"/>
    </xf>
    <xf numFmtId="41" fontId="12" fillId="0" borderId="11" xfId="3" applyNumberFormat="1" applyFont="1" applyFill="1" applyBorder="1" applyAlignment="1">
      <alignment horizontal="left"/>
    </xf>
    <xf numFmtId="165" fontId="15" fillId="0" borderId="11" xfId="2" applyNumberFormat="1" applyFont="1" applyFill="1" applyBorder="1" applyAlignment="1">
      <alignment horizontal="center"/>
    </xf>
    <xf numFmtId="41" fontId="11" fillId="0" borderId="6" xfId="2" applyNumberFormat="1" applyFont="1" applyFill="1" applyBorder="1"/>
    <xf numFmtId="164" fontId="11" fillId="0" borderId="6" xfId="2" applyNumberFormat="1" applyFont="1" applyFill="1" applyBorder="1"/>
    <xf numFmtId="0" fontId="10" fillId="0" borderId="6" xfId="2" applyFont="1" applyFill="1" applyBorder="1" applyAlignment="1">
      <alignment horizontal="left" indent="1"/>
    </xf>
    <xf numFmtId="166" fontId="10" fillId="0" borderId="6" xfId="1" applyNumberFormat="1" applyFont="1" applyFill="1" applyBorder="1"/>
    <xf numFmtId="3" fontId="6" fillId="0" borderId="6" xfId="2" applyNumberFormat="1" applyFont="1" applyFill="1" applyBorder="1" applyAlignment="1">
      <alignment horizontal="center"/>
    </xf>
    <xf numFmtId="170" fontId="16" fillId="0" borderId="6" xfId="2" applyNumberFormat="1" applyFont="1" applyFill="1" applyBorder="1" applyAlignment="1">
      <alignment horizontal="center"/>
    </xf>
  </cellXfs>
  <cellStyles count="9">
    <cellStyle name="Обычный" xfId="0" builtinId="0"/>
    <cellStyle name="Обычный 2" xfId="4"/>
    <cellStyle name="Обычный Лена" xfId="7"/>
    <cellStyle name="Обычный_Таблицы Мун.заказ Стационар" xfId="2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8"/>
    <cellStyle name="Финансовый 2" xfId="5"/>
    <cellStyle name="Финансовый_Таблицы Мун.заказ Стационар" xfId="6"/>
  </cellStyles>
  <dxfs count="0"/>
  <tableStyles count="0" defaultTableStyle="TableStyleMedium9" defaultPivotStyle="PivotStyleLight16"/>
  <colors>
    <mruColors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165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165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65"/>
  <sheetViews>
    <sheetView view="pageBreakPreview" zoomScale="75" zoomScaleNormal="100" zoomScaleSheetLayoutView="75" workbookViewId="0">
      <selection sqref="A1:XFD1048576"/>
    </sheetView>
  </sheetViews>
  <sheetFormatPr defaultRowHeight="15" x14ac:dyDescent="0.25"/>
  <cols>
    <col min="1" max="1" width="45" style="74" customWidth="1"/>
    <col min="2" max="2" width="13.5703125" style="74" customWidth="1"/>
    <col min="3" max="4" width="13.42578125" style="74" customWidth="1"/>
    <col min="5" max="5" width="11.42578125" style="74" customWidth="1"/>
    <col min="6" max="6" width="12.7109375" style="74" customWidth="1"/>
    <col min="7" max="44" width="11.42578125" style="74" customWidth="1"/>
    <col min="45" max="16384" width="9.140625" style="74"/>
  </cols>
  <sheetData>
    <row r="1" spans="1:6" s="72" customFormat="1" ht="76.5" customHeight="1" x14ac:dyDescent="0.25">
      <c r="B1" s="73"/>
      <c r="E1" s="64" t="s">
        <v>90</v>
      </c>
      <c r="F1" s="64"/>
    </row>
    <row r="2" spans="1:6" s="72" customFormat="1" ht="33.75" customHeight="1" x14ac:dyDescent="0.25">
      <c r="A2" s="65" t="s">
        <v>87</v>
      </c>
      <c r="B2" s="65"/>
      <c r="C2" s="65"/>
      <c r="D2" s="65"/>
      <c r="E2" s="65"/>
      <c r="F2" s="65"/>
    </row>
    <row r="3" spans="1:6" ht="15.75" thickBot="1" x14ac:dyDescent="0.3"/>
    <row r="4" spans="1:6" ht="36.75" customHeight="1" x14ac:dyDescent="0.25">
      <c r="A4" s="40" t="s">
        <v>86</v>
      </c>
      <c r="B4" s="66" t="s">
        <v>1</v>
      </c>
      <c r="C4" s="66" t="s">
        <v>47</v>
      </c>
      <c r="D4" s="66" t="s">
        <v>0</v>
      </c>
      <c r="E4" s="66" t="s">
        <v>2</v>
      </c>
      <c r="F4" s="69" t="s">
        <v>3</v>
      </c>
    </row>
    <row r="5" spans="1:6" ht="15.75" customHeight="1" x14ac:dyDescent="0.25">
      <c r="A5" s="9"/>
      <c r="B5" s="67"/>
      <c r="C5" s="67"/>
      <c r="D5" s="67"/>
      <c r="E5" s="67"/>
      <c r="F5" s="70"/>
    </row>
    <row r="6" spans="1:6" ht="31.5" customHeight="1" thickBot="1" x14ac:dyDescent="0.3">
      <c r="A6" s="41" t="s">
        <v>4</v>
      </c>
      <c r="B6" s="68"/>
      <c r="C6" s="68"/>
      <c r="D6" s="68"/>
      <c r="E6" s="68"/>
      <c r="F6" s="71"/>
    </row>
    <row r="7" spans="1:6" s="77" customFormat="1" ht="15.75" thickBot="1" x14ac:dyDescent="0.3">
      <c r="A7" s="75">
        <v>1</v>
      </c>
      <c r="B7" s="76">
        <v>2</v>
      </c>
      <c r="C7" s="18">
        <v>3</v>
      </c>
      <c r="D7" s="18">
        <v>4</v>
      </c>
      <c r="E7" s="18">
        <v>5</v>
      </c>
      <c r="F7" s="18">
        <v>6</v>
      </c>
    </row>
    <row r="8" spans="1:6" ht="29.25" hidden="1" x14ac:dyDescent="0.25">
      <c r="A8" s="78" t="s">
        <v>37</v>
      </c>
      <c r="B8" s="9"/>
      <c r="C8" s="79"/>
      <c r="D8" s="79"/>
      <c r="E8" s="79"/>
      <c r="F8" s="79"/>
    </row>
    <row r="9" spans="1:6" ht="20.25" hidden="1" customHeight="1" x14ac:dyDescent="0.25">
      <c r="A9" s="80" t="s">
        <v>5</v>
      </c>
      <c r="B9" s="81"/>
      <c r="C9" s="31"/>
      <c r="D9" s="31"/>
      <c r="E9" s="31"/>
      <c r="F9" s="31"/>
    </row>
    <row r="10" spans="1:6" hidden="1" x14ac:dyDescent="0.25">
      <c r="A10" s="82" t="s">
        <v>25</v>
      </c>
      <c r="B10" s="49">
        <v>340</v>
      </c>
      <c r="C10" s="31">
        <v>927</v>
      </c>
      <c r="D10" s="50">
        <v>15.1</v>
      </c>
      <c r="E10" s="51">
        <f t="shared" ref="E10:E18" si="0">ROUND(F10/B10,0)</f>
        <v>41</v>
      </c>
      <c r="F10" s="31">
        <f t="shared" ref="F10:F18" si="1">ROUND(C10*D10,0)</f>
        <v>13998</v>
      </c>
    </row>
    <row r="11" spans="1:6" hidden="1" x14ac:dyDescent="0.25">
      <c r="A11" s="82" t="s">
        <v>15</v>
      </c>
      <c r="B11" s="49">
        <v>340</v>
      </c>
      <c r="C11" s="31">
        <v>1250</v>
      </c>
      <c r="D11" s="50">
        <v>14.7</v>
      </c>
      <c r="E11" s="51">
        <f t="shared" si="0"/>
        <v>54</v>
      </c>
      <c r="F11" s="31">
        <f t="shared" si="1"/>
        <v>18375</v>
      </c>
    </row>
    <row r="12" spans="1:6" hidden="1" x14ac:dyDescent="0.25">
      <c r="A12" s="82" t="s">
        <v>22</v>
      </c>
      <c r="B12" s="49">
        <v>340</v>
      </c>
      <c r="C12" s="31">
        <v>1150</v>
      </c>
      <c r="D12" s="50">
        <v>14.2</v>
      </c>
      <c r="E12" s="51">
        <f t="shared" si="0"/>
        <v>48</v>
      </c>
      <c r="F12" s="31">
        <f t="shared" si="1"/>
        <v>16330</v>
      </c>
    </row>
    <row r="13" spans="1:6" hidden="1" x14ac:dyDescent="0.25">
      <c r="A13" s="82" t="s">
        <v>23</v>
      </c>
      <c r="B13" s="49">
        <v>340</v>
      </c>
      <c r="C13" s="31">
        <v>1022</v>
      </c>
      <c r="D13" s="50">
        <v>13</v>
      </c>
      <c r="E13" s="51">
        <f t="shared" si="0"/>
        <v>39</v>
      </c>
      <c r="F13" s="31">
        <f t="shared" si="1"/>
        <v>13286</v>
      </c>
    </row>
    <row r="14" spans="1:6" hidden="1" x14ac:dyDescent="0.25">
      <c r="A14" s="82" t="s">
        <v>28</v>
      </c>
      <c r="B14" s="49">
        <v>340</v>
      </c>
      <c r="C14" s="31">
        <v>845</v>
      </c>
      <c r="D14" s="50">
        <v>16.899999999999999</v>
      </c>
      <c r="E14" s="51">
        <f t="shared" si="0"/>
        <v>42</v>
      </c>
      <c r="F14" s="31">
        <f t="shared" si="1"/>
        <v>14281</v>
      </c>
    </row>
    <row r="15" spans="1:6" hidden="1" x14ac:dyDescent="0.25">
      <c r="A15" s="82" t="s">
        <v>10</v>
      </c>
      <c r="B15" s="49">
        <v>340</v>
      </c>
      <c r="C15" s="31">
        <v>1308</v>
      </c>
      <c r="D15" s="83">
        <v>11.7</v>
      </c>
      <c r="E15" s="51">
        <f t="shared" si="0"/>
        <v>45</v>
      </c>
      <c r="F15" s="31">
        <f t="shared" si="1"/>
        <v>15304</v>
      </c>
    </row>
    <row r="16" spans="1:6" hidden="1" x14ac:dyDescent="0.25">
      <c r="A16" s="82" t="s">
        <v>29</v>
      </c>
      <c r="B16" s="49">
        <v>340</v>
      </c>
      <c r="C16" s="31">
        <v>722</v>
      </c>
      <c r="D16" s="50">
        <v>16</v>
      </c>
      <c r="E16" s="51">
        <f t="shared" si="0"/>
        <v>34</v>
      </c>
      <c r="F16" s="31">
        <f t="shared" si="1"/>
        <v>11552</v>
      </c>
    </row>
    <row r="17" spans="1:96" hidden="1" x14ac:dyDescent="0.25">
      <c r="A17" s="82" t="s">
        <v>30</v>
      </c>
      <c r="B17" s="49">
        <v>340</v>
      </c>
      <c r="C17" s="31">
        <v>400</v>
      </c>
      <c r="D17" s="50">
        <v>15.3</v>
      </c>
      <c r="E17" s="51">
        <f t="shared" si="0"/>
        <v>18</v>
      </c>
      <c r="F17" s="31">
        <f t="shared" si="1"/>
        <v>6120</v>
      </c>
    </row>
    <row r="18" spans="1:96" hidden="1" x14ac:dyDescent="0.25">
      <c r="A18" s="82" t="s">
        <v>21</v>
      </c>
      <c r="B18" s="49">
        <v>340</v>
      </c>
      <c r="C18" s="31">
        <v>896</v>
      </c>
      <c r="D18" s="50">
        <v>14.5</v>
      </c>
      <c r="E18" s="51">
        <f t="shared" si="0"/>
        <v>38</v>
      </c>
      <c r="F18" s="31">
        <f t="shared" si="1"/>
        <v>12992</v>
      </c>
    </row>
    <row r="19" spans="1:96" hidden="1" x14ac:dyDescent="0.25">
      <c r="A19" s="82" t="s">
        <v>27</v>
      </c>
      <c r="B19" s="49">
        <v>340</v>
      </c>
      <c r="C19" s="31">
        <v>560</v>
      </c>
      <c r="D19" s="50">
        <v>17</v>
      </c>
      <c r="E19" s="51">
        <f>ROUND(F19/B19,0)</f>
        <v>28</v>
      </c>
      <c r="F19" s="31">
        <f>ROUND(C19*D19,0)</f>
        <v>9520</v>
      </c>
    </row>
    <row r="20" spans="1:96" hidden="1" x14ac:dyDescent="0.25">
      <c r="A20" s="82" t="s">
        <v>31</v>
      </c>
      <c r="B20" s="49">
        <v>340</v>
      </c>
      <c r="C20" s="31">
        <v>680</v>
      </c>
      <c r="D20" s="50">
        <v>16</v>
      </c>
      <c r="E20" s="51">
        <f t="shared" ref="E20:E27" si="2">ROUND(F20/B20,0)</f>
        <v>32</v>
      </c>
      <c r="F20" s="31">
        <f t="shared" ref="F20:F27" si="3">ROUND(C20*D20,0)</f>
        <v>10880</v>
      </c>
    </row>
    <row r="21" spans="1:96" hidden="1" x14ac:dyDescent="0.25">
      <c r="A21" s="82" t="s">
        <v>11</v>
      </c>
      <c r="B21" s="49">
        <v>340</v>
      </c>
      <c r="C21" s="31">
        <v>1326</v>
      </c>
      <c r="D21" s="50">
        <v>10.1</v>
      </c>
      <c r="E21" s="51">
        <f t="shared" si="2"/>
        <v>39</v>
      </c>
      <c r="F21" s="31">
        <f t="shared" si="3"/>
        <v>13393</v>
      </c>
    </row>
    <row r="22" spans="1:96" hidden="1" x14ac:dyDescent="0.25">
      <c r="A22" s="82" t="s">
        <v>39</v>
      </c>
      <c r="B22" s="49">
        <v>340</v>
      </c>
      <c r="C22" s="31">
        <v>723</v>
      </c>
      <c r="D22" s="50">
        <v>8</v>
      </c>
      <c r="E22" s="51">
        <f t="shared" si="2"/>
        <v>17</v>
      </c>
      <c r="F22" s="31">
        <f t="shared" si="3"/>
        <v>5784</v>
      </c>
    </row>
    <row r="23" spans="1:96" hidden="1" x14ac:dyDescent="0.25">
      <c r="A23" s="82" t="s">
        <v>16</v>
      </c>
      <c r="B23" s="49">
        <v>340</v>
      </c>
      <c r="C23" s="31">
        <v>2485</v>
      </c>
      <c r="D23" s="50">
        <v>6.7</v>
      </c>
      <c r="E23" s="51">
        <f t="shared" si="2"/>
        <v>49</v>
      </c>
      <c r="F23" s="31">
        <f t="shared" si="3"/>
        <v>16650</v>
      </c>
    </row>
    <row r="24" spans="1:96" hidden="1" x14ac:dyDescent="0.25">
      <c r="A24" s="82" t="s">
        <v>26</v>
      </c>
      <c r="B24" s="49">
        <v>340</v>
      </c>
      <c r="C24" s="31">
        <v>1274</v>
      </c>
      <c r="D24" s="50">
        <v>14.4</v>
      </c>
      <c r="E24" s="51">
        <f t="shared" si="2"/>
        <v>54</v>
      </c>
      <c r="F24" s="31">
        <f t="shared" si="3"/>
        <v>18346</v>
      </c>
    </row>
    <row r="25" spans="1:96" hidden="1" x14ac:dyDescent="0.25">
      <c r="A25" s="82" t="s">
        <v>8</v>
      </c>
      <c r="B25" s="49">
        <v>340</v>
      </c>
      <c r="C25" s="31">
        <v>1308</v>
      </c>
      <c r="D25" s="50">
        <v>7.8</v>
      </c>
      <c r="E25" s="51">
        <f t="shared" si="2"/>
        <v>30</v>
      </c>
      <c r="F25" s="31">
        <f t="shared" si="3"/>
        <v>10202</v>
      </c>
    </row>
    <row r="26" spans="1:96" hidden="1" x14ac:dyDescent="0.25">
      <c r="A26" s="82" t="s">
        <v>12</v>
      </c>
      <c r="B26" s="49">
        <v>340</v>
      </c>
      <c r="C26" s="31">
        <v>852</v>
      </c>
      <c r="D26" s="50">
        <v>13.7</v>
      </c>
      <c r="E26" s="51">
        <f t="shared" si="2"/>
        <v>34</v>
      </c>
      <c r="F26" s="31">
        <f t="shared" si="3"/>
        <v>11672</v>
      </c>
    </row>
    <row r="27" spans="1:96" hidden="1" x14ac:dyDescent="0.25">
      <c r="A27" s="82" t="s">
        <v>32</v>
      </c>
      <c r="B27" s="49">
        <v>340</v>
      </c>
      <c r="C27" s="31">
        <v>713</v>
      </c>
      <c r="D27" s="50">
        <v>16.2</v>
      </c>
      <c r="E27" s="51">
        <f t="shared" si="2"/>
        <v>34</v>
      </c>
      <c r="F27" s="31">
        <f t="shared" si="3"/>
        <v>11551</v>
      </c>
    </row>
    <row r="28" spans="1:96" s="85" customFormat="1" ht="18.75" hidden="1" customHeight="1" x14ac:dyDescent="0.25">
      <c r="A28" s="84" t="s">
        <v>6</v>
      </c>
      <c r="B28" s="6"/>
      <c r="C28" s="32">
        <f>SUM(C10:C27)</f>
        <v>18441</v>
      </c>
      <c r="D28" s="62">
        <f>F28/C28</f>
        <v>12.485006236104333</v>
      </c>
      <c r="E28" s="61">
        <f>SUM(E10:E27)</f>
        <v>676</v>
      </c>
      <c r="F28" s="32">
        <f>SUM(F10:F27)</f>
        <v>230236</v>
      </c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  <c r="CJ28" s="74"/>
      <c r="CK28" s="74"/>
      <c r="CL28" s="74"/>
      <c r="CM28" s="74"/>
      <c r="CN28" s="74"/>
      <c r="CO28" s="74"/>
      <c r="CP28" s="74"/>
      <c r="CQ28" s="74"/>
      <c r="CR28" s="74"/>
    </row>
    <row r="29" spans="1:96" s="85" customFormat="1" ht="18.75" hidden="1" customHeight="1" x14ac:dyDescent="0.25">
      <c r="A29" s="86" t="s">
        <v>7</v>
      </c>
      <c r="B29" s="87"/>
      <c r="C29" s="31"/>
      <c r="D29" s="31"/>
      <c r="E29" s="31"/>
      <c r="F29" s="31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4"/>
      <c r="CP29" s="74"/>
      <c r="CQ29" s="74"/>
      <c r="CR29" s="74"/>
    </row>
    <row r="30" spans="1:96" s="85" customFormat="1" ht="18.75" hidden="1" customHeight="1" x14ac:dyDescent="0.25">
      <c r="A30" s="88" t="s">
        <v>43</v>
      </c>
      <c r="B30" s="87"/>
      <c r="C30" s="31"/>
      <c r="D30" s="31"/>
      <c r="E30" s="31"/>
      <c r="F30" s="31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4"/>
      <c r="CP30" s="74"/>
      <c r="CQ30" s="74"/>
      <c r="CR30" s="74"/>
    </row>
    <row r="31" spans="1:96" s="85" customFormat="1" hidden="1" x14ac:dyDescent="0.25">
      <c r="A31" s="89" t="s">
        <v>16</v>
      </c>
      <c r="B31" s="87">
        <v>340</v>
      </c>
      <c r="C31" s="31">
        <v>123</v>
      </c>
      <c r="D31" s="90">
        <v>3.2</v>
      </c>
      <c r="E31" s="51">
        <f t="shared" ref="E31:E39" si="4">ROUND(F31/B31,0)</f>
        <v>1</v>
      </c>
      <c r="F31" s="31">
        <f t="shared" ref="F31:F39" si="5">ROUND(C31*D31,0)</f>
        <v>394</v>
      </c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</row>
    <row r="32" spans="1:96" s="85" customFormat="1" hidden="1" x14ac:dyDescent="0.25">
      <c r="A32" s="89" t="s">
        <v>8</v>
      </c>
      <c r="B32" s="87">
        <v>340</v>
      </c>
      <c r="C32" s="31">
        <v>130</v>
      </c>
      <c r="D32" s="90">
        <v>6</v>
      </c>
      <c r="E32" s="51">
        <f t="shared" si="4"/>
        <v>2</v>
      </c>
      <c r="F32" s="31">
        <f t="shared" si="5"/>
        <v>780</v>
      </c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</row>
    <row r="33" spans="1:96" s="85" customFormat="1" hidden="1" x14ac:dyDescent="0.25">
      <c r="A33" s="89" t="s">
        <v>22</v>
      </c>
      <c r="B33" s="87">
        <v>340</v>
      </c>
      <c r="C33" s="31">
        <v>122</v>
      </c>
      <c r="D33" s="90">
        <v>12</v>
      </c>
      <c r="E33" s="51">
        <f t="shared" si="4"/>
        <v>4</v>
      </c>
      <c r="F33" s="31">
        <f t="shared" si="5"/>
        <v>1464</v>
      </c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</row>
    <row r="34" spans="1:96" s="85" customFormat="1" hidden="1" x14ac:dyDescent="0.25">
      <c r="A34" s="89" t="s">
        <v>23</v>
      </c>
      <c r="B34" s="87">
        <v>340</v>
      </c>
      <c r="C34" s="31">
        <v>80</v>
      </c>
      <c r="D34" s="90">
        <v>7</v>
      </c>
      <c r="E34" s="51">
        <f t="shared" si="4"/>
        <v>2</v>
      </c>
      <c r="F34" s="31">
        <f t="shared" si="5"/>
        <v>560</v>
      </c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</row>
    <row r="35" spans="1:96" s="85" customFormat="1" hidden="1" x14ac:dyDescent="0.25">
      <c r="A35" s="89" t="s">
        <v>26</v>
      </c>
      <c r="B35" s="87">
        <v>340</v>
      </c>
      <c r="C35" s="31">
        <v>28</v>
      </c>
      <c r="D35" s="90">
        <v>12</v>
      </c>
      <c r="E35" s="51">
        <f t="shared" si="4"/>
        <v>1</v>
      </c>
      <c r="F35" s="31">
        <f t="shared" si="5"/>
        <v>336</v>
      </c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4"/>
      <c r="CP35" s="74"/>
      <c r="CQ35" s="74"/>
      <c r="CR35" s="74"/>
    </row>
    <row r="36" spans="1:96" s="85" customFormat="1" hidden="1" x14ac:dyDescent="0.25">
      <c r="A36" s="89" t="s">
        <v>25</v>
      </c>
      <c r="B36" s="87">
        <v>340</v>
      </c>
      <c r="C36" s="31">
        <v>113</v>
      </c>
      <c r="D36" s="90">
        <v>12</v>
      </c>
      <c r="E36" s="51">
        <f t="shared" si="4"/>
        <v>4</v>
      </c>
      <c r="F36" s="31">
        <f t="shared" si="5"/>
        <v>1356</v>
      </c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</row>
    <row r="37" spans="1:96" s="85" customFormat="1" hidden="1" x14ac:dyDescent="0.25">
      <c r="A37" s="89" t="s">
        <v>15</v>
      </c>
      <c r="B37" s="87">
        <v>340</v>
      </c>
      <c r="C37" s="31">
        <v>103</v>
      </c>
      <c r="D37" s="90">
        <v>10</v>
      </c>
      <c r="E37" s="51">
        <f t="shared" si="4"/>
        <v>3</v>
      </c>
      <c r="F37" s="31">
        <f t="shared" si="5"/>
        <v>1030</v>
      </c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4"/>
      <c r="CP37" s="74"/>
      <c r="CQ37" s="74"/>
      <c r="CR37" s="74"/>
    </row>
    <row r="38" spans="1:96" s="85" customFormat="1" hidden="1" x14ac:dyDescent="0.25">
      <c r="A38" s="89" t="s">
        <v>11</v>
      </c>
      <c r="B38" s="87">
        <v>340</v>
      </c>
      <c r="C38" s="31">
        <v>68</v>
      </c>
      <c r="D38" s="91">
        <v>5</v>
      </c>
      <c r="E38" s="51">
        <f t="shared" si="4"/>
        <v>1</v>
      </c>
      <c r="F38" s="31">
        <f t="shared" si="5"/>
        <v>340</v>
      </c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</row>
    <row r="39" spans="1:96" s="85" customFormat="1" hidden="1" x14ac:dyDescent="0.25">
      <c r="A39" s="89" t="s">
        <v>21</v>
      </c>
      <c r="B39" s="87">
        <v>340</v>
      </c>
      <c r="C39" s="31">
        <v>57</v>
      </c>
      <c r="D39" s="91">
        <v>10</v>
      </c>
      <c r="E39" s="51">
        <f t="shared" si="4"/>
        <v>2</v>
      </c>
      <c r="F39" s="31">
        <f t="shared" si="5"/>
        <v>570</v>
      </c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</row>
    <row r="40" spans="1:96" s="85" customFormat="1" ht="17.25" hidden="1" customHeight="1" x14ac:dyDescent="0.25">
      <c r="A40" s="92" t="s">
        <v>9</v>
      </c>
      <c r="B40" s="93"/>
      <c r="C40" s="94">
        <f>SUM(C31:C39)</f>
        <v>824</v>
      </c>
      <c r="D40" s="95">
        <f>F40/C40</f>
        <v>8.2888349514563107</v>
      </c>
      <c r="E40" s="94">
        <f>SUM(E31:E39)</f>
        <v>20</v>
      </c>
      <c r="F40" s="94">
        <f>SUM(F31:F39)</f>
        <v>6830</v>
      </c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</row>
    <row r="41" spans="1:96" s="85" customFormat="1" ht="18" hidden="1" customHeight="1" x14ac:dyDescent="0.25">
      <c r="A41" s="88" t="s">
        <v>35</v>
      </c>
      <c r="B41" s="87"/>
      <c r="C41" s="31"/>
      <c r="D41" s="91"/>
      <c r="E41" s="51"/>
      <c r="F41" s="31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</row>
    <row r="42" spans="1:96" s="85" customFormat="1" ht="18" hidden="1" customHeight="1" x14ac:dyDescent="0.25">
      <c r="A42" s="35" t="s">
        <v>44</v>
      </c>
      <c r="B42" s="87">
        <v>240</v>
      </c>
      <c r="C42" s="31">
        <v>840</v>
      </c>
      <c r="D42" s="91">
        <v>8</v>
      </c>
      <c r="E42" s="51">
        <f>ROUND(F42/B42,0)</f>
        <v>28</v>
      </c>
      <c r="F42" s="31">
        <f>ROUND(C42*D42,0)</f>
        <v>6720</v>
      </c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  <c r="CJ42" s="74"/>
      <c r="CK42" s="74"/>
      <c r="CL42" s="74"/>
      <c r="CM42" s="74"/>
      <c r="CN42" s="74"/>
      <c r="CO42" s="74"/>
      <c r="CP42" s="74"/>
      <c r="CQ42" s="74"/>
      <c r="CR42" s="74"/>
    </row>
    <row r="43" spans="1:96" s="85" customFormat="1" ht="18" hidden="1" customHeight="1" x14ac:dyDescent="0.25">
      <c r="A43" s="92" t="s">
        <v>45</v>
      </c>
      <c r="B43" s="96"/>
      <c r="C43" s="94">
        <f>C42</f>
        <v>840</v>
      </c>
      <c r="D43" s="62">
        <f>F43/C43</f>
        <v>8</v>
      </c>
      <c r="E43" s="94">
        <f>E42</f>
        <v>28</v>
      </c>
      <c r="F43" s="94">
        <f>F42</f>
        <v>6720</v>
      </c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</row>
    <row r="44" spans="1:96" ht="21" hidden="1" customHeight="1" x14ac:dyDescent="0.25">
      <c r="A44" s="4" t="s">
        <v>41</v>
      </c>
      <c r="B44" s="97"/>
      <c r="C44" s="32">
        <f>C40+C43</f>
        <v>1664</v>
      </c>
      <c r="D44" s="62">
        <f>F44/C44</f>
        <v>8.1430288461538467</v>
      </c>
      <c r="E44" s="32">
        <f>E40+E43</f>
        <v>48</v>
      </c>
      <c r="F44" s="32">
        <f>F40+F43</f>
        <v>13550</v>
      </c>
    </row>
    <row r="45" spans="1:96" ht="21" hidden="1" customHeight="1" x14ac:dyDescent="0.25">
      <c r="A45" s="98" t="s">
        <v>24</v>
      </c>
      <c r="B45" s="97"/>
      <c r="C45" s="99">
        <v>6240</v>
      </c>
      <c r="D45" s="31"/>
      <c r="E45" s="31"/>
      <c r="F45" s="31"/>
    </row>
    <row r="46" spans="1:96" ht="21" hidden="1" customHeight="1" x14ac:dyDescent="0.25">
      <c r="A46" s="98" t="s">
        <v>46</v>
      </c>
      <c r="B46" s="6"/>
      <c r="C46" s="99">
        <v>31000</v>
      </c>
      <c r="D46" s="99"/>
      <c r="E46" s="99"/>
      <c r="F46" s="99"/>
    </row>
    <row r="47" spans="1:96" ht="21" hidden="1" customHeight="1" x14ac:dyDescent="0.25">
      <c r="A47" s="100" t="s">
        <v>48</v>
      </c>
      <c r="B47" s="6"/>
      <c r="C47" s="99"/>
      <c r="D47" s="99"/>
      <c r="E47" s="99"/>
      <c r="F47" s="99"/>
    </row>
    <row r="48" spans="1:96" hidden="1" x14ac:dyDescent="0.25">
      <c r="A48" s="101" t="s">
        <v>49</v>
      </c>
      <c r="B48" s="6"/>
      <c r="C48" s="31"/>
      <c r="D48" s="31"/>
      <c r="E48" s="31"/>
      <c r="F48" s="31"/>
    </row>
    <row r="49" spans="1:6" hidden="1" x14ac:dyDescent="0.25">
      <c r="A49" s="38" t="s">
        <v>50</v>
      </c>
      <c r="B49" s="6"/>
      <c r="C49" s="31">
        <v>124749</v>
      </c>
      <c r="D49" s="31"/>
      <c r="E49" s="31"/>
      <c r="F49" s="31"/>
    </row>
    <row r="50" spans="1:6" hidden="1" x14ac:dyDescent="0.25">
      <c r="A50" s="39" t="s">
        <v>51</v>
      </c>
      <c r="B50" s="6"/>
      <c r="C50" s="31">
        <v>0</v>
      </c>
      <c r="D50" s="31"/>
      <c r="E50" s="31"/>
      <c r="F50" s="31"/>
    </row>
    <row r="51" spans="1:6" ht="30" hidden="1" x14ac:dyDescent="0.25">
      <c r="A51" s="39" t="s">
        <v>52</v>
      </c>
      <c r="B51" s="6"/>
      <c r="C51" s="31">
        <v>13000</v>
      </c>
      <c r="D51" s="31"/>
      <c r="E51" s="31"/>
      <c r="F51" s="31"/>
    </row>
    <row r="52" spans="1:6" ht="21" hidden="1" customHeight="1" x14ac:dyDescent="0.25">
      <c r="A52" s="2" t="s">
        <v>53</v>
      </c>
      <c r="B52" s="6"/>
      <c r="C52" s="32">
        <f>C49+C50*3.2+C51</f>
        <v>137749</v>
      </c>
      <c r="D52" s="32"/>
      <c r="E52" s="32"/>
      <c r="F52" s="31"/>
    </row>
    <row r="53" spans="1:6" ht="21" hidden="1" customHeight="1" x14ac:dyDescent="0.25">
      <c r="A53" s="54" t="s">
        <v>54</v>
      </c>
      <c r="B53" s="6"/>
      <c r="C53" s="31"/>
      <c r="D53" s="31"/>
      <c r="E53" s="31"/>
      <c r="F53" s="31"/>
    </row>
    <row r="54" spans="1:6" hidden="1" x14ac:dyDescent="0.25">
      <c r="A54" s="102" t="s">
        <v>55</v>
      </c>
      <c r="B54" s="6"/>
      <c r="C54" s="31">
        <v>1000</v>
      </c>
      <c r="D54" s="31"/>
      <c r="E54" s="31"/>
      <c r="F54" s="31"/>
    </row>
    <row r="55" spans="1:6" ht="30" hidden="1" x14ac:dyDescent="0.25">
      <c r="A55" s="103" t="s">
        <v>56</v>
      </c>
      <c r="B55" s="6"/>
      <c r="C55" s="31">
        <v>200</v>
      </c>
      <c r="D55" s="31"/>
      <c r="E55" s="31"/>
      <c r="F55" s="31"/>
    </row>
    <row r="56" spans="1:6" hidden="1" x14ac:dyDescent="0.25">
      <c r="A56" s="102" t="s">
        <v>57</v>
      </c>
      <c r="B56" s="6"/>
      <c r="C56" s="31">
        <v>2100</v>
      </c>
      <c r="D56" s="31"/>
      <c r="E56" s="31"/>
      <c r="F56" s="31"/>
    </row>
    <row r="57" spans="1:6" hidden="1" x14ac:dyDescent="0.25">
      <c r="A57" s="102" t="s">
        <v>58</v>
      </c>
      <c r="B57" s="6"/>
      <c r="C57" s="31">
        <v>400</v>
      </c>
      <c r="D57" s="31"/>
      <c r="E57" s="31"/>
      <c r="F57" s="31"/>
    </row>
    <row r="58" spans="1:6" hidden="1" x14ac:dyDescent="0.25">
      <c r="A58" s="102" t="s">
        <v>59</v>
      </c>
      <c r="B58" s="6"/>
      <c r="C58" s="31">
        <v>6000</v>
      </c>
      <c r="D58" s="31"/>
      <c r="E58" s="31"/>
      <c r="F58" s="31"/>
    </row>
    <row r="59" spans="1:6" hidden="1" x14ac:dyDescent="0.25">
      <c r="A59" s="102" t="s">
        <v>60</v>
      </c>
      <c r="B59" s="6"/>
      <c r="C59" s="31">
        <v>370</v>
      </c>
      <c r="D59" s="31"/>
      <c r="E59" s="31"/>
      <c r="F59" s="31"/>
    </row>
    <row r="60" spans="1:6" hidden="1" x14ac:dyDescent="0.25">
      <c r="A60" s="102" t="s">
        <v>61</v>
      </c>
      <c r="B60" s="6"/>
      <c r="C60" s="31">
        <v>400</v>
      </c>
      <c r="D60" s="31"/>
      <c r="E60" s="31"/>
      <c r="F60" s="31"/>
    </row>
    <row r="61" spans="1:6" hidden="1" x14ac:dyDescent="0.25">
      <c r="A61" s="102" t="s">
        <v>62</v>
      </c>
      <c r="B61" s="6"/>
      <c r="C61" s="31">
        <v>430</v>
      </c>
      <c r="D61" s="31"/>
      <c r="E61" s="31"/>
      <c r="F61" s="31"/>
    </row>
    <row r="62" spans="1:6" hidden="1" x14ac:dyDescent="0.25">
      <c r="A62" s="102" t="s">
        <v>63</v>
      </c>
      <c r="B62" s="6"/>
      <c r="C62" s="31">
        <v>2500</v>
      </c>
      <c r="D62" s="31"/>
      <c r="E62" s="31"/>
      <c r="F62" s="31"/>
    </row>
    <row r="63" spans="1:6" hidden="1" x14ac:dyDescent="0.25">
      <c r="A63" s="102" t="s">
        <v>64</v>
      </c>
      <c r="B63" s="6"/>
      <c r="C63" s="31">
        <v>54000</v>
      </c>
      <c r="D63" s="31"/>
      <c r="E63" s="31"/>
      <c r="F63" s="31"/>
    </row>
    <row r="64" spans="1:6" hidden="1" x14ac:dyDescent="0.25">
      <c r="A64" s="102" t="s">
        <v>65</v>
      </c>
      <c r="B64" s="6"/>
      <c r="C64" s="31">
        <v>4300</v>
      </c>
      <c r="D64" s="31"/>
      <c r="E64" s="31"/>
      <c r="F64" s="31"/>
    </row>
    <row r="65" spans="1:96" hidden="1" x14ac:dyDescent="0.25">
      <c r="A65" s="102" t="s">
        <v>66</v>
      </c>
      <c r="B65" s="6"/>
      <c r="C65" s="31">
        <v>640</v>
      </c>
      <c r="D65" s="31"/>
      <c r="E65" s="31"/>
      <c r="F65" s="31"/>
    </row>
    <row r="66" spans="1:96" hidden="1" x14ac:dyDescent="0.25">
      <c r="A66" s="102" t="s">
        <v>67</v>
      </c>
      <c r="B66" s="6"/>
      <c r="C66" s="31">
        <v>640</v>
      </c>
      <c r="D66" s="31"/>
      <c r="E66" s="31"/>
      <c r="F66" s="31"/>
    </row>
    <row r="67" spans="1:96" hidden="1" x14ac:dyDescent="0.25">
      <c r="A67" s="102" t="s">
        <v>68</v>
      </c>
      <c r="B67" s="6"/>
      <c r="C67" s="31">
        <v>1000</v>
      </c>
      <c r="D67" s="31"/>
      <c r="E67" s="31"/>
      <c r="F67" s="31"/>
    </row>
    <row r="68" spans="1:96" hidden="1" x14ac:dyDescent="0.25">
      <c r="A68" s="102" t="s">
        <v>69</v>
      </c>
      <c r="B68" s="6"/>
      <c r="C68" s="31">
        <v>90</v>
      </c>
      <c r="D68" s="31"/>
      <c r="E68" s="31"/>
      <c r="F68" s="31"/>
    </row>
    <row r="69" spans="1:96" ht="15.75" hidden="1" thickBot="1" x14ac:dyDescent="0.3">
      <c r="A69" s="102" t="s">
        <v>70</v>
      </c>
      <c r="B69" s="6"/>
      <c r="C69" s="31">
        <v>175</v>
      </c>
      <c r="D69" s="31"/>
      <c r="E69" s="31"/>
      <c r="F69" s="31"/>
    </row>
    <row r="70" spans="1:96" s="107" customFormat="1" ht="19.5" hidden="1" customHeight="1" thickBot="1" x14ac:dyDescent="0.3">
      <c r="A70" s="104"/>
      <c r="B70" s="105"/>
      <c r="C70" s="106"/>
      <c r="D70" s="106"/>
      <c r="E70" s="106"/>
      <c r="F70" s="106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</row>
    <row r="71" spans="1:96" hidden="1" x14ac:dyDescent="0.25">
      <c r="A71" s="108"/>
      <c r="B71" s="109"/>
      <c r="C71" s="31"/>
      <c r="D71" s="31"/>
      <c r="E71" s="31"/>
      <c r="F71" s="31"/>
    </row>
    <row r="72" spans="1:96" ht="17.25" hidden="1" customHeight="1" x14ac:dyDescent="0.25">
      <c r="A72" s="110" t="s">
        <v>36</v>
      </c>
      <c r="B72" s="49"/>
      <c r="C72" s="31"/>
      <c r="D72" s="31"/>
      <c r="E72" s="31"/>
      <c r="F72" s="31"/>
    </row>
    <row r="73" spans="1:96" ht="18" hidden="1" customHeight="1" x14ac:dyDescent="0.25">
      <c r="A73" s="111" t="s">
        <v>5</v>
      </c>
      <c r="B73" s="49"/>
      <c r="C73" s="31"/>
      <c r="D73" s="31"/>
      <c r="E73" s="31"/>
      <c r="F73" s="31"/>
    </row>
    <row r="74" spans="1:96" hidden="1" x14ac:dyDescent="0.25">
      <c r="A74" s="82" t="s">
        <v>15</v>
      </c>
      <c r="B74" s="49">
        <v>340</v>
      </c>
      <c r="C74" s="31">
        <v>2121</v>
      </c>
      <c r="D74" s="90">
        <v>8.5</v>
      </c>
      <c r="E74" s="51">
        <f t="shared" ref="E74:E81" si="6">ROUND(F74/B74,0)</f>
        <v>53</v>
      </c>
      <c r="F74" s="31">
        <f t="shared" ref="F74:F81" si="7">ROUND(C74*D74,0)</f>
        <v>18029</v>
      </c>
    </row>
    <row r="75" spans="1:96" ht="28.5" hidden="1" customHeight="1" x14ac:dyDescent="0.25">
      <c r="A75" s="103" t="s">
        <v>40</v>
      </c>
      <c r="B75" s="49">
        <v>340</v>
      </c>
      <c r="C75" s="31">
        <v>2040</v>
      </c>
      <c r="D75" s="90">
        <v>8.5</v>
      </c>
      <c r="E75" s="51">
        <f t="shared" si="6"/>
        <v>51</v>
      </c>
      <c r="F75" s="31">
        <f t="shared" si="7"/>
        <v>17340</v>
      </c>
    </row>
    <row r="76" spans="1:96" hidden="1" x14ac:dyDescent="0.25">
      <c r="A76" s="82" t="s">
        <v>10</v>
      </c>
      <c r="B76" s="49">
        <v>340</v>
      </c>
      <c r="C76" s="31">
        <v>1870</v>
      </c>
      <c r="D76" s="50">
        <v>10</v>
      </c>
      <c r="E76" s="51">
        <f t="shared" si="6"/>
        <v>55</v>
      </c>
      <c r="F76" s="31">
        <f t="shared" si="7"/>
        <v>18700</v>
      </c>
    </row>
    <row r="77" spans="1:96" hidden="1" x14ac:dyDescent="0.25">
      <c r="A77" s="82" t="s">
        <v>26</v>
      </c>
      <c r="B77" s="49">
        <v>340</v>
      </c>
      <c r="C77" s="31">
        <v>3263</v>
      </c>
      <c r="D77" s="50">
        <v>11</v>
      </c>
      <c r="E77" s="51">
        <f t="shared" si="6"/>
        <v>106</v>
      </c>
      <c r="F77" s="31">
        <f t="shared" si="7"/>
        <v>35893</v>
      </c>
    </row>
    <row r="78" spans="1:96" hidden="1" x14ac:dyDescent="0.25">
      <c r="A78" s="82" t="s">
        <v>33</v>
      </c>
      <c r="B78" s="49">
        <v>340</v>
      </c>
      <c r="C78" s="31">
        <v>3077</v>
      </c>
      <c r="D78" s="50">
        <v>10.5</v>
      </c>
      <c r="E78" s="51">
        <f t="shared" si="6"/>
        <v>95</v>
      </c>
      <c r="F78" s="31">
        <f t="shared" si="7"/>
        <v>32309</v>
      </c>
    </row>
    <row r="79" spans="1:96" hidden="1" x14ac:dyDescent="0.25">
      <c r="A79" s="82" t="s">
        <v>27</v>
      </c>
      <c r="B79" s="49">
        <v>340</v>
      </c>
      <c r="C79" s="31">
        <v>3288</v>
      </c>
      <c r="D79" s="50">
        <v>12</v>
      </c>
      <c r="E79" s="51">
        <f t="shared" si="6"/>
        <v>116</v>
      </c>
      <c r="F79" s="31">
        <f t="shared" si="7"/>
        <v>39456</v>
      </c>
    </row>
    <row r="80" spans="1:96" hidden="1" x14ac:dyDescent="0.25">
      <c r="A80" s="82" t="s">
        <v>34</v>
      </c>
      <c r="B80" s="49">
        <v>340</v>
      </c>
      <c r="C80" s="31">
        <v>601</v>
      </c>
      <c r="D80" s="50">
        <v>18.100000000000001</v>
      </c>
      <c r="E80" s="51">
        <f t="shared" si="6"/>
        <v>32</v>
      </c>
      <c r="F80" s="31">
        <f t="shared" si="7"/>
        <v>10878</v>
      </c>
    </row>
    <row r="81" spans="1:96" hidden="1" x14ac:dyDescent="0.25">
      <c r="A81" s="82" t="s">
        <v>31</v>
      </c>
      <c r="B81" s="49">
        <v>340</v>
      </c>
      <c r="C81" s="31">
        <v>1700</v>
      </c>
      <c r="D81" s="50">
        <v>15</v>
      </c>
      <c r="E81" s="51">
        <f t="shared" si="6"/>
        <v>75</v>
      </c>
      <c r="F81" s="31">
        <f t="shared" si="7"/>
        <v>25500</v>
      </c>
    </row>
    <row r="82" spans="1:96" s="85" customFormat="1" ht="21" hidden="1" customHeight="1" x14ac:dyDescent="0.25">
      <c r="A82" s="84" t="s">
        <v>6</v>
      </c>
      <c r="B82" s="49"/>
      <c r="C82" s="32">
        <f>SUM(C74:C81)</f>
        <v>17960</v>
      </c>
      <c r="D82" s="62">
        <f>F82/C82</f>
        <v>11.030345211581292</v>
      </c>
      <c r="E82" s="61">
        <f>SUM(E74:E81)</f>
        <v>583</v>
      </c>
      <c r="F82" s="32">
        <f>SUM(F74:F81)</f>
        <v>198105</v>
      </c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  <c r="BM82" s="74"/>
      <c r="BN82" s="74"/>
      <c r="BO82" s="74"/>
      <c r="BP82" s="74"/>
      <c r="BQ82" s="74"/>
      <c r="BR82" s="74"/>
      <c r="BS82" s="74"/>
      <c r="BT82" s="74"/>
      <c r="BU82" s="74"/>
      <c r="BV82" s="74"/>
      <c r="BW82" s="74"/>
      <c r="BX82" s="74"/>
      <c r="BY82" s="74"/>
      <c r="BZ82" s="74"/>
      <c r="CA82" s="74"/>
      <c r="CB82" s="74"/>
      <c r="CC82" s="74"/>
      <c r="CD82" s="74"/>
      <c r="CE82" s="74"/>
      <c r="CF82" s="74"/>
      <c r="CG82" s="74"/>
      <c r="CH82" s="74"/>
      <c r="CI82" s="74"/>
      <c r="CJ82" s="74"/>
      <c r="CK82" s="74"/>
      <c r="CL82" s="74"/>
      <c r="CM82" s="74"/>
      <c r="CN82" s="74"/>
      <c r="CO82" s="74"/>
      <c r="CP82" s="74"/>
      <c r="CQ82" s="74"/>
      <c r="CR82" s="74"/>
    </row>
    <row r="83" spans="1:96" s="85" customFormat="1" hidden="1" x14ac:dyDescent="0.25">
      <c r="A83" s="23" t="s">
        <v>7</v>
      </c>
      <c r="B83" s="6"/>
      <c r="C83" s="32"/>
      <c r="D83" s="51"/>
      <c r="E83" s="51"/>
      <c r="F83" s="31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  <c r="BH83" s="74"/>
      <c r="BI83" s="74"/>
      <c r="BJ83" s="74"/>
      <c r="BK83" s="74"/>
      <c r="BL83" s="74"/>
      <c r="BM83" s="74"/>
      <c r="BN83" s="74"/>
      <c r="BO83" s="74"/>
      <c r="BP83" s="74"/>
      <c r="BQ83" s="74"/>
      <c r="BR83" s="74"/>
      <c r="BS83" s="74"/>
      <c r="BT83" s="74"/>
      <c r="BU83" s="74"/>
      <c r="BV83" s="74"/>
      <c r="BW83" s="74"/>
      <c r="BX83" s="74"/>
      <c r="BY83" s="74"/>
      <c r="BZ83" s="74"/>
      <c r="CA83" s="74"/>
      <c r="CB83" s="74"/>
      <c r="CC83" s="74"/>
      <c r="CD83" s="74"/>
      <c r="CE83" s="74"/>
      <c r="CF83" s="74"/>
      <c r="CG83" s="74"/>
      <c r="CH83" s="74"/>
      <c r="CI83" s="74"/>
      <c r="CJ83" s="74"/>
      <c r="CK83" s="74"/>
      <c r="CL83" s="74"/>
      <c r="CM83" s="74"/>
      <c r="CN83" s="74"/>
      <c r="CO83" s="74"/>
      <c r="CP83" s="74"/>
      <c r="CQ83" s="74"/>
      <c r="CR83" s="74"/>
    </row>
    <row r="84" spans="1:96" s="85" customFormat="1" ht="15.75" hidden="1" x14ac:dyDescent="0.25">
      <c r="A84" s="88" t="s">
        <v>43</v>
      </c>
      <c r="B84" s="6"/>
      <c r="C84" s="32"/>
      <c r="D84" s="51"/>
      <c r="E84" s="51"/>
      <c r="F84" s="31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4"/>
      <c r="AS84" s="74"/>
      <c r="AT84" s="74"/>
      <c r="AU84" s="74"/>
      <c r="AV84" s="74"/>
      <c r="AW84" s="74"/>
      <c r="AX84" s="74"/>
      <c r="AY84" s="74"/>
      <c r="AZ84" s="74"/>
      <c r="BA84" s="74"/>
      <c r="BB84" s="74"/>
      <c r="BC84" s="74"/>
      <c r="BD84" s="74"/>
      <c r="BE84" s="74"/>
      <c r="BF84" s="74"/>
      <c r="BG84" s="74"/>
      <c r="BH84" s="74"/>
      <c r="BI84" s="74"/>
      <c r="BJ84" s="74"/>
      <c r="BK84" s="74"/>
      <c r="BL84" s="74"/>
      <c r="BM84" s="74"/>
      <c r="BN84" s="74"/>
      <c r="BO84" s="74"/>
      <c r="BP84" s="74"/>
      <c r="BQ84" s="74"/>
      <c r="BR84" s="74"/>
      <c r="BS84" s="74"/>
      <c r="BT84" s="74"/>
      <c r="BU84" s="74"/>
      <c r="BV84" s="74"/>
      <c r="BW84" s="74"/>
      <c r="BX84" s="74"/>
      <c r="BY84" s="74"/>
      <c r="BZ84" s="74"/>
      <c r="CA84" s="74"/>
      <c r="CB84" s="74"/>
      <c r="CC84" s="74"/>
      <c r="CD84" s="74"/>
      <c r="CE84" s="74"/>
      <c r="CF84" s="74"/>
      <c r="CG84" s="74"/>
      <c r="CH84" s="74"/>
      <c r="CI84" s="74"/>
      <c r="CJ84" s="74"/>
      <c r="CK84" s="74"/>
      <c r="CL84" s="74"/>
      <c r="CM84" s="74"/>
      <c r="CN84" s="74"/>
      <c r="CO84" s="74"/>
      <c r="CP84" s="74"/>
      <c r="CQ84" s="74"/>
      <c r="CR84" s="74"/>
    </row>
    <row r="85" spans="1:96" s="85" customFormat="1" ht="18" hidden="1" customHeight="1" x14ac:dyDescent="0.25">
      <c r="A85" s="89" t="s">
        <v>10</v>
      </c>
      <c r="B85" s="87">
        <v>340</v>
      </c>
      <c r="C85" s="31">
        <v>220</v>
      </c>
      <c r="D85" s="90">
        <v>10</v>
      </c>
      <c r="E85" s="51">
        <f>ROUND(F85/B85,0)</f>
        <v>6</v>
      </c>
      <c r="F85" s="31">
        <f>ROUND(C85*D85,0)</f>
        <v>2200</v>
      </c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4"/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  <c r="BG85" s="74"/>
      <c r="BH85" s="74"/>
      <c r="BI85" s="74"/>
      <c r="BJ85" s="74"/>
      <c r="BK85" s="74"/>
      <c r="BL85" s="74"/>
      <c r="BM85" s="74"/>
      <c r="BN85" s="74"/>
      <c r="BO85" s="74"/>
      <c r="BP85" s="74"/>
      <c r="BQ85" s="74"/>
      <c r="BR85" s="74"/>
      <c r="BS85" s="74"/>
      <c r="BT85" s="74"/>
      <c r="BU85" s="74"/>
      <c r="BV85" s="74"/>
      <c r="BW85" s="74"/>
      <c r="BX85" s="74"/>
      <c r="BY85" s="74"/>
      <c r="BZ85" s="74"/>
      <c r="CA85" s="74"/>
      <c r="CB85" s="74"/>
      <c r="CC85" s="74"/>
      <c r="CD85" s="74"/>
      <c r="CE85" s="74"/>
      <c r="CF85" s="74"/>
      <c r="CG85" s="74"/>
      <c r="CH85" s="74"/>
      <c r="CI85" s="74"/>
      <c r="CJ85" s="74"/>
      <c r="CK85" s="74"/>
      <c r="CL85" s="74"/>
      <c r="CM85" s="74"/>
      <c r="CN85" s="74"/>
      <c r="CO85" s="74"/>
      <c r="CP85" s="74"/>
      <c r="CQ85" s="74"/>
      <c r="CR85" s="74"/>
    </row>
    <row r="86" spans="1:96" s="85" customFormat="1" ht="17.25" hidden="1" customHeight="1" x14ac:dyDescent="0.25">
      <c r="A86" s="92" t="s">
        <v>9</v>
      </c>
      <c r="B86" s="6"/>
      <c r="C86" s="94">
        <f>C85</f>
        <v>220</v>
      </c>
      <c r="D86" s="112">
        <f>D85</f>
        <v>10</v>
      </c>
      <c r="E86" s="113">
        <f>E85</f>
        <v>6</v>
      </c>
      <c r="F86" s="94">
        <f>F85</f>
        <v>2200</v>
      </c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4"/>
      <c r="BC86" s="74"/>
      <c r="BD86" s="74"/>
      <c r="BE86" s="74"/>
      <c r="BF86" s="74"/>
      <c r="BG86" s="74"/>
      <c r="BH86" s="74"/>
      <c r="BI86" s="74"/>
      <c r="BJ86" s="74"/>
      <c r="BK86" s="74"/>
      <c r="BL86" s="74"/>
      <c r="BM86" s="74"/>
      <c r="BN86" s="74"/>
      <c r="BO86" s="74"/>
      <c r="BP86" s="74"/>
      <c r="BQ86" s="74"/>
      <c r="BR86" s="74"/>
      <c r="BS86" s="74"/>
      <c r="BT86" s="74"/>
      <c r="BU86" s="74"/>
      <c r="BV86" s="74"/>
      <c r="BW86" s="74"/>
      <c r="BX86" s="74"/>
      <c r="BY86" s="74"/>
      <c r="BZ86" s="74"/>
      <c r="CA86" s="74"/>
      <c r="CB86" s="74"/>
      <c r="CC86" s="74"/>
      <c r="CD86" s="74"/>
      <c r="CE86" s="74"/>
      <c r="CF86" s="74"/>
      <c r="CG86" s="74"/>
      <c r="CH86" s="74"/>
      <c r="CI86" s="74"/>
      <c r="CJ86" s="74"/>
      <c r="CK86" s="74"/>
      <c r="CL86" s="74"/>
      <c r="CM86" s="74"/>
      <c r="CN86" s="74"/>
      <c r="CO86" s="74"/>
      <c r="CP86" s="74"/>
      <c r="CQ86" s="74"/>
      <c r="CR86" s="74"/>
    </row>
    <row r="87" spans="1:96" s="85" customFormat="1" ht="18" hidden="1" customHeight="1" x14ac:dyDescent="0.25">
      <c r="A87" s="4" t="s">
        <v>41</v>
      </c>
      <c r="B87" s="6"/>
      <c r="C87" s="32">
        <f>C86</f>
        <v>220</v>
      </c>
      <c r="D87" s="114">
        <f t="shared" ref="D87:F87" si="8">D86</f>
        <v>10</v>
      </c>
      <c r="E87" s="32">
        <f t="shared" si="8"/>
        <v>6</v>
      </c>
      <c r="F87" s="32">
        <f t="shared" si="8"/>
        <v>2200</v>
      </c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P87" s="74"/>
      <c r="AQ87" s="74"/>
      <c r="AR87" s="74"/>
      <c r="AS87" s="74"/>
      <c r="AT87" s="74"/>
      <c r="AU87" s="74"/>
      <c r="AV87" s="74"/>
      <c r="AW87" s="74"/>
      <c r="AX87" s="74"/>
      <c r="AY87" s="74"/>
      <c r="AZ87" s="74"/>
      <c r="BA87" s="74"/>
      <c r="BB87" s="74"/>
      <c r="BC87" s="74"/>
      <c r="BD87" s="74"/>
      <c r="BE87" s="74"/>
      <c r="BF87" s="74"/>
      <c r="BG87" s="74"/>
      <c r="BH87" s="74"/>
      <c r="BI87" s="74"/>
      <c r="BJ87" s="74"/>
      <c r="BK87" s="74"/>
      <c r="BL87" s="74"/>
      <c r="BM87" s="74"/>
      <c r="BN87" s="74"/>
      <c r="BO87" s="74"/>
      <c r="BP87" s="74"/>
      <c r="BQ87" s="74"/>
      <c r="BR87" s="74"/>
      <c r="BS87" s="74"/>
      <c r="BT87" s="74"/>
      <c r="BU87" s="74"/>
      <c r="BV87" s="74"/>
      <c r="BW87" s="74"/>
      <c r="BX87" s="74"/>
      <c r="BY87" s="74"/>
      <c r="BZ87" s="74"/>
      <c r="CA87" s="74"/>
      <c r="CB87" s="74"/>
      <c r="CC87" s="74"/>
      <c r="CD87" s="74"/>
      <c r="CE87" s="74"/>
      <c r="CF87" s="74"/>
      <c r="CG87" s="74"/>
      <c r="CH87" s="74"/>
      <c r="CI87" s="74"/>
      <c r="CJ87" s="74"/>
      <c r="CK87" s="74"/>
      <c r="CL87" s="74"/>
      <c r="CM87" s="74"/>
      <c r="CN87" s="74"/>
      <c r="CO87" s="74"/>
      <c r="CP87" s="74"/>
      <c r="CQ87" s="74"/>
      <c r="CR87" s="74"/>
    </row>
    <row r="88" spans="1:96" s="85" customFormat="1" ht="18" hidden="1" customHeight="1" x14ac:dyDescent="0.25">
      <c r="A88" s="100" t="s">
        <v>48</v>
      </c>
      <c r="B88" s="6"/>
      <c r="C88" s="32"/>
      <c r="D88" s="115"/>
      <c r="E88" s="32"/>
      <c r="F88" s="32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74"/>
      <c r="AO88" s="74"/>
      <c r="AP88" s="74"/>
      <c r="AQ88" s="74"/>
      <c r="AR88" s="74"/>
      <c r="AS88" s="74"/>
      <c r="AT88" s="74"/>
      <c r="AU88" s="74"/>
      <c r="AV88" s="74"/>
      <c r="AW88" s="74"/>
      <c r="AX88" s="74"/>
      <c r="AY88" s="74"/>
      <c r="AZ88" s="74"/>
      <c r="BA88" s="74"/>
      <c r="BB88" s="74"/>
      <c r="BC88" s="74"/>
      <c r="BD88" s="74"/>
      <c r="BE88" s="74"/>
      <c r="BF88" s="74"/>
      <c r="BG88" s="74"/>
      <c r="BH88" s="74"/>
      <c r="BI88" s="74"/>
      <c r="BJ88" s="74"/>
      <c r="BK88" s="74"/>
      <c r="BL88" s="74"/>
      <c r="BM88" s="74"/>
      <c r="BN88" s="74"/>
      <c r="BO88" s="74"/>
      <c r="BP88" s="74"/>
      <c r="BQ88" s="74"/>
      <c r="BR88" s="74"/>
      <c r="BS88" s="74"/>
      <c r="BT88" s="74"/>
      <c r="BU88" s="74"/>
      <c r="BV88" s="74"/>
      <c r="BW88" s="74"/>
      <c r="BX88" s="74"/>
      <c r="BY88" s="74"/>
      <c r="BZ88" s="74"/>
      <c r="CA88" s="74"/>
      <c r="CB88" s="74"/>
      <c r="CC88" s="74"/>
      <c r="CD88" s="74"/>
      <c r="CE88" s="74"/>
      <c r="CF88" s="74"/>
      <c r="CG88" s="74"/>
      <c r="CH88" s="74"/>
      <c r="CI88" s="74"/>
      <c r="CJ88" s="74"/>
      <c r="CK88" s="74"/>
      <c r="CL88" s="74"/>
      <c r="CM88" s="74"/>
      <c r="CN88" s="74"/>
      <c r="CO88" s="74"/>
      <c r="CP88" s="74"/>
      <c r="CQ88" s="74"/>
      <c r="CR88" s="74"/>
    </row>
    <row r="89" spans="1:96" s="85" customFormat="1" ht="18" hidden="1" customHeight="1" x14ac:dyDescent="0.25">
      <c r="A89" s="101" t="s">
        <v>49</v>
      </c>
      <c r="B89" s="6"/>
      <c r="C89" s="31"/>
      <c r="D89" s="31"/>
      <c r="E89" s="31"/>
      <c r="F89" s="31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74"/>
      <c r="AO89" s="74"/>
      <c r="AP89" s="74"/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4"/>
      <c r="BG89" s="74"/>
      <c r="BH89" s="74"/>
      <c r="BI89" s="74"/>
      <c r="BJ89" s="74"/>
      <c r="BK89" s="74"/>
      <c r="BL89" s="74"/>
      <c r="BM89" s="74"/>
      <c r="BN89" s="74"/>
      <c r="BO89" s="74"/>
      <c r="BP89" s="74"/>
      <c r="BQ89" s="74"/>
      <c r="BR89" s="74"/>
      <c r="BS89" s="74"/>
      <c r="BT89" s="74"/>
      <c r="BU89" s="74"/>
      <c r="BV89" s="74"/>
      <c r="BW89" s="74"/>
      <c r="BX89" s="74"/>
      <c r="BY89" s="74"/>
      <c r="BZ89" s="74"/>
      <c r="CA89" s="74"/>
      <c r="CB89" s="74"/>
      <c r="CC89" s="74"/>
      <c r="CD89" s="74"/>
      <c r="CE89" s="74"/>
      <c r="CF89" s="74"/>
      <c r="CG89" s="74"/>
      <c r="CH89" s="74"/>
      <c r="CI89" s="74"/>
      <c r="CJ89" s="74"/>
      <c r="CK89" s="74"/>
      <c r="CL89" s="74"/>
      <c r="CM89" s="74"/>
      <c r="CN89" s="74"/>
      <c r="CO89" s="74"/>
      <c r="CP89" s="74"/>
      <c r="CQ89" s="74"/>
      <c r="CR89" s="74"/>
    </row>
    <row r="90" spans="1:96" s="85" customFormat="1" ht="18" hidden="1" customHeight="1" x14ac:dyDescent="0.25">
      <c r="A90" s="38" t="s">
        <v>50</v>
      </c>
      <c r="B90" s="6"/>
      <c r="C90" s="31">
        <v>9450</v>
      </c>
      <c r="D90" s="31"/>
      <c r="E90" s="31"/>
      <c r="F90" s="31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74"/>
      <c r="AO90" s="74"/>
      <c r="AP90" s="74"/>
      <c r="AQ90" s="74"/>
      <c r="AR90" s="74"/>
      <c r="AS90" s="74"/>
      <c r="AT90" s="74"/>
      <c r="AU90" s="74"/>
      <c r="AV90" s="74"/>
      <c r="AW90" s="74"/>
      <c r="AX90" s="74"/>
      <c r="AY90" s="74"/>
      <c r="AZ90" s="74"/>
      <c r="BA90" s="74"/>
      <c r="BB90" s="74"/>
      <c r="BC90" s="74"/>
      <c r="BD90" s="74"/>
      <c r="BE90" s="74"/>
      <c r="BF90" s="74"/>
      <c r="BG90" s="74"/>
      <c r="BH90" s="74"/>
      <c r="BI90" s="74"/>
      <c r="BJ90" s="74"/>
      <c r="BK90" s="74"/>
      <c r="BL90" s="74"/>
      <c r="BM90" s="74"/>
      <c r="BN90" s="74"/>
      <c r="BO90" s="74"/>
      <c r="BP90" s="74"/>
      <c r="BQ90" s="74"/>
      <c r="BR90" s="74"/>
      <c r="BS90" s="74"/>
      <c r="BT90" s="74"/>
      <c r="BU90" s="74"/>
      <c r="BV90" s="74"/>
      <c r="BW90" s="74"/>
      <c r="BX90" s="74"/>
      <c r="BY90" s="74"/>
      <c r="BZ90" s="74"/>
      <c r="CA90" s="74"/>
      <c r="CB90" s="74"/>
      <c r="CC90" s="74"/>
      <c r="CD90" s="74"/>
      <c r="CE90" s="74"/>
      <c r="CF90" s="74"/>
      <c r="CG90" s="74"/>
      <c r="CH90" s="74"/>
      <c r="CI90" s="74"/>
      <c r="CJ90" s="74"/>
      <c r="CK90" s="74"/>
      <c r="CL90" s="74"/>
      <c r="CM90" s="74"/>
      <c r="CN90" s="74"/>
      <c r="CO90" s="74"/>
      <c r="CP90" s="74"/>
      <c r="CQ90" s="74"/>
      <c r="CR90" s="74"/>
    </row>
    <row r="91" spans="1:96" s="85" customFormat="1" ht="18" hidden="1" customHeight="1" x14ac:dyDescent="0.25">
      <c r="A91" s="39" t="s">
        <v>51</v>
      </c>
      <c r="B91" s="6"/>
      <c r="C91" s="31">
        <v>25063</v>
      </c>
      <c r="D91" s="31"/>
      <c r="E91" s="31"/>
      <c r="F91" s="31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  <c r="AN91" s="74"/>
      <c r="AO91" s="74"/>
      <c r="AP91" s="74"/>
      <c r="AQ91" s="74"/>
      <c r="AR91" s="74"/>
      <c r="AS91" s="74"/>
      <c r="AT91" s="74"/>
      <c r="AU91" s="74"/>
      <c r="AV91" s="74"/>
      <c r="AW91" s="74"/>
      <c r="AX91" s="74"/>
      <c r="AY91" s="74"/>
      <c r="AZ91" s="74"/>
      <c r="BA91" s="74"/>
      <c r="BB91" s="74"/>
      <c r="BC91" s="74"/>
      <c r="BD91" s="74"/>
      <c r="BE91" s="74"/>
      <c r="BF91" s="74"/>
      <c r="BG91" s="74"/>
      <c r="BH91" s="74"/>
      <c r="BI91" s="74"/>
      <c r="BJ91" s="74"/>
      <c r="BK91" s="74"/>
      <c r="BL91" s="74"/>
      <c r="BM91" s="74"/>
      <c r="BN91" s="74"/>
      <c r="BO91" s="74"/>
      <c r="BP91" s="74"/>
      <c r="BQ91" s="74"/>
      <c r="BR91" s="74"/>
      <c r="BS91" s="74"/>
      <c r="BT91" s="74"/>
      <c r="BU91" s="74"/>
      <c r="BV91" s="74"/>
      <c r="BW91" s="74"/>
      <c r="BX91" s="74"/>
      <c r="BY91" s="74"/>
      <c r="BZ91" s="74"/>
      <c r="CA91" s="74"/>
      <c r="CB91" s="74"/>
      <c r="CC91" s="74"/>
      <c r="CD91" s="74"/>
      <c r="CE91" s="74"/>
      <c r="CF91" s="74"/>
      <c r="CG91" s="74"/>
      <c r="CH91" s="74"/>
      <c r="CI91" s="74"/>
      <c r="CJ91" s="74"/>
      <c r="CK91" s="74"/>
      <c r="CL91" s="74"/>
      <c r="CM91" s="74"/>
      <c r="CN91" s="74"/>
      <c r="CO91" s="74"/>
      <c r="CP91" s="74"/>
      <c r="CQ91" s="74"/>
      <c r="CR91" s="74"/>
    </row>
    <row r="92" spans="1:96" s="85" customFormat="1" ht="30.75" hidden="1" customHeight="1" x14ac:dyDescent="0.25">
      <c r="A92" s="39" t="s">
        <v>52</v>
      </c>
      <c r="B92" s="6"/>
      <c r="C92" s="31">
        <v>55524</v>
      </c>
      <c r="D92" s="31"/>
      <c r="E92" s="31"/>
      <c r="F92" s="31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  <c r="AT92" s="74"/>
      <c r="AU92" s="74"/>
      <c r="AV92" s="74"/>
      <c r="AW92" s="74"/>
      <c r="AX92" s="74"/>
      <c r="AY92" s="74"/>
      <c r="AZ92" s="74"/>
      <c r="BA92" s="74"/>
      <c r="BB92" s="74"/>
      <c r="BC92" s="74"/>
      <c r="BD92" s="74"/>
      <c r="BE92" s="74"/>
      <c r="BF92" s="74"/>
      <c r="BG92" s="74"/>
      <c r="BH92" s="74"/>
      <c r="BI92" s="74"/>
      <c r="BJ92" s="74"/>
      <c r="BK92" s="74"/>
      <c r="BL92" s="74"/>
      <c r="BM92" s="74"/>
      <c r="BN92" s="74"/>
      <c r="BO92" s="74"/>
      <c r="BP92" s="74"/>
      <c r="BQ92" s="74"/>
      <c r="BR92" s="74"/>
      <c r="BS92" s="74"/>
      <c r="BT92" s="74"/>
      <c r="BU92" s="74"/>
      <c r="BV92" s="74"/>
      <c r="BW92" s="74"/>
      <c r="BX92" s="74"/>
      <c r="BY92" s="74"/>
      <c r="BZ92" s="74"/>
      <c r="CA92" s="74"/>
      <c r="CB92" s="74"/>
      <c r="CC92" s="74"/>
      <c r="CD92" s="74"/>
      <c r="CE92" s="74"/>
      <c r="CF92" s="74"/>
      <c r="CG92" s="74"/>
      <c r="CH92" s="74"/>
      <c r="CI92" s="74"/>
      <c r="CJ92" s="74"/>
      <c r="CK92" s="74"/>
      <c r="CL92" s="74"/>
      <c r="CM92" s="74"/>
      <c r="CN92" s="74"/>
      <c r="CO92" s="74"/>
      <c r="CP92" s="74"/>
      <c r="CQ92" s="74"/>
      <c r="CR92" s="74"/>
    </row>
    <row r="93" spans="1:96" s="85" customFormat="1" ht="18" hidden="1" customHeight="1" x14ac:dyDescent="0.25">
      <c r="A93" s="2" t="s">
        <v>53</v>
      </c>
      <c r="B93" s="6"/>
      <c r="C93" s="32">
        <f>C90+C91*3.2+C92</f>
        <v>145175.6</v>
      </c>
      <c r="D93" s="32"/>
      <c r="E93" s="32"/>
      <c r="F93" s="31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P93" s="74"/>
      <c r="AQ93" s="74"/>
      <c r="AR93" s="74"/>
      <c r="AS93" s="74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4"/>
      <c r="BG93" s="74"/>
      <c r="BH93" s="74"/>
      <c r="BI93" s="74"/>
      <c r="BJ93" s="74"/>
      <c r="BK93" s="74"/>
      <c r="BL93" s="74"/>
      <c r="BM93" s="74"/>
      <c r="BN93" s="74"/>
      <c r="BO93" s="74"/>
      <c r="BP93" s="74"/>
      <c r="BQ93" s="74"/>
      <c r="BR93" s="74"/>
      <c r="BS93" s="74"/>
      <c r="BT93" s="74"/>
      <c r="BU93" s="74"/>
      <c r="BV93" s="74"/>
      <c r="BW93" s="74"/>
      <c r="BX93" s="74"/>
      <c r="BY93" s="74"/>
      <c r="BZ93" s="74"/>
      <c r="CA93" s="74"/>
      <c r="CB93" s="74"/>
      <c r="CC93" s="74"/>
      <c r="CD93" s="74"/>
      <c r="CE93" s="74"/>
      <c r="CF93" s="74"/>
      <c r="CG93" s="74"/>
      <c r="CH93" s="74"/>
      <c r="CI93" s="74"/>
      <c r="CJ93" s="74"/>
      <c r="CK93" s="74"/>
      <c r="CL93" s="74"/>
      <c r="CM93" s="74"/>
      <c r="CN93" s="74"/>
      <c r="CO93" s="74"/>
      <c r="CP93" s="74"/>
      <c r="CQ93" s="74"/>
      <c r="CR93" s="74"/>
    </row>
    <row r="94" spans="1:96" s="85" customFormat="1" ht="18" hidden="1" customHeight="1" x14ac:dyDescent="0.25">
      <c r="A94" s="54" t="s">
        <v>54</v>
      </c>
      <c r="B94" s="6"/>
      <c r="C94" s="31"/>
      <c r="D94" s="31"/>
      <c r="E94" s="31"/>
      <c r="F94" s="31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74"/>
      <c r="AO94" s="74"/>
      <c r="AP94" s="74"/>
      <c r="AQ94" s="74"/>
      <c r="AR94" s="74"/>
      <c r="AS94" s="74"/>
      <c r="AT94" s="74"/>
      <c r="AU94" s="74"/>
      <c r="AV94" s="74"/>
      <c r="AW94" s="74"/>
      <c r="AX94" s="74"/>
      <c r="AY94" s="74"/>
      <c r="AZ94" s="74"/>
      <c r="BA94" s="74"/>
      <c r="BB94" s="74"/>
      <c r="BC94" s="74"/>
      <c r="BD94" s="74"/>
      <c r="BE94" s="74"/>
      <c r="BF94" s="74"/>
      <c r="BG94" s="74"/>
      <c r="BH94" s="74"/>
      <c r="BI94" s="74"/>
      <c r="BJ94" s="74"/>
      <c r="BK94" s="74"/>
      <c r="BL94" s="74"/>
      <c r="BM94" s="74"/>
      <c r="BN94" s="74"/>
      <c r="BO94" s="74"/>
      <c r="BP94" s="74"/>
      <c r="BQ94" s="74"/>
      <c r="BR94" s="74"/>
      <c r="BS94" s="74"/>
      <c r="BT94" s="74"/>
      <c r="BU94" s="74"/>
      <c r="BV94" s="74"/>
      <c r="BW94" s="74"/>
      <c r="BX94" s="74"/>
      <c r="BY94" s="74"/>
      <c r="BZ94" s="74"/>
      <c r="CA94" s="74"/>
      <c r="CB94" s="74"/>
      <c r="CC94" s="74"/>
      <c r="CD94" s="74"/>
      <c r="CE94" s="74"/>
      <c r="CF94" s="74"/>
      <c r="CG94" s="74"/>
      <c r="CH94" s="74"/>
      <c r="CI94" s="74"/>
      <c r="CJ94" s="74"/>
      <c r="CK94" s="74"/>
      <c r="CL94" s="74"/>
      <c r="CM94" s="74"/>
      <c r="CN94" s="74"/>
      <c r="CO94" s="74"/>
      <c r="CP94" s="74"/>
      <c r="CQ94" s="74"/>
      <c r="CR94" s="74"/>
    </row>
    <row r="95" spans="1:96" s="85" customFormat="1" ht="18" hidden="1" customHeight="1" x14ac:dyDescent="0.25">
      <c r="A95" s="102" t="s">
        <v>55</v>
      </c>
      <c r="B95" s="6"/>
      <c r="C95" s="31">
        <v>1500</v>
      </c>
      <c r="D95" s="31"/>
      <c r="E95" s="31"/>
      <c r="F95" s="31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4"/>
      <c r="AJ95" s="74"/>
      <c r="AK95" s="74"/>
      <c r="AL95" s="74"/>
      <c r="AM95" s="74"/>
      <c r="AN95" s="74"/>
      <c r="AO95" s="74"/>
      <c r="AP95" s="74"/>
      <c r="AQ95" s="74"/>
      <c r="AR95" s="74"/>
      <c r="AS95" s="74"/>
      <c r="AT95" s="74"/>
      <c r="AU95" s="74"/>
      <c r="AV95" s="74"/>
      <c r="AW95" s="74"/>
      <c r="AX95" s="74"/>
      <c r="AY95" s="74"/>
      <c r="AZ95" s="74"/>
      <c r="BA95" s="74"/>
      <c r="BB95" s="74"/>
      <c r="BC95" s="74"/>
      <c r="BD95" s="74"/>
      <c r="BE95" s="74"/>
      <c r="BF95" s="74"/>
      <c r="BG95" s="74"/>
      <c r="BH95" s="74"/>
      <c r="BI95" s="74"/>
      <c r="BJ95" s="74"/>
      <c r="BK95" s="74"/>
      <c r="BL95" s="74"/>
      <c r="BM95" s="74"/>
      <c r="BN95" s="74"/>
      <c r="BO95" s="74"/>
      <c r="BP95" s="74"/>
      <c r="BQ95" s="74"/>
      <c r="BR95" s="74"/>
      <c r="BS95" s="74"/>
      <c r="BT95" s="74"/>
      <c r="BU95" s="74"/>
      <c r="BV95" s="74"/>
      <c r="BW95" s="74"/>
      <c r="BX95" s="74"/>
      <c r="BY95" s="74"/>
      <c r="BZ95" s="74"/>
      <c r="CA95" s="74"/>
      <c r="CB95" s="74"/>
      <c r="CC95" s="74"/>
      <c r="CD95" s="74"/>
      <c r="CE95" s="74"/>
      <c r="CF95" s="74"/>
      <c r="CG95" s="74"/>
      <c r="CH95" s="74"/>
      <c r="CI95" s="74"/>
      <c r="CJ95" s="74"/>
      <c r="CK95" s="74"/>
      <c r="CL95" s="74"/>
      <c r="CM95" s="74"/>
      <c r="CN95" s="74"/>
      <c r="CO95" s="74"/>
      <c r="CP95" s="74"/>
      <c r="CQ95" s="74"/>
      <c r="CR95" s="74"/>
    </row>
    <row r="96" spans="1:96" s="85" customFormat="1" ht="18" hidden="1" customHeight="1" x14ac:dyDescent="0.25">
      <c r="A96" s="103" t="s">
        <v>56</v>
      </c>
      <c r="B96" s="6"/>
      <c r="C96" s="31">
        <v>200</v>
      </c>
      <c r="D96" s="31"/>
      <c r="E96" s="31"/>
      <c r="F96" s="31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  <c r="AN96" s="74"/>
      <c r="AO96" s="74"/>
      <c r="AP96" s="74"/>
      <c r="AQ96" s="74"/>
      <c r="AR96" s="74"/>
      <c r="AS96" s="74"/>
      <c r="AT96" s="74"/>
      <c r="AU96" s="74"/>
      <c r="AV96" s="74"/>
      <c r="AW96" s="74"/>
      <c r="AX96" s="74"/>
      <c r="AY96" s="74"/>
      <c r="AZ96" s="74"/>
      <c r="BA96" s="74"/>
      <c r="BB96" s="74"/>
      <c r="BC96" s="74"/>
      <c r="BD96" s="74"/>
      <c r="BE96" s="74"/>
      <c r="BF96" s="74"/>
      <c r="BG96" s="74"/>
      <c r="BH96" s="74"/>
      <c r="BI96" s="74"/>
      <c r="BJ96" s="74"/>
      <c r="BK96" s="74"/>
      <c r="BL96" s="74"/>
      <c r="BM96" s="74"/>
      <c r="BN96" s="74"/>
      <c r="BO96" s="74"/>
      <c r="BP96" s="74"/>
      <c r="BQ96" s="74"/>
      <c r="BR96" s="74"/>
      <c r="BS96" s="74"/>
      <c r="BT96" s="74"/>
      <c r="BU96" s="74"/>
      <c r="BV96" s="74"/>
      <c r="BW96" s="74"/>
      <c r="BX96" s="74"/>
      <c r="BY96" s="74"/>
      <c r="BZ96" s="74"/>
      <c r="CA96" s="74"/>
      <c r="CB96" s="74"/>
      <c r="CC96" s="74"/>
      <c r="CD96" s="74"/>
      <c r="CE96" s="74"/>
      <c r="CF96" s="74"/>
      <c r="CG96" s="74"/>
      <c r="CH96" s="74"/>
      <c r="CI96" s="74"/>
      <c r="CJ96" s="74"/>
      <c r="CK96" s="74"/>
      <c r="CL96" s="74"/>
      <c r="CM96" s="74"/>
      <c r="CN96" s="74"/>
      <c r="CO96" s="74"/>
      <c r="CP96" s="74"/>
      <c r="CQ96" s="74"/>
      <c r="CR96" s="74"/>
    </row>
    <row r="97" spans="1:96" s="85" customFormat="1" ht="18" hidden="1" customHeight="1" x14ac:dyDescent="0.25">
      <c r="A97" s="102" t="s">
        <v>57</v>
      </c>
      <c r="B97" s="6"/>
      <c r="C97" s="31">
        <v>1000</v>
      </c>
      <c r="D97" s="31"/>
      <c r="E97" s="31"/>
      <c r="F97" s="31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4"/>
      <c r="AR97" s="74"/>
      <c r="AS97" s="74"/>
      <c r="AT97" s="74"/>
      <c r="AU97" s="74"/>
      <c r="AV97" s="74"/>
      <c r="AW97" s="74"/>
      <c r="AX97" s="74"/>
      <c r="AY97" s="74"/>
      <c r="AZ97" s="74"/>
      <c r="BA97" s="74"/>
      <c r="BB97" s="74"/>
      <c r="BC97" s="74"/>
      <c r="BD97" s="74"/>
      <c r="BE97" s="74"/>
      <c r="BF97" s="74"/>
      <c r="BG97" s="74"/>
      <c r="BH97" s="74"/>
      <c r="BI97" s="74"/>
      <c r="BJ97" s="74"/>
      <c r="BK97" s="74"/>
      <c r="BL97" s="74"/>
      <c r="BM97" s="74"/>
      <c r="BN97" s="74"/>
      <c r="BO97" s="74"/>
      <c r="BP97" s="74"/>
      <c r="BQ97" s="74"/>
      <c r="BR97" s="74"/>
      <c r="BS97" s="74"/>
      <c r="BT97" s="74"/>
      <c r="BU97" s="74"/>
      <c r="BV97" s="74"/>
      <c r="BW97" s="74"/>
      <c r="BX97" s="74"/>
      <c r="BY97" s="74"/>
      <c r="BZ97" s="74"/>
      <c r="CA97" s="74"/>
      <c r="CB97" s="74"/>
      <c r="CC97" s="74"/>
      <c r="CD97" s="74"/>
      <c r="CE97" s="74"/>
      <c r="CF97" s="74"/>
      <c r="CG97" s="74"/>
      <c r="CH97" s="74"/>
      <c r="CI97" s="74"/>
      <c r="CJ97" s="74"/>
      <c r="CK97" s="74"/>
      <c r="CL97" s="74"/>
      <c r="CM97" s="74"/>
      <c r="CN97" s="74"/>
      <c r="CO97" s="74"/>
      <c r="CP97" s="74"/>
      <c r="CQ97" s="74"/>
      <c r="CR97" s="74"/>
    </row>
    <row r="98" spans="1:96" s="85" customFormat="1" ht="18" hidden="1" customHeight="1" x14ac:dyDescent="0.25">
      <c r="A98" s="102" t="s">
        <v>71</v>
      </c>
      <c r="B98" s="6"/>
      <c r="C98" s="31">
        <v>100</v>
      </c>
      <c r="D98" s="31"/>
      <c r="E98" s="31"/>
      <c r="F98" s="31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74"/>
      <c r="AO98" s="74"/>
      <c r="AP98" s="74"/>
      <c r="AQ98" s="74"/>
      <c r="AR98" s="74"/>
      <c r="AS98" s="74"/>
      <c r="AT98" s="74"/>
      <c r="AU98" s="74"/>
      <c r="AV98" s="74"/>
      <c r="AW98" s="74"/>
      <c r="AX98" s="74"/>
      <c r="AY98" s="74"/>
      <c r="AZ98" s="74"/>
      <c r="BA98" s="74"/>
      <c r="BB98" s="74"/>
      <c r="BC98" s="74"/>
      <c r="BD98" s="74"/>
      <c r="BE98" s="74"/>
      <c r="BF98" s="74"/>
      <c r="BG98" s="74"/>
      <c r="BH98" s="74"/>
      <c r="BI98" s="74"/>
      <c r="BJ98" s="74"/>
      <c r="BK98" s="74"/>
      <c r="BL98" s="74"/>
      <c r="BM98" s="74"/>
      <c r="BN98" s="74"/>
      <c r="BO98" s="74"/>
      <c r="BP98" s="74"/>
      <c r="BQ98" s="74"/>
      <c r="BR98" s="74"/>
      <c r="BS98" s="74"/>
      <c r="BT98" s="74"/>
      <c r="BU98" s="74"/>
      <c r="BV98" s="74"/>
      <c r="BW98" s="74"/>
      <c r="BX98" s="74"/>
      <c r="BY98" s="74"/>
      <c r="BZ98" s="74"/>
      <c r="CA98" s="74"/>
      <c r="CB98" s="74"/>
      <c r="CC98" s="74"/>
      <c r="CD98" s="74"/>
      <c r="CE98" s="74"/>
      <c r="CF98" s="74"/>
      <c r="CG98" s="74"/>
      <c r="CH98" s="74"/>
      <c r="CI98" s="74"/>
      <c r="CJ98" s="74"/>
      <c r="CK98" s="74"/>
      <c r="CL98" s="74"/>
      <c r="CM98" s="74"/>
      <c r="CN98" s="74"/>
      <c r="CO98" s="74"/>
      <c r="CP98" s="74"/>
      <c r="CQ98" s="74"/>
      <c r="CR98" s="74"/>
    </row>
    <row r="99" spans="1:96" s="85" customFormat="1" ht="18" hidden="1" customHeight="1" thickBot="1" x14ac:dyDescent="0.3">
      <c r="A99" s="102" t="s">
        <v>72</v>
      </c>
      <c r="B99" s="6"/>
      <c r="C99" s="31">
        <v>25</v>
      </c>
      <c r="D99" s="31"/>
      <c r="E99" s="31"/>
      <c r="F99" s="31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74"/>
      <c r="AO99" s="74"/>
      <c r="AP99" s="74"/>
      <c r="AQ99" s="74"/>
      <c r="AR99" s="74"/>
      <c r="AS99" s="74"/>
      <c r="AT99" s="74"/>
      <c r="AU99" s="74"/>
      <c r="AV99" s="74"/>
      <c r="AW99" s="74"/>
      <c r="AX99" s="74"/>
      <c r="AY99" s="74"/>
      <c r="AZ99" s="74"/>
      <c r="BA99" s="74"/>
      <c r="BB99" s="74"/>
      <c r="BC99" s="74"/>
      <c r="BD99" s="74"/>
      <c r="BE99" s="74"/>
      <c r="BF99" s="74"/>
      <c r="BG99" s="74"/>
      <c r="BH99" s="74"/>
      <c r="BI99" s="74"/>
      <c r="BJ99" s="74"/>
      <c r="BK99" s="74"/>
      <c r="BL99" s="74"/>
      <c r="BM99" s="74"/>
      <c r="BN99" s="74"/>
      <c r="BO99" s="74"/>
      <c r="BP99" s="74"/>
      <c r="BQ99" s="74"/>
      <c r="BR99" s="74"/>
      <c r="BS99" s="74"/>
      <c r="BT99" s="74"/>
      <c r="BU99" s="74"/>
      <c r="BV99" s="74"/>
      <c r="BW99" s="74"/>
      <c r="BX99" s="74"/>
      <c r="BY99" s="74"/>
      <c r="BZ99" s="74"/>
      <c r="CA99" s="74"/>
      <c r="CB99" s="74"/>
      <c r="CC99" s="74"/>
      <c r="CD99" s="74"/>
      <c r="CE99" s="74"/>
      <c r="CF99" s="74"/>
      <c r="CG99" s="74"/>
      <c r="CH99" s="74"/>
      <c r="CI99" s="74"/>
      <c r="CJ99" s="74"/>
      <c r="CK99" s="74"/>
      <c r="CL99" s="74"/>
      <c r="CM99" s="74"/>
      <c r="CN99" s="74"/>
      <c r="CO99" s="74"/>
      <c r="CP99" s="74"/>
      <c r="CQ99" s="74"/>
      <c r="CR99" s="74"/>
    </row>
    <row r="100" spans="1:96" s="107" customFormat="1" ht="15.75" hidden="1" thickBot="1" x14ac:dyDescent="0.3">
      <c r="A100" s="104"/>
      <c r="B100" s="105"/>
      <c r="C100" s="116"/>
      <c r="D100" s="116"/>
      <c r="E100" s="116"/>
      <c r="F100" s="116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74"/>
      <c r="AJ100" s="74"/>
      <c r="AK100" s="74"/>
      <c r="AL100" s="74"/>
      <c r="AM100" s="74"/>
      <c r="AN100" s="74"/>
      <c r="AO100" s="74"/>
      <c r="AP100" s="74"/>
      <c r="AQ100" s="74"/>
      <c r="AR100" s="74"/>
      <c r="AS100" s="74"/>
      <c r="AT100" s="74"/>
      <c r="AU100" s="74"/>
      <c r="AV100" s="74"/>
      <c r="AW100" s="74"/>
      <c r="AX100" s="74"/>
      <c r="AY100" s="74"/>
      <c r="AZ100" s="74"/>
      <c r="BA100" s="74"/>
      <c r="BB100" s="74"/>
      <c r="BC100" s="74"/>
      <c r="BD100" s="74"/>
      <c r="BE100" s="74"/>
      <c r="BF100" s="74"/>
      <c r="BG100" s="74"/>
      <c r="BH100" s="74"/>
      <c r="BI100" s="74"/>
      <c r="BJ100" s="74"/>
      <c r="BK100" s="74"/>
      <c r="BL100" s="74"/>
      <c r="BM100" s="74"/>
      <c r="BN100" s="74"/>
      <c r="BO100" s="74"/>
      <c r="BP100" s="74"/>
      <c r="BQ100" s="74"/>
      <c r="BR100" s="74"/>
      <c r="BS100" s="74"/>
      <c r="BT100" s="74"/>
      <c r="BU100" s="74"/>
      <c r="BV100" s="74"/>
      <c r="BW100" s="74"/>
      <c r="BX100" s="74"/>
      <c r="BY100" s="74"/>
      <c r="BZ100" s="74"/>
      <c r="CA100" s="74"/>
      <c r="CB100" s="74"/>
      <c r="CC100" s="74"/>
      <c r="CD100" s="74"/>
      <c r="CE100" s="74"/>
      <c r="CF100" s="74"/>
      <c r="CG100" s="74"/>
      <c r="CH100" s="74"/>
      <c r="CI100" s="74"/>
      <c r="CJ100" s="74"/>
      <c r="CK100" s="74"/>
      <c r="CL100" s="74"/>
      <c r="CM100" s="74"/>
      <c r="CN100" s="74"/>
      <c r="CO100" s="74"/>
      <c r="CP100" s="74"/>
      <c r="CQ100" s="74"/>
      <c r="CR100" s="74"/>
    </row>
    <row r="101" spans="1:96" x14ac:dyDescent="0.25">
      <c r="A101" s="117"/>
      <c r="B101" s="118"/>
      <c r="C101" s="119"/>
      <c r="D101" s="119"/>
      <c r="E101" s="119"/>
      <c r="F101" s="119"/>
    </row>
    <row r="102" spans="1:96" x14ac:dyDescent="0.25">
      <c r="A102" s="110" t="s">
        <v>91</v>
      </c>
      <c r="B102" s="6"/>
      <c r="C102" s="31"/>
      <c r="D102" s="31"/>
      <c r="E102" s="31"/>
      <c r="F102" s="31"/>
    </row>
    <row r="103" spans="1:96" x14ac:dyDescent="0.25">
      <c r="A103" s="111" t="s">
        <v>5</v>
      </c>
      <c r="B103" s="6"/>
      <c r="C103" s="31"/>
      <c r="D103" s="31"/>
      <c r="E103" s="31"/>
      <c r="F103" s="31"/>
    </row>
    <row r="104" spans="1:96" ht="30" x14ac:dyDescent="0.25">
      <c r="A104" s="48" t="s">
        <v>92</v>
      </c>
      <c r="B104" s="49">
        <v>300</v>
      </c>
      <c r="C104" s="31">
        <v>1065</v>
      </c>
      <c r="D104" s="50">
        <v>20</v>
      </c>
      <c r="E104" s="51">
        <f t="shared" ref="E104:E109" si="9">ROUND(F104/B104,0)</f>
        <v>71</v>
      </c>
      <c r="F104" s="31">
        <f t="shared" ref="F104:F109" si="10">ROUND(C104*D104,0)</f>
        <v>21300</v>
      </c>
    </row>
    <row r="105" spans="1:96" x14ac:dyDescent="0.25">
      <c r="A105" s="48" t="s">
        <v>93</v>
      </c>
      <c r="B105" s="49">
        <v>300</v>
      </c>
      <c r="C105" s="31">
        <v>170</v>
      </c>
      <c r="D105" s="50">
        <v>14</v>
      </c>
      <c r="E105" s="51">
        <f t="shared" si="9"/>
        <v>8</v>
      </c>
      <c r="F105" s="31">
        <f t="shared" si="10"/>
        <v>2380</v>
      </c>
    </row>
    <row r="106" spans="1:96" x14ac:dyDescent="0.25">
      <c r="A106" s="48" t="s">
        <v>94</v>
      </c>
      <c r="B106" s="49">
        <v>320</v>
      </c>
      <c r="C106" s="31">
        <v>1708</v>
      </c>
      <c r="D106" s="50">
        <v>13.7</v>
      </c>
      <c r="E106" s="51">
        <f t="shared" si="9"/>
        <v>73</v>
      </c>
      <c r="F106" s="31">
        <f t="shared" si="10"/>
        <v>23400</v>
      </c>
    </row>
    <row r="107" spans="1:96" x14ac:dyDescent="0.25">
      <c r="A107" s="48" t="s">
        <v>19</v>
      </c>
      <c r="B107" s="49">
        <v>300</v>
      </c>
      <c r="C107" s="31">
        <v>2632</v>
      </c>
      <c r="D107" s="50">
        <v>6.3</v>
      </c>
      <c r="E107" s="51">
        <f t="shared" si="9"/>
        <v>55</v>
      </c>
      <c r="F107" s="31">
        <f t="shared" si="10"/>
        <v>16582</v>
      </c>
    </row>
    <row r="108" spans="1:96" x14ac:dyDescent="0.25">
      <c r="A108" s="48" t="s">
        <v>16</v>
      </c>
      <c r="B108" s="49">
        <v>340</v>
      </c>
      <c r="C108" s="31">
        <v>1750</v>
      </c>
      <c r="D108" s="50">
        <v>8</v>
      </c>
      <c r="E108" s="51">
        <f t="shared" si="9"/>
        <v>41</v>
      </c>
      <c r="F108" s="31">
        <f t="shared" si="10"/>
        <v>14000</v>
      </c>
    </row>
    <row r="109" spans="1:96" x14ac:dyDescent="0.25">
      <c r="A109" s="48" t="s">
        <v>95</v>
      </c>
      <c r="B109" s="49">
        <v>330</v>
      </c>
      <c r="C109" s="31">
        <v>1665</v>
      </c>
      <c r="D109" s="50">
        <v>7.8</v>
      </c>
      <c r="E109" s="51">
        <f t="shared" si="9"/>
        <v>39</v>
      </c>
      <c r="F109" s="31">
        <f t="shared" si="10"/>
        <v>12987</v>
      </c>
    </row>
    <row r="110" spans="1:96" x14ac:dyDescent="0.25">
      <c r="A110" s="84" t="s">
        <v>6</v>
      </c>
      <c r="B110" s="120"/>
      <c r="C110" s="32">
        <f>SUM(C104:C109)</f>
        <v>8990</v>
      </c>
      <c r="D110" s="62">
        <f>F110/C110</f>
        <v>10.083314794215795</v>
      </c>
      <c r="E110" s="61">
        <f>SUM(E104:E109)</f>
        <v>287</v>
      </c>
      <c r="F110" s="32">
        <f>SUM(F104:F109)</f>
        <v>90649</v>
      </c>
    </row>
    <row r="111" spans="1:96" ht="15.75" x14ac:dyDescent="0.25">
      <c r="A111" s="86" t="s">
        <v>7</v>
      </c>
      <c r="B111" s="6"/>
      <c r="C111" s="31"/>
      <c r="D111" s="51"/>
      <c r="E111" s="51"/>
      <c r="F111" s="31"/>
    </row>
    <row r="112" spans="1:96" ht="15.75" x14ac:dyDescent="0.25">
      <c r="A112" s="88" t="s">
        <v>43</v>
      </c>
      <c r="B112" s="6"/>
      <c r="C112" s="31"/>
      <c r="D112" s="51"/>
      <c r="E112" s="51"/>
      <c r="F112" s="31"/>
    </row>
    <row r="113" spans="1:6" x14ac:dyDescent="0.25">
      <c r="A113" s="82" t="s">
        <v>94</v>
      </c>
      <c r="B113" s="49">
        <v>300</v>
      </c>
      <c r="C113" s="31">
        <v>300</v>
      </c>
      <c r="D113" s="50">
        <v>10</v>
      </c>
      <c r="E113" s="51">
        <f>ROUND(F113/B113,0)</f>
        <v>10</v>
      </c>
      <c r="F113" s="31">
        <f>ROUND(C113*D113,0)</f>
        <v>3000</v>
      </c>
    </row>
    <row r="114" spans="1:6" x14ac:dyDescent="0.25">
      <c r="A114" s="48" t="s">
        <v>96</v>
      </c>
      <c r="B114" s="49">
        <v>300</v>
      </c>
      <c r="C114" s="31">
        <v>400</v>
      </c>
      <c r="D114" s="50">
        <v>7</v>
      </c>
      <c r="E114" s="51">
        <f>ROUND(F114/B114,0)</f>
        <v>9</v>
      </c>
      <c r="F114" s="31">
        <f>ROUND(C114*D114,0)</f>
        <v>2800</v>
      </c>
    </row>
    <row r="115" spans="1:6" x14ac:dyDescent="0.25">
      <c r="A115" s="121" t="s">
        <v>9</v>
      </c>
      <c r="B115" s="6"/>
      <c r="C115" s="32">
        <f>SUM(C113:C114)</f>
        <v>700</v>
      </c>
      <c r="D115" s="122">
        <f>F115/C115</f>
        <v>8.2857142857142865</v>
      </c>
      <c r="E115" s="32">
        <f>SUM(E113:E114)</f>
        <v>19</v>
      </c>
      <c r="F115" s="32">
        <f>SUM(F113:F114)</f>
        <v>5800</v>
      </c>
    </row>
    <row r="116" spans="1:6" ht="15.75" x14ac:dyDescent="0.25">
      <c r="A116" s="88" t="s">
        <v>13</v>
      </c>
      <c r="B116" s="49"/>
      <c r="C116" s="31"/>
      <c r="D116" s="50"/>
      <c r="E116" s="51"/>
      <c r="F116" s="31"/>
    </row>
    <row r="117" spans="1:6" x14ac:dyDescent="0.25">
      <c r="A117" s="35" t="s">
        <v>44</v>
      </c>
      <c r="B117" s="49">
        <v>240</v>
      </c>
      <c r="C117" s="31">
        <v>878</v>
      </c>
      <c r="D117" s="50">
        <v>8</v>
      </c>
      <c r="E117" s="51">
        <f>ROUND(F117/B117,0)</f>
        <v>29</v>
      </c>
      <c r="F117" s="31">
        <f>ROUND(C117*D117,0)</f>
        <v>7024</v>
      </c>
    </row>
    <row r="118" spans="1:6" x14ac:dyDescent="0.25">
      <c r="A118" s="35" t="s">
        <v>10</v>
      </c>
      <c r="B118" s="49">
        <v>240</v>
      </c>
      <c r="C118" s="31">
        <v>60</v>
      </c>
      <c r="D118" s="50">
        <v>3</v>
      </c>
      <c r="E118" s="51">
        <f>ROUND(F118/B118,0)</f>
        <v>1</v>
      </c>
      <c r="F118" s="31">
        <f>ROUND(C118*D118,0)</f>
        <v>180</v>
      </c>
    </row>
    <row r="119" spans="1:6" x14ac:dyDescent="0.25">
      <c r="A119" s="92" t="s">
        <v>45</v>
      </c>
      <c r="B119" s="123"/>
      <c r="C119" s="32">
        <f>C117+C118</f>
        <v>938</v>
      </c>
      <c r="D119" s="62">
        <f>F119/C119</f>
        <v>7.6801705756929639</v>
      </c>
      <c r="E119" s="32">
        <f>E117+E118</f>
        <v>30</v>
      </c>
      <c r="F119" s="32">
        <f>F117+F118</f>
        <v>7204</v>
      </c>
    </row>
    <row r="120" spans="1:6" ht="24" customHeight="1" x14ac:dyDescent="0.25">
      <c r="A120" s="4" t="s">
        <v>41</v>
      </c>
      <c r="B120" s="97"/>
      <c r="C120" s="32">
        <f>SUM(C115,C119)</f>
        <v>1638</v>
      </c>
      <c r="D120" s="62">
        <f>F120/C120</f>
        <v>7.9389499389499392</v>
      </c>
      <c r="E120" s="32">
        <f t="shared" ref="E120" si="11">E115+E119</f>
        <v>49</v>
      </c>
      <c r="F120" s="32">
        <f>F115+F119</f>
        <v>13004</v>
      </c>
    </row>
    <row r="121" spans="1:6" ht="15.75" x14ac:dyDescent="0.25">
      <c r="A121" s="100" t="s">
        <v>48</v>
      </c>
      <c r="B121" s="49"/>
      <c r="C121" s="31"/>
      <c r="D121" s="124"/>
      <c r="E121" s="51"/>
      <c r="F121" s="31"/>
    </row>
    <row r="122" spans="1:6" x14ac:dyDescent="0.25">
      <c r="A122" s="101" t="s">
        <v>49</v>
      </c>
      <c r="B122" s="6"/>
      <c r="C122" s="31"/>
      <c r="D122" s="31"/>
      <c r="E122" s="31"/>
      <c r="F122" s="31"/>
    </row>
    <row r="123" spans="1:6" x14ac:dyDescent="0.25">
      <c r="A123" s="38" t="s">
        <v>50</v>
      </c>
      <c r="B123" s="6"/>
      <c r="C123" s="31">
        <v>89446</v>
      </c>
      <c r="D123" s="31"/>
      <c r="E123" s="31"/>
      <c r="F123" s="31"/>
    </row>
    <row r="124" spans="1:6" x14ac:dyDescent="0.25">
      <c r="A124" s="39" t="s">
        <v>51</v>
      </c>
      <c r="B124" s="6"/>
      <c r="C124" s="31">
        <v>412</v>
      </c>
      <c r="D124" s="31"/>
      <c r="E124" s="31"/>
      <c r="F124" s="31"/>
    </row>
    <row r="125" spans="1:6" ht="30" x14ac:dyDescent="0.25">
      <c r="A125" s="39" t="s">
        <v>52</v>
      </c>
      <c r="B125" s="6"/>
      <c r="C125" s="31">
        <v>0</v>
      </c>
      <c r="D125" s="31"/>
      <c r="E125" s="31"/>
      <c r="F125" s="31"/>
    </row>
    <row r="126" spans="1:6" x14ac:dyDescent="0.25">
      <c r="A126" s="2" t="s">
        <v>53</v>
      </c>
      <c r="B126" s="6"/>
      <c r="C126" s="32">
        <f>C123+C124*3.2+C125</f>
        <v>90764.4</v>
      </c>
      <c r="D126" s="32"/>
      <c r="E126" s="32"/>
      <c r="F126" s="31"/>
    </row>
    <row r="127" spans="1:6" ht="15.75" x14ac:dyDescent="0.25">
      <c r="A127" s="54" t="s">
        <v>54</v>
      </c>
      <c r="B127" s="6"/>
      <c r="C127" s="31"/>
      <c r="D127" s="31"/>
      <c r="E127" s="31"/>
      <c r="F127" s="31"/>
    </row>
    <row r="128" spans="1:6" ht="15.75" x14ac:dyDescent="0.25">
      <c r="A128" s="125" t="s">
        <v>97</v>
      </c>
      <c r="B128" s="6"/>
      <c r="C128" s="94"/>
      <c r="D128" s="31"/>
      <c r="E128" s="31"/>
      <c r="F128" s="31"/>
    </row>
    <row r="129" spans="1:6" ht="30" x14ac:dyDescent="0.25">
      <c r="A129" s="126" t="s">
        <v>98</v>
      </c>
      <c r="B129" s="6"/>
      <c r="C129" s="31">
        <v>2206</v>
      </c>
      <c r="D129" s="31"/>
      <c r="E129" s="31"/>
      <c r="F129" s="31"/>
    </row>
    <row r="130" spans="1:6" ht="30" x14ac:dyDescent="0.25">
      <c r="A130" s="126" t="s">
        <v>99</v>
      </c>
      <c r="B130" s="6"/>
      <c r="C130" s="31">
        <v>12600</v>
      </c>
      <c r="D130" s="31"/>
      <c r="E130" s="31"/>
      <c r="F130" s="31"/>
    </row>
    <row r="131" spans="1:6" x14ac:dyDescent="0.25">
      <c r="A131" s="127" t="s">
        <v>100</v>
      </c>
      <c r="B131" s="6"/>
      <c r="C131" s="31">
        <v>200</v>
      </c>
      <c r="D131" s="31"/>
      <c r="E131" s="31"/>
      <c r="F131" s="31"/>
    </row>
    <row r="132" spans="1:6" x14ac:dyDescent="0.25">
      <c r="A132" s="126" t="s">
        <v>73</v>
      </c>
      <c r="B132" s="6"/>
      <c r="C132" s="31">
        <v>720</v>
      </c>
      <c r="D132" s="31"/>
      <c r="E132" s="31"/>
      <c r="F132" s="31"/>
    </row>
    <row r="133" spans="1:6" x14ac:dyDescent="0.25">
      <c r="A133" s="128" t="s">
        <v>55</v>
      </c>
      <c r="B133" s="6"/>
      <c r="C133" s="31">
        <v>1680</v>
      </c>
      <c r="D133" s="31"/>
      <c r="E133" s="31"/>
      <c r="F133" s="31"/>
    </row>
    <row r="134" spans="1:6" ht="30" x14ac:dyDescent="0.25">
      <c r="A134" s="129" t="s">
        <v>56</v>
      </c>
      <c r="B134" s="6"/>
      <c r="C134" s="31">
        <v>20</v>
      </c>
      <c r="D134" s="31"/>
      <c r="E134" s="31"/>
      <c r="F134" s="31"/>
    </row>
    <row r="135" spans="1:6" ht="18" customHeight="1" thickBot="1" x14ac:dyDescent="0.3">
      <c r="A135" s="130" t="s">
        <v>101</v>
      </c>
      <c r="B135" s="131"/>
      <c r="C135" s="132">
        <v>500</v>
      </c>
      <c r="D135" s="133"/>
      <c r="E135" s="133"/>
      <c r="F135" s="133"/>
    </row>
    <row r="136" spans="1:6" x14ac:dyDescent="0.25">
      <c r="A136" s="134"/>
      <c r="B136" s="135"/>
      <c r="C136" s="94"/>
      <c r="D136" s="31"/>
      <c r="E136" s="31"/>
      <c r="F136" s="31"/>
    </row>
    <row r="137" spans="1:6" ht="15.75" x14ac:dyDescent="0.25">
      <c r="A137" s="52" t="s">
        <v>102</v>
      </c>
      <c r="B137" s="135"/>
      <c r="C137" s="136"/>
      <c r="D137" s="136"/>
      <c r="E137" s="136"/>
      <c r="F137" s="136"/>
    </row>
    <row r="138" spans="1:6" x14ac:dyDescent="0.25">
      <c r="A138" s="111" t="s">
        <v>5</v>
      </c>
      <c r="B138" s="6"/>
      <c r="C138" s="47"/>
      <c r="D138" s="47"/>
      <c r="E138" s="47"/>
      <c r="F138" s="47"/>
    </row>
    <row r="139" spans="1:6" x14ac:dyDescent="0.25">
      <c r="A139" s="35" t="s">
        <v>30</v>
      </c>
      <c r="B139" s="87">
        <v>340</v>
      </c>
      <c r="C139" s="136">
        <v>2500</v>
      </c>
      <c r="D139" s="137">
        <v>7</v>
      </c>
      <c r="E139" s="51">
        <f>ROUND(F139/B139,0)</f>
        <v>51</v>
      </c>
      <c r="F139" s="47">
        <f>ROUND(C139*D139,0)</f>
        <v>17500</v>
      </c>
    </row>
    <row r="140" spans="1:6" x14ac:dyDescent="0.25">
      <c r="A140" s="138" t="s">
        <v>6</v>
      </c>
      <c r="B140" s="120"/>
      <c r="C140" s="53">
        <f>C139</f>
        <v>2500</v>
      </c>
      <c r="D140" s="62">
        <f>F140/C140</f>
        <v>7</v>
      </c>
      <c r="E140" s="53">
        <f>E139</f>
        <v>51</v>
      </c>
      <c r="F140" s="53">
        <f>F139</f>
        <v>17500</v>
      </c>
    </row>
    <row r="141" spans="1:6" ht="15.75" x14ac:dyDescent="0.25">
      <c r="A141" s="100" t="s">
        <v>48</v>
      </c>
      <c r="B141" s="120"/>
      <c r="C141" s="139"/>
      <c r="D141" s="62"/>
      <c r="E141" s="139"/>
      <c r="F141" s="139"/>
    </row>
    <row r="142" spans="1:6" ht="24" customHeight="1" x14ac:dyDescent="0.25">
      <c r="A142" s="101" t="s">
        <v>49</v>
      </c>
      <c r="B142" s="6"/>
      <c r="C142" s="31"/>
      <c r="D142" s="31"/>
      <c r="E142" s="31"/>
      <c r="F142" s="31"/>
    </row>
    <row r="143" spans="1:6" x14ac:dyDescent="0.25">
      <c r="A143" s="38" t="s">
        <v>50</v>
      </c>
      <c r="B143" s="6"/>
      <c r="C143" s="47">
        <v>10540</v>
      </c>
      <c r="D143" s="31"/>
      <c r="E143" s="31"/>
      <c r="F143" s="31"/>
    </row>
    <row r="144" spans="1:6" x14ac:dyDescent="0.25">
      <c r="A144" s="39" t="s">
        <v>51</v>
      </c>
      <c r="B144" s="6"/>
      <c r="C144" s="47">
        <v>0</v>
      </c>
      <c r="D144" s="31"/>
      <c r="E144" s="31"/>
      <c r="F144" s="31"/>
    </row>
    <row r="145" spans="1:6" ht="30" x14ac:dyDescent="0.25">
      <c r="A145" s="39" t="s">
        <v>52</v>
      </c>
      <c r="B145" s="6"/>
      <c r="C145" s="47">
        <v>0</v>
      </c>
      <c r="D145" s="31"/>
      <c r="E145" s="31"/>
      <c r="F145" s="31"/>
    </row>
    <row r="146" spans="1:6" x14ac:dyDescent="0.25">
      <c r="A146" s="2" t="s">
        <v>53</v>
      </c>
      <c r="B146" s="6"/>
      <c r="C146" s="53">
        <f>C143+C144*3.2+C145</f>
        <v>10540</v>
      </c>
      <c r="D146" s="32"/>
      <c r="E146" s="32"/>
      <c r="F146" s="31"/>
    </row>
    <row r="147" spans="1:6" ht="15.75" x14ac:dyDescent="0.25">
      <c r="A147" s="54" t="s">
        <v>54</v>
      </c>
      <c r="B147" s="6"/>
      <c r="C147" s="31"/>
      <c r="D147" s="31"/>
      <c r="E147" s="31"/>
      <c r="F147" s="31"/>
    </row>
    <row r="148" spans="1:6" ht="30" x14ac:dyDescent="0.25">
      <c r="A148" s="46" t="s">
        <v>80</v>
      </c>
      <c r="B148" s="6"/>
      <c r="C148" s="47">
        <v>1100</v>
      </c>
      <c r="D148" s="31"/>
      <c r="E148" s="31"/>
      <c r="F148" s="31"/>
    </row>
    <row r="149" spans="1:6" ht="30" x14ac:dyDescent="0.25">
      <c r="A149" s="46" t="s">
        <v>81</v>
      </c>
      <c r="B149" s="6"/>
      <c r="C149" s="47">
        <v>400</v>
      </c>
      <c r="D149" s="31"/>
      <c r="E149" s="31"/>
      <c r="F149" s="31"/>
    </row>
    <row r="150" spans="1:6" ht="45" x14ac:dyDescent="0.25">
      <c r="A150" s="46" t="s">
        <v>82</v>
      </c>
      <c r="B150" s="6"/>
      <c r="C150" s="47">
        <v>2000</v>
      </c>
      <c r="D150" s="31"/>
      <c r="E150" s="31"/>
      <c r="F150" s="31"/>
    </row>
    <row r="151" spans="1:6" x14ac:dyDescent="0.25">
      <c r="A151" s="46" t="s">
        <v>55</v>
      </c>
      <c r="B151" s="6"/>
      <c r="C151" s="47">
        <v>270</v>
      </c>
      <c r="D151" s="31"/>
      <c r="E151" s="31"/>
      <c r="F151" s="31"/>
    </row>
    <row r="152" spans="1:6" ht="30" x14ac:dyDescent="0.25">
      <c r="A152" s="46" t="s">
        <v>56</v>
      </c>
      <c r="B152" s="6"/>
      <c r="C152" s="47">
        <v>552</v>
      </c>
      <c r="D152" s="31"/>
      <c r="E152" s="31"/>
      <c r="F152" s="31"/>
    </row>
    <row r="153" spans="1:6" x14ac:dyDescent="0.25">
      <c r="A153" s="46" t="s">
        <v>77</v>
      </c>
      <c r="B153" s="6"/>
      <c r="C153" s="47">
        <v>500</v>
      </c>
      <c r="D153" s="31"/>
      <c r="E153" s="31"/>
      <c r="F153" s="31"/>
    </row>
    <row r="154" spans="1:6" x14ac:dyDescent="0.25">
      <c r="A154" s="46" t="s">
        <v>57</v>
      </c>
      <c r="B154" s="6"/>
      <c r="C154" s="47">
        <v>25</v>
      </c>
      <c r="D154" s="31"/>
      <c r="E154" s="31"/>
      <c r="F154" s="31"/>
    </row>
    <row r="155" spans="1:6" x14ac:dyDescent="0.25">
      <c r="A155" s="46" t="s">
        <v>58</v>
      </c>
      <c r="B155" s="6"/>
      <c r="C155" s="47">
        <v>10</v>
      </c>
      <c r="D155" s="31"/>
      <c r="E155" s="31"/>
      <c r="F155" s="31"/>
    </row>
    <row r="156" spans="1:6" x14ac:dyDescent="0.25">
      <c r="A156" s="46" t="s">
        <v>68</v>
      </c>
      <c r="B156" s="6"/>
      <c r="C156" s="47">
        <v>250</v>
      </c>
      <c r="D156" s="31"/>
      <c r="E156" s="31"/>
      <c r="F156" s="31"/>
    </row>
    <row r="157" spans="1:6" x14ac:dyDescent="0.25">
      <c r="A157" s="46" t="s">
        <v>72</v>
      </c>
      <c r="B157" s="6"/>
      <c r="C157" s="47">
        <v>60</v>
      </c>
      <c r="D157" s="31"/>
      <c r="E157" s="31"/>
      <c r="F157" s="31"/>
    </row>
    <row r="158" spans="1:6" x14ac:dyDescent="0.25">
      <c r="A158" s="46" t="s">
        <v>75</v>
      </c>
      <c r="B158" s="6"/>
      <c r="C158" s="47">
        <v>50</v>
      </c>
      <c r="D158" s="31"/>
      <c r="E158" s="31"/>
      <c r="F158" s="31"/>
    </row>
    <row r="159" spans="1:6" x14ac:dyDescent="0.25">
      <c r="A159" s="46" t="s">
        <v>61</v>
      </c>
      <c r="B159" s="6"/>
      <c r="C159" s="47">
        <v>30</v>
      </c>
      <c r="D159" s="31"/>
      <c r="E159" s="31"/>
      <c r="F159" s="31"/>
    </row>
    <row r="160" spans="1:6" x14ac:dyDescent="0.25">
      <c r="A160" s="46" t="s">
        <v>59</v>
      </c>
      <c r="B160" s="6"/>
      <c r="C160" s="47">
        <v>2000</v>
      </c>
      <c r="D160" s="31"/>
      <c r="E160" s="31"/>
      <c r="F160" s="31"/>
    </row>
    <row r="161" spans="1:6" x14ac:dyDescent="0.25">
      <c r="A161" s="46" t="s">
        <v>78</v>
      </c>
      <c r="B161" s="6"/>
      <c r="C161" s="47">
        <v>200</v>
      </c>
      <c r="D161" s="31"/>
      <c r="E161" s="31"/>
      <c r="F161" s="31"/>
    </row>
    <row r="162" spans="1:6" x14ac:dyDescent="0.25">
      <c r="A162" s="46" t="s">
        <v>60</v>
      </c>
      <c r="B162" s="6"/>
      <c r="C162" s="47">
        <v>60</v>
      </c>
      <c r="D162" s="31"/>
      <c r="E162" s="31"/>
      <c r="F162" s="31"/>
    </row>
    <row r="163" spans="1:6" x14ac:dyDescent="0.25">
      <c r="A163" s="46" t="s">
        <v>62</v>
      </c>
      <c r="B163" s="6"/>
      <c r="C163" s="47">
        <v>25</v>
      </c>
      <c r="D163" s="31"/>
      <c r="E163" s="31"/>
      <c r="F163" s="31"/>
    </row>
    <row r="164" spans="1:6" x14ac:dyDescent="0.25">
      <c r="A164" s="46" t="s">
        <v>74</v>
      </c>
      <c r="B164" s="6"/>
      <c r="C164" s="47">
        <v>3500</v>
      </c>
      <c r="D164" s="31"/>
      <c r="E164" s="31"/>
      <c r="F164" s="31"/>
    </row>
    <row r="165" spans="1:6" x14ac:dyDescent="0.25">
      <c r="A165" s="140" t="s">
        <v>65</v>
      </c>
      <c r="B165" s="141"/>
      <c r="C165" s="142">
        <v>500</v>
      </c>
      <c r="D165" s="143"/>
      <c r="E165" s="143"/>
      <c r="F165" s="143"/>
    </row>
  </sheetData>
  <sheetProtection selectLockedCells="1" selectUnlockedCells="1"/>
  <mergeCells count="7">
    <mergeCell ref="E1:F1"/>
    <mergeCell ref="F4:F6"/>
    <mergeCell ref="E4:E6"/>
    <mergeCell ref="C4:C6"/>
    <mergeCell ref="B4:B6"/>
    <mergeCell ref="D4:D6"/>
    <mergeCell ref="A2:F2"/>
  </mergeCells>
  <pageMargins left="0.78740157480314965" right="0" top="0.62992125984251968" bottom="0.31496062992125984" header="0.31496062992125984" footer="0.31496062992125984"/>
  <pageSetup paperSize="9" scale="85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view="pageBreakPreview" zoomScale="70" zoomScaleNormal="100" zoomScaleSheetLayoutView="70" workbookViewId="0">
      <selection sqref="A1:XFD1048576"/>
    </sheetView>
  </sheetViews>
  <sheetFormatPr defaultRowHeight="15" x14ac:dyDescent="0.25"/>
  <cols>
    <col min="1" max="1" width="45" style="147" customWidth="1"/>
    <col min="2" max="2" width="11.140625" style="147" customWidth="1"/>
    <col min="3" max="3" width="13.85546875" style="148" customWidth="1"/>
    <col min="4" max="4" width="13.5703125" style="148" customWidth="1"/>
    <col min="5" max="5" width="11.42578125" style="148" customWidth="1"/>
    <col min="6" max="6" width="12.140625" style="148" customWidth="1"/>
    <col min="7" max="16384" width="9.140625" style="148"/>
  </cols>
  <sheetData>
    <row r="1" spans="1:6" s="146" customFormat="1" ht="12" customHeight="1" x14ac:dyDescent="0.25">
      <c r="A1" s="144"/>
      <c r="B1" s="145"/>
    </row>
    <row r="2" spans="1:6" s="146" customFormat="1" ht="31.5" customHeight="1" x14ac:dyDescent="0.25">
      <c r="A2" s="65" t="s">
        <v>87</v>
      </c>
      <c r="B2" s="65"/>
      <c r="C2" s="65"/>
      <c r="D2" s="65"/>
      <c r="E2" s="65"/>
      <c r="F2" s="65"/>
    </row>
    <row r="3" spans="1:6" ht="11.25" customHeight="1" thickBot="1" x14ac:dyDescent="0.3"/>
    <row r="4" spans="1:6" ht="34.5" customHeight="1" x14ac:dyDescent="0.25">
      <c r="A4" s="40" t="s">
        <v>86</v>
      </c>
      <c r="B4" s="66" t="s">
        <v>1</v>
      </c>
      <c r="C4" s="66" t="s">
        <v>47</v>
      </c>
      <c r="D4" s="66" t="s">
        <v>0</v>
      </c>
      <c r="E4" s="66" t="s">
        <v>2</v>
      </c>
      <c r="F4" s="69" t="s">
        <v>3</v>
      </c>
    </row>
    <row r="5" spans="1:6" ht="15.75" customHeight="1" x14ac:dyDescent="0.25">
      <c r="A5" s="9"/>
      <c r="B5" s="67"/>
      <c r="C5" s="67"/>
      <c r="D5" s="67"/>
      <c r="E5" s="67"/>
      <c r="F5" s="70"/>
    </row>
    <row r="6" spans="1:6" ht="21.75" customHeight="1" thickBot="1" x14ac:dyDescent="0.3">
      <c r="A6" s="41" t="s">
        <v>4</v>
      </c>
      <c r="B6" s="68"/>
      <c r="C6" s="68"/>
      <c r="D6" s="68"/>
      <c r="E6" s="68"/>
      <c r="F6" s="71"/>
    </row>
    <row r="7" spans="1:6" s="74" customFormat="1" ht="15.75" thickBot="1" x14ac:dyDescent="0.3">
      <c r="A7" s="75">
        <v>1</v>
      </c>
      <c r="B7" s="76">
        <v>2</v>
      </c>
      <c r="C7" s="18">
        <v>3</v>
      </c>
      <c r="D7" s="18">
        <v>4</v>
      </c>
      <c r="E7" s="18">
        <v>5</v>
      </c>
      <c r="F7" s="18">
        <v>6</v>
      </c>
    </row>
    <row r="8" spans="1:6" x14ac:dyDescent="0.25">
      <c r="A8" s="149"/>
      <c r="B8" s="150"/>
      <c r="C8" s="151"/>
      <c r="D8" s="151"/>
      <c r="E8" s="151"/>
      <c r="F8" s="151"/>
    </row>
    <row r="9" spans="1:6" x14ac:dyDescent="0.25">
      <c r="A9" s="55" t="s">
        <v>103</v>
      </c>
      <c r="B9" s="152"/>
      <c r="C9" s="51"/>
      <c r="D9" s="51"/>
      <c r="E9" s="51"/>
      <c r="F9" s="51"/>
    </row>
    <row r="10" spans="1:6" x14ac:dyDescent="0.25">
      <c r="A10" s="153" t="s">
        <v>5</v>
      </c>
      <c r="B10" s="152"/>
      <c r="C10" s="51"/>
      <c r="D10" s="51"/>
      <c r="E10" s="51"/>
      <c r="F10" s="51"/>
    </row>
    <row r="11" spans="1:6" x14ac:dyDescent="0.25">
      <c r="A11" s="1" t="s">
        <v>14</v>
      </c>
      <c r="B11" s="5">
        <v>340</v>
      </c>
      <c r="C11" s="51">
        <v>1500</v>
      </c>
      <c r="D11" s="56">
        <v>11</v>
      </c>
      <c r="E11" s="51">
        <f t="shared" ref="E11:E17" si="0">ROUND(F11/B11,0)</f>
        <v>49</v>
      </c>
      <c r="F11" s="51">
        <f t="shared" ref="F11:F17" si="1">ROUND(C11*D11,0)</f>
        <v>16500</v>
      </c>
    </row>
    <row r="12" spans="1:6" x14ac:dyDescent="0.25">
      <c r="A12" s="57" t="s">
        <v>15</v>
      </c>
      <c r="B12" s="5">
        <v>340</v>
      </c>
      <c r="C12" s="51">
        <v>1400</v>
      </c>
      <c r="D12" s="56">
        <v>11</v>
      </c>
      <c r="E12" s="51">
        <f t="shared" si="0"/>
        <v>45</v>
      </c>
      <c r="F12" s="51">
        <f t="shared" si="1"/>
        <v>15400</v>
      </c>
    </row>
    <row r="13" spans="1:6" x14ac:dyDescent="0.25">
      <c r="A13" s="57" t="s">
        <v>10</v>
      </c>
      <c r="B13" s="5">
        <v>340</v>
      </c>
      <c r="C13" s="51">
        <v>1910</v>
      </c>
      <c r="D13" s="56">
        <v>8.9</v>
      </c>
      <c r="E13" s="51">
        <f t="shared" si="0"/>
        <v>50</v>
      </c>
      <c r="F13" s="51">
        <f t="shared" si="1"/>
        <v>16999</v>
      </c>
    </row>
    <row r="14" spans="1:6" x14ac:dyDescent="0.25">
      <c r="A14" s="57" t="s">
        <v>104</v>
      </c>
      <c r="B14" s="5">
        <v>340</v>
      </c>
      <c r="C14" s="51">
        <v>1050</v>
      </c>
      <c r="D14" s="56">
        <v>8.9</v>
      </c>
      <c r="E14" s="51">
        <f t="shared" si="0"/>
        <v>27</v>
      </c>
      <c r="F14" s="51">
        <f t="shared" si="1"/>
        <v>9345</v>
      </c>
    </row>
    <row r="15" spans="1:6" x14ac:dyDescent="0.25">
      <c r="A15" s="1" t="s">
        <v>16</v>
      </c>
      <c r="B15" s="59">
        <v>340</v>
      </c>
      <c r="C15" s="51">
        <v>3900</v>
      </c>
      <c r="D15" s="56">
        <v>4.7</v>
      </c>
      <c r="E15" s="51">
        <f t="shared" si="0"/>
        <v>54</v>
      </c>
      <c r="F15" s="51">
        <f t="shared" si="1"/>
        <v>18330</v>
      </c>
    </row>
    <row r="16" spans="1:6" x14ac:dyDescent="0.25">
      <c r="A16" s="58" t="s">
        <v>105</v>
      </c>
      <c r="B16" s="59">
        <v>280</v>
      </c>
      <c r="C16" s="51">
        <v>1850</v>
      </c>
      <c r="D16" s="56">
        <v>5.7</v>
      </c>
      <c r="E16" s="51">
        <f t="shared" si="0"/>
        <v>38</v>
      </c>
      <c r="F16" s="51">
        <f t="shared" si="1"/>
        <v>10545</v>
      </c>
    </row>
    <row r="17" spans="1:6" x14ac:dyDescent="0.25">
      <c r="A17" s="1" t="s">
        <v>17</v>
      </c>
      <c r="B17" s="59">
        <v>340</v>
      </c>
      <c r="C17" s="51">
        <v>750</v>
      </c>
      <c r="D17" s="56">
        <v>8</v>
      </c>
      <c r="E17" s="51">
        <f t="shared" si="0"/>
        <v>18</v>
      </c>
      <c r="F17" s="51">
        <f t="shared" si="1"/>
        <v>6000</v>
      </c>
    </row>
    <row r="18" spans="1:6" x14ac:dyDescent="0.25">
      <c r="A18" s="60" t="s">
        <v>6</v>
      </c>
      <c r="B18" s="59"/>
      <c r="C18" s="61">
        <f>SUM(C11:C17)</f>
        <v>12360</v>
      </c>
      <c r="D18" s="62">
        <f>F18/C18</f>
        <v>7.5338996763754045</v>
      </c>
      <c r="E18" s="61">
        <f>SUM(E11:E17)</f>
        <v>281</v>
      </c>
      <c r="F18" s="61">
        <f>SUM(F11:F17)</f>
        <v>93119</v>
      </c>
    </row>
    <row r="19" spans="1:6" x14ac:dyDescent="0.25">
      <c r="A19" s="23" t="s">
        <v>7</v>
      </c>
      <c r="B19" s="59"/>
      <c r="C19" s="51"/>
      <c r="D19" s="56"/>
      <c r="E19" s="51"/>
      <c r="F19" s="51"/>
    </row>
    <row r="20" spans="1:6" x14ac:dyDescent="0.25">
      <c r="A20" s="3" t="s">
        <v>43</v>
      </c>
      <c r="B20" s="59"/>
      <c r="C20" s="51"/>
      <c r="D20" s="56"/>
      <c r="E20" s="51"/>
      <c r="F20" s="51"/>
    </row>
    <row r="21" spans="1:6" x14ac:dyDescent="0.25">
      <c r="A21" s="1" t="s">
        <v>106</v>
      </c>
      <c r="B21" s="59">
        <v>300</v>
      </c>
      <c r="C21" s="154">
        <v>90</v>
      </c>
      <c r="D21" s="56">
        <v>8.1999999999999993</v>
      </c>
      <c r="E21" s="51">
        <f>ROUND(F21/B21,0)</f>
        <v>2</v>
      </c>
      <c r="F21" s="51">
        <f>ROUND(C21*D21,0)</f>
        <v>738</v>
      </c>
    </row>
    <row r="22" spans="1:6" hidden="1" x14ac:dyDescent="0.25">
      <c r="A22" s="57" t="s">
        <v>10</v>
      </c>
      <c r="B22" s="59">
        <v>300</v>
      </c>
      <c r="C22" s="51"/>
      <c r="D22" s="56">
        <v>10.4</v>
      </c>
      <c r="E22" s="51">
        <f>ROUND(F22/B22,0)</f>
        <v>0</v>
      </c>
      <c r="F22" s="51">
        <f>ROUND(C22*D22,0)</f>
        <v>0</v>
      </c>
    </row>
    <row r="23" spans="1:6" hidden="1" x14ac:dyDescent="0.25">
      <c r="A23" s="1" t="s">
        <v>16</v>
      </c>
      <c r="B23" s="59">
        <v>300</v>
      </c>
      <c r="C23" s="51"/>
      <c r="D23" s="56">
        <v>6.1</v>
      </c>
      <c r="E23" s="51">
        <f>ROUND(F23/B23,0)</f>
        <v>0</v>
      </c>
      <c r="F23" s="51">
        <f>ROUND(C23*D23,0)</f>
        <v>0</v>
      </c>
    </row>
    <row r="24" spans="1:6" x14ac:dyDescent="0.25">
      <c r="A24" s="155" t="s">
        <v>9</v>
      </c>
      <c r="B24" s="59"/>
      <c r="C24" s="113">
        <f>C21+C22+C23</f>
        <v>90</v>
      </c>
      <c r="D24" s="62">
        <f>F24/C24</f>
        <v>8.1999999999999993</v>
      </c>
      <c r="E24" s="113">
        <f t="shared" ref="E24:F24" si="2">E21+E22+E23</f>
        <v>2</v>
      </c>
      <c r="F24" s="113">
        <f t="shared" si="2"/>
        <v>738</v>
      </c>
    </row>
    <row r="25" spans="1:6" ht="21" customHeight="1" x14ac:dyDescent="0.25">
      <c r="A25" s="4" t="s">
        <v>42</v>
      </c>
      <c r="B25" s="59"/>
      <c r="C25" s="61">
        <f>C24</f>
        <v>90</v>
      </c>
      <c r="D25" s="62">
        <f>F25/C25</f>
        <v>8.1999999999999993</v>
      </c>
      <c r="E25" s="61">
        <f>E24</f>
        <v>2</v>
      </c>
      <c r="F25" s="61">
        <f t="shared" ref="F25" si="3">F24</f>
        <v>738</v>
      </c>
    </row>
    <row r="26" spans="1:6" ht="15.75" x14ac:dyDescent="0.25">
      <c r="A26" s="54" t="s">
        <v>54</v>
      </c>
      <c r="B26" s="59"/>
      <c r="C26" s="31"/>
      <c r="D26" s="31"/>
      <c r="E26" s="31"/>
      <c r="F26" s="31"/>
    </row>
    <row r="27" spans="1:6" x14ac:dyDescent="0.25">
      <c r="A27" s="38" t="s">
        <v>55</v>
      </c>
      <c r="B27" s="59"/>
      <c r="C27" s="47">
        <v>2400</v>
      </c>
      <c r="D27" s="31"/>
      <c r="E27" s="31"/>
      <c r="F27" s="31"/>
    </row>
    <row r="28" spans="1:6" ht="30" x14ac:dyDescent="0.25">
      <c r="A28" s="58" t="s">
        <v>107</v>
      </c>
      <c r="B28" s="6"/>
      <c r="C28" s="47">
        <v>100</v>
      </c>
      <c r="D28" s="31"/>
      <c r="E28" s="31"/>
      <c r="F28" s="31"/>
    </row>
    <row r="29" spans="1:6" ht="15.75" thickBot="1" x14ac:dyDescent="0.3">
      <c r="A29" s="156"/>
      <c r="B29" s="157"/>
      <c r="C29" s="157"/>
      <c r="D29" s="157"/>
      <c r="E29" s="157"/>
      <c r="F29" s="157"/>
    </row>
    <row r="30" spans="1:6" ht="20.25" customHeight="1" x14ac:dyDescent="0.25">
      <c r="A30" s="158" t="s">
        <v>108</v>
      </c>
      <c r="B30" s="159"/>
      <c r="C30" s="51"/>
      <c r="D30" s="51"/>
      <c r="E30" s="51"/>
      <c r="F30" s="51"/>
    </row>
    <row r="31" spans="1:6" ht="20.25" customHeight="1" x14ac:dyDescent="0.25">
      <c r="A31" s="23" t="s">
        <v>7</v>
      </c>
      <c r="B31" s="152"/>
      <c r="C31" s="51"/>
      <c r="D31" s="51"/>
      <c r="E31" s="51"/>
      <c r="F31" s="51"/>
    </row>
    <row r="32" spans="1:6" ht="20.25" customHeight="1" x14ac:dyDescent="0.25">
      <c r="A32" s="3" t="s">
        <v>35</v>
      </c>
      <c r="B32" s="152"/>
      <c r="C32" s="51"/>
      <c r="D32" s="51"/>
      <c r="E32" s="51"/>
      <c r="F32" s="51"/>
    </row>
    <row r="33" spans="1:6" ht="20.25" customHeight="1" x14ac:dyDescent="0.25">
      <c r="A33" s="35" t="s">
        <v>44</v>
      </c>
      <c r="B33" s="59">
        <v>240</v>
      </c>
      <c r="C33" s="51">
        <v>930</v>
      </c>
      <c r="D33" s="56">
        <v>8</v>
      </c>
      <c r="E33" s="51">
        <f>ROUND(F33/B33,0)</f>
        <v>31</v>
      </c>
      <c r="F33" s="51">
        <f>ROUND(C33*D33,0)</f>
        <v>7440</v>
      </c>
    </row>
    <row r="34" spans="1:6" ht="20.25" customHeight="1" x14ac:dyDescent="0.25">
      <c r="A34" s="92" t="s">
        <v>45</v>
      </c>
      <c r="B34" s="152"/>
      <c r="C34" s="113">
        <f>C33</f>
        <v>930</v>
      </c>
      <c r="D34" s="160">
        <f t="shared" ref="D34:F34" si="4">D33</f>
        <v>8</v>
      </c>
      <c r="E34" s="113">
        <f t="shared" si="4"/>
        <v>31</v>
      </c>
      <c r="F34" s="113">
        <f t="shared" si="4"/>
        <v>7440</v>
      </c>
    </row>
    <row r="35" spans="1:6" ht="20.25" customHeight="1" x14ac:dyDescent="0.25">
      <c r="A35" s="4" t="s">
        <v>41</v>
      </c>
      <c r="B35" s="161"/>
      <c r="C35" s="162">
        <f t="shared" ref="C35:F35" si="5">C34</f>
        <v>930</v>
      </c>
      <c r="D35" s="163">
        <f t="shared" si="5"/>
        <v>8</v>
      </c>
      <c r="E35" s="162">
        <f t="shared" si="5"/>
        <v>31</v>
      </c>
      <c r="F35" s="162">
        <f t="shared" si="5"/>
        <v>7440</v>
      </c>
    </row>
    <row r="36" spans="1:6" ht="20.25" customHeight="1" x14ac:dyDescent="0.25">
      <c r="A36" s="164" t="s">
        <v>48</v>
      </c>
      <c r="B36" s="6"/>
      <c r="C36" s="6"/>
      <c r="D36" s="6"/>
      <c r="E36" s="6"/>
      <c r="F36" s="6"/>
    </row>
    <row r="37" spans="1:6" ht="20.25" customHeight="1" x14ac:dyDescent="0.25">
      <c r="A37" s="38" t="s">
        <v>50</v>
      </c>
      <c r="B37" s="6"/>
      <c r="C37" s="51">
        <v>31149</v>
      </c>
      <c r="D37" s="31"/>
      <c r="E37" s="31"/>
      <c r="F37" s="31"/>
    </row>
    <row r="38" spans="1:6" ht="20.25" customHeight="1" x14ac:dyDescent="0.25">
      <c r="A38" s="39" t="s">
        <v>51</v>
      </c>
      <c r="B38" s="6"/>
      <c r="C38" s="51">
        <v>41955</v>
      </c>
      <c r="D38" s="31"/>
      <c r="E38" s="31"/>
      <c r="F38" s="31"/>
    </row>
    <row r="39" spans="1:6" ht="33.75" customHeight="1" x14ac:dyDescent="0.25">
      <c r="A39" s="39" t="s">
        <v>52</v>
      </c>
      <c r="B39" s="6"/>
      <c r="C39" s="51">
        <v>10558</v>
      </c>
      <c r="D39" s="31"/>
      <c r="E39" s="31"/>
      <c r="F39" s="31"/>
    </row>
    <row r="40" spans="1:6" ht="20.25" customHeight="1" thickBot="1" x14ac:dyDescent="0.3">
      <c r="A40" s="165" t="s">
        <v>53</v>
      </c>
      <c r="B40" s="131"/>
      <c r="C40" s="166">
        <f>C37+C38*3.2+C39</f>
        <v>175963</v>
      </c>
      <c r="D40" s="167"/>
      <c r="E40" s="167"/>
      <c r="F40" s="133"/>
    </row>
    <row r="41" spans="1:6" x14ac:dyDescent="0.25">
      <c r="A41" s="168"/>
      <c r="B41" s="161"/>
      <c r="C41" s="51"/>
      <c r="D41" s="51"/>
      <c r="E41" s="51"/>
      <c r="F41" s="51"/>
    </row>
    <row r="42" spans="1:6" x14ac:dyDescent="0.25">
      <c r="A42" s="169" t="s">
        <v>109</v>
      </c>
      <c r="B42" s="152"/>
      <c r="C42" s="51"/>
      <c r="D42" s="51"/>
      <c r="E42" s="51"/>
      <c r="F42" s="51"/>
    </row>
    <row r="43" spans="1:6" x14ac:dyDescent="0.25">
      <c r="A43" s="23" t="s">
        <v>7</v>
      </c>
      <c r="B43" s="170"/>
      <c r="C43" s="170"/>
      <c r="D43" s="171"/>
      <c r="E43" s="51"/>
      <c r="F43" s="51"/>
    </row>
    <row r="44" spans="1:6" x14ac:dyDescent="0.25">
      <c r="A44" s="3" t="s">
        <v>35</v>
      </c>
      <c r="B44" s="170"/>
      <c r="C44" s="170"/>
      <c r="D44" s="171"/>
      <c r="E44" s="51"/>
      <c r="F44" s="51"/>
    </row>
    <row r="45" spans="1:6" x14ac:dyDescent="0.25">
      <c r="A45" s="35" t="s">
        <v>44</v>
      </c>
      <c r="B45" s="59">
        <v>240</v>
      </c>
      <c r="C45" s="51">
        <v>2335</v>
      </c>
      <c r="D45" s="56">
        <v>8</v>
      </c>
      <c r="E45" s="51">
        <f>ROUND(F45/B45,0)</f>
        <v>78</v>
      </c>
      <c r="F45" s="51">
        <f>ROUND(C45*D45,0)</f>
        <v>18680</v>
      </c>
    </row>
    <row r="46" spans="1:6" x14ac:dyDescent="0.25">
      <c r="A46" s="92" t="s">
        <v>45</v>
      </c>
      <c r="B46" s="152"/>
      <c r="C46" s="113">
        <f t="shared" ref="C46:F47" si="6">C45</f>
        <v>2335</v>
      </c>
      <c r="D46" s="160">
        <f t="shared" si="6"/>
        <v>8</v>
      </c>
      <c r="E46" s="113">
        <f t="shared" si="6"/>
        <v>78</v>
      </c>
      <c r="F46" s="113">
        <f t="shared" si="6"/>
        <v>18680</v>
      </c>
    </row>
    <row r="47" spans="1:6" ht="18.75" customHeight="1" x14ac:dyDescent="0.25">
      <c r="A47" s="4" t="s">
        <v>41</v>
      </c>
      <c r="B47" s="161"/>
      <c r="C47" s="162">
        <f t="shared" si="6"/>
        <v>2335</v>
      </c>
      <c r="D47" s="163">
        <f t="shared" si="6"/>
        <v>8</v>
      </c>
      <c r="E47" s="162">
        <f t="shared" si="6"/>
        <v>78</v>
      </c>
      <c r="F47" s="162">
        <f t="shared" si="6"/>
        <v>18680</v>
      </c>
    </row>
    <row r="48" spans="1:6" x14ac:dyDescent="0.25">
      <c r="A48" s="164" t="s">
        <v>48</v>
      </c>
      <c r="B48" s="6"/>
      <c r="C48" s="6"/>
      <c r="D48" s="6"/>
      <c r="E48" s="6"/>
      <c r="F48" s="6"/>
    </row>
    <row r="49" spans="1:6" x14ac:dyDescent="0.25">
      <c r="A49" s="38" t="s">
        <v>50</v>
      </c>
      <c r="B49" s="6"/>
      <c r="C49" s="51">
        <v>29733</v>
      </c>
      <c r="D49" s="31"/>
      <c r="E49" s="31"/>
      <c r="F49" s="31"/>
    </row>
    <row r="50" spans="1:6" x14ac:dyDescent="0.25">
      <c r="A50" s="39" t="s">
        <v>51</v>
      </c>
      <c r="B50" s="6"/>
      <c r="C50" s="51">
        <v>57906</v>
      </c>
      <c r="D50" s="31"/>
      <c r="E50" s="31"/>
      <c r="F50" s="31"/>
    </row>
    <row r="51" spans="1:6" ht="30" x14ac:dyDescent="0.25">
      <c r="A51" s="39" t="s">
        <v>52</v>
      </c>
      <c r="B51" s="6"/>
      <c r="C51" s="51">
        <v>13724</v>
      </c>
      <c r="D51" s="31"/>
      <c r="E51" s="31"/>
      <c r="F51" s="31"/>
    </row>
    <row r="52" spans="1:6" ht="15.75" thickBot="1" x14ac:dyDescent="0.3">
      <c r="A52" s="165" t="s">
        <v>53</v>
      </c>
      <c r="B52" s="131"/>
      <c r="C52" s="166">
        <f>C49+C50*3.2+C51</f>
        <v>228756.2</v>
      </c>
      <c r="D52" s="167"/>
      <c r="E52" s="167"/>
      <c r="F52" s="133"/>
    </row>
    <row r="53" spans="1:6" ht="15.75" thickBot="1" x14ac:dyDescent="0.3">
      <c r="A53" s="51"/>
      <c r="B53" s="51"/>
      <c r="C53" s="51"/>
      <c r="D53" s="51"/>
      <c r="E53" s="51"/>
      <c r="F53" s="51"/>
    </row>
    <row r="54" spans="1:6" ht="21.75" customHeight="1" x14ac:dyDescent="0.25">
      <c r="A54" s="149"/>
      <c r="B54" s="172"/>
      <c r="C54" s="151"/>
      <c r="D54" s="151"/>
      <c r="E54" s="151"/>
      <c r="F54" s="151"/>
    </row>
    <row r="55" spans="1:6" s="173" customFormat="1" x14ac:dyDescent="0.25">
      <c r="A55" s="169" t="s">
        <v>88</v>
      </c>
      <c r="B55" s="152"/>
      <c r="C55" s="51"/>
      <c r="D55" s="51"/>
      <c r="E55" s="51"/>
      <c r="F55" s="51"/>
    </row>
    <row r="56" spans="1:6" s="173" customFormat="1" x14ac:dyDescent="0.25">
      <c r="A56" s="153" t="s">
        <v>5</v>
      </c>
      <c r="B56" s="152"/>
      <c r="C56" s="51"/>
      <c r="D56" s="51"/>
      <c r="E56" s="51"/>
      <c r="F56" s="51"/>
    </row>
    <row r="57" spans="1:6" s="173" customFormat="1" x14ac:dyDescent="0.25">
      <c r="A57" s="1" t="s">
        <v>10</v>
      </c>
      <c r="B57" s="59">
        <v>340</v>
      </c>
      <c r="C57" s="51">
        <v>142</v>
      </c>
      <c r="D57" s="56">
        <v>3</v>
      </c>
      <c r="E57" s="51">
        <f>ROUND(F57/B57,0)</f>
        <v>1</v>
      </c>
      <c r="F57" s="51">
        <f>ROUND(C57*D57,0)</f>
        <v>426</v>
      </c>
    </row>
    <row r="58" spans="1:6" s="173" customFormat="1" x14ac:dyDescent="0.25">
      <c r="A58" s="1" t="s">
        <v>16</v>
      </c>
      <c r="B58" s="59">
        <v>340</v>
      </c>
      <c r="C58" s="51">
        <v>293</v>
      </c>
      <c r="D58" s="56">
        <v>3</v>
      </c>
      <c r="E58" s="51">
        <f>ROUND(F58/B58,0)</f>
        <v>3</v>
      </c>
      <c r="F58" s="51">
        <f>ROUND(C58*D58,0)</f>
        <v>879</v>
      </c>
    </row>
    <row r="59" spans="1:6" s="173" customFormat="1" ht="18.75" customHeight="1" x14ac:dyDescent="0.2">
      <c r="A59" s="60" t="s">
        <v>6</v>
      </c>
      <c r="B59" s="152">
        <v>340</v>
      </c>
      <c r="C59" s="61">
        <f>C57+C58</f>
        <v>435</v>
      </c>
      <c r="D59" s="62">
        <f>F59/C59</f>
        <v>3</v>
      </c>
      <c r="E59" s="61">
        <f>E57+E58</f>
        <v>4</v>
      </c>
      <c r="F59" s="61">
        <f>F57+F58</f>
        <v>1305</v>
      </c>
    </row>
    <row r="60" spans="1:6" s="173" customFormat="1" ht="18.75" customHeight="1" x14ac:dyDescent="0.25">
      <c r="A60" s="23" t="s">
        <v>7</v>
      </c>
      <c r="B60" s="174"/>
      <c r="C60" s="51"/>
      <c r="D60" s="51"/>
      <c r="E60" s="51"/>
      <c r="F60" s="51"/>
    </row>
    <row r="61" spans="1:6" s="173" customFormat="1" ht="18.75" customHeight="1" x14ac:dyDescent="0.25">
      <c r="A61" s="3" t="s">
        <v>35</v>
      </c>
      <c r="B61" s="174"/>
      <c r="C61" s="51"/>
      <c r="D61" s="51"/>
      <c r="E61" s="51"/>
      <c r="F61" s="51"/>
    </row>
    <row r="62" spans="1:6" s="173" customFormat="1" ht="18.75" customHeight="1" x14ac:dyDescent="0.25">
      <c r="A62" s="35" t="s">
        <v>44</v>
      </c>
      <c r="B62" s="59">
        <v>240</v>
      </c>
      <c r="C62" s="51">
        <v>1100</v>
      </c>
      <c r="D62" s="56">
        <v>8</v>
      </c>
      <c r="E62" s="51">
        <f>ROUND(F62/B62,0)</f>
        <v>37</v>
      </c>
      <c r="F62" s="51">
        <f>ROUND(C62*D62,0)</f>
        <v>8800</v>
      </c>
    </row>
    <row r="63" spans="1:6" s="173" customFormat="1" ht="18.75" customHeight="1" x14ac:dyDescent="0.25">
      <c r="A63" s="35" t="s">
        <v>10</v>
      </c>
      <c r="B63" s="59">
        <v>240</v>
      </c>
      <c r="C63" s="51">
        <v>1290</v>
      </c>
      <c r="D63" s="56">
        <v>3</v>
      </c>
      <c r="E63" s="51">
        <f>ROUND(F63/B63,0)</f>
        <v>16</v>
      </c>
      <c r="F63" s="51">
        <f>ROUND(C63*D63,0)</f>
        <v>3870</v>
      </c>
    </row>
    <row r="64" spans="1:6" s="173" customFormat="1" ht="18.75" customHeight="1" x14ac:dyDescent="0.25">
      <c r="A64" s="92" t="s">
        <v>45</v>
      </c>
      <c r="B64" s="59"/>
      <c r="C64" s="175">
        <f>C62+C63</f>
        <v>2390</v>
      </c>
      <c r="D64" s="95">
        <f>D62</f>
        <v>8</v>
      </c>
      <c r="E64" s="113">
        <f>E62+E63</f>
        <v>53</v>
      </c>
      <c r="F64" s="175">
        <f>F62+F63</f>
        <v>12670</v>
      </c>
    </row>
    <row r="65" spans="1:6" s="173" customFormat="1" ht="18.75" customHeight="1" x14ac:dyDescent="0.25">
      <c r="A65" s="4" t="s">
        <v>41</v>
      </c>
      <c r="B65" s="59"/>
      <c r="C65" s="61">
        <f t="shared" ref="C65:F65" si="7">C64</f>
        <v>2390</v>
      </c>
      <c r="D65" s="62">
        <f t="shared" si="7"/>
        <v>8</v>
      </c>
      <c r="E65" s="61">
        <f t="shared" si="7"/>
        <v>53</v>
      </c>
      <c r="F65" s="176">
        <f t="shared" si="7"/>
        <v>12670</v>
      </c>
    </row>
    <row r="66" spans="1:6" s="173" customFormat="1" ht="18.75" customHeight="1" x14ac:dyDescent="0.25">
      <c r="A66" s="164" t="s">
        <v>48</v>
      </c>
      <c r="B66" s="6"/>
      <c r="C66" s="31"/>
      <c r="D66" s="31"/>
      <c r="E66" s="31"/>
      <c r="F66" s="31"/>
    </row>
    <row r="67" spans="1:6" s="173" customFormat="1" ht="18.75" customHeight="1" x14ac:dyDescent="0.25">
      <c r="A67" s="38" t="s">
        <v>50</v>
      </c>
      <c r="B67" s="6"/>
      <c r="C67" s="51">
        <v>73084</v>
      </c>
      <c r="D67" s="31"/>
      <c r="E67" s="31"/>
      <c r="F67" s="31"/>
    </row>
    <row r="68" spans="1:6" ht="19.5" customHeight="1" x14ac:dyDescent="0.25">
      <c r="A68" s="39" t="s">
        <v>51</v>
      </c>
      <c r="B68" s="6"/>
      <c r="C68" s="51">
        <v>61629</v>
      </c>
      <c r="D68" s="31"/>
      <c r="E68" s="31"/>
      <c r="F68" s="31"/>
    </row>
    <row r="69" spans="1:6" ht="18.75" customHeight="1" x14ac:dyDescent="0.25">
      <c r="A69" s="39" t="s">
        <v>52</v>
      </c>
      <c r="B69" s="6"/>
      <c r="C69" s="51">
        <v>17253</v>
      </c>
      <c r="D69" s="31"/>
      <c r="E69" s="31"/>
      <c r="F69" s="31"/>
    </row>
    <row r="70" spans="1:6" ht="30" customHeight="1" x14ac:dyDescent="0.25">
      <c r="A70" s="2" t="s">
        <v>53</v>
      </c>
      <c r="B70" s="6"/>
      <c r="C70" s="61">
        <f>C67+C68*3.2+C69</f>
        <v>287549.80000000005</v>
      </c>
      <c r="D70" s="32"/>
      <c r="E70" s="32"/>
      <c r="F70" s="31"/>
    </row>
    <row r="71" spans="1:6" ht="15.75" x14ac:dyDescent="0.25">
      <c r="A71" s="54" t="s">
        <v>54</v>
      </c>
      <c r="B71" s="6"/>
      <c r="C71" s="31"/>
      <c r="D71" s="31"/>
      <c r="E71" s="31"/>
      <c r="F71" s="31"/>
    </row>
    <row r="72" spans="1:6" x14ac:dyDescent="0.25">
      <c r="A72" s="1" t="s">
        <v>76</v>
      </c>
      <c r="B72" s="6"/>
      <c r="C72" s="51">
        <v>130000</v>
      </c>
      <c r="D72" s="31"/>
      <c r="E72" s="31"/>
      <c r="F72" s="31"/>
    </row>
    <row r="73" spans="1:6" s="173" customFormat="1" x14ac:dyDescent="0.25">
      <c r="A73" s="82" t="s">
        <v>55</v>
      </c>
      <c r="B73" s="6"/>
      <c r="C73" s="51">
        <v>1800</v>
      </c>
      <c r="D73" s="31"/>
      <c r="E73" s="31"/>
      <c r="F73" s="31"/>
    </row>
    <row r="74" spans="1:6" s="173" customFormat="1" ht="18" customHeight="1" x14ac:dyDescent="0.25">
      <c r="A74" s="103" t="s">
        <v>56</v>
      </c>
      <c r="B74" s="6"/>
      <c r="C74" s="51">
        <v>1200</v>
      </c>
      <c r="D74" s="31"/>
      <c r="E74" s="31"/>
      <c r="F74" s="31"/>
    </row>
    <row r="75" spans="1:6" s="173" customFormat="1" ht="18" customHeight="1" x14ac:dyDescent="0.25">
      <c r="A75" s="1" t="s">
        <v>73</v>
      </c>
      <c r="B75" s="6"/>
      <c r="C75" s="51">
        <v>6000</v>
      </c>
      <c r="D75" s="31"/>
      <c r="E75" s="31"/>
      <c r="F75" s="31"/>
    </row>
    <row r="76" spans="1:6" s="173" customFormat="1" ht="39" customHeight="1" x14ac:dyDescent="0.25">
      <c r="A76" s="46" t="s">
        <v>79</v>
      </c>
      <c r="B76" s="6"/>
      <c r="C76" s="51">
        <v>5500</v>
      </c>
      <c r="D76" s="31"/>
      <c r="E76" s="31"/>
      <c r="F76" s="31"/>
    </row>
    <row r="77" spans="1:6" s="173" customFormat="1" ht="18" customHeight="1" x14ac:dyDescent="0.25">
      <c r="A77" s="103" t="s">
        <v>60</v>
      </c>
      <c r="B77" s="6"/>
      <c r="C77" s="51">
        <v>150</v>
      </c>
      <c r="D77" s="31"/>
      <c r="E77" s="31"/>
      <c r="F77" s="31"/>
    </row>
    <row r="78" spans="1:6" s="173" customFormat="1" ht="18" customHeight="1" x14ac:dyDescent="0.25">
      <c r="A78" s="103" t="s">
        <v>63</v>
      </c>
      <c r="B78" s="6"/>
      <c r="C78" s="51">
        <v>4000</v>
      </c>
      <c r="D78" s="31"/>
      <c r="E78" s="31"/>
      <c r="F78" s="31"/>
    </row>
    <row r="79" spans="1:6" s="173" customFormat="1" ht="15" customHeight="1" x14ac:dyDescent="0.25">
      <c r="A79" s="103" t="s">
        <v>59</v>
      </c>
      <c r="B79" s="6"/>
      <c r="C79" s="51">
        <v>150</v>
      </c>
      <c r="D79" s="31"/>
      <c r="E79" s="31"/>
      <c r="F79" s="31"/>
    </row>
    <row r="80" spans="1:6" s="173" customFormat="1" ht="18" customHeight="1" x14ac:dyDescent="0.25">
      <c r="A80" s="103" t="s">
        <v>65</v>
      </c>
      <c r="B80" s="6"/>
      <c r="C80" s="51">
        <v>250</v>
      </c>
      <c r="D80" s="31"/>
      <c r="E80" s="31"/>
      <c r="F80" s="31"/>
    </row>
    <row r="81" spans="1:6" ht="21" customHeight="1" x14ac:dyDescent="0.25">
      <c r="A81" s="103" t="s">
        <v>83</v>
      </c>
      <c r="B81" s="6"/>
      <c r="C81" s="51">
        <v>30</v>
      </c>
      <c r="D81" s="31"/>
      <c r="E81" s="31"/>
      <c r="F81" s="31"/>
    </row>
    <row r="82" spans="1:6" ht="15" customHeight="1" thickBot="1" x14ac:dyDescent="0.3">
      <c r="A82" s="177" t="s">
        <v>84</v>
      </c>
      <c r="B82" s="131"/>
      <c r="C82" s="178">
        <v>330</v>
      </c>
      <c r="D82" s="179"/>
      <c r="E82" s="179"/>
      <c r="F82" s="179"/>
    </row>
    <row r="84" spans="1:6" ht="23.25" customHeight="1" x14ac:dyDescent="0.25">
      <c r="A84" s="180" t="s">
        <v>89</v>
      </c>
      <c r="B84" s="181"/>
      <c r="C84" s="182"/>
      <c r="D84" s="182"/>
      <c r="E84" s="182"/>
      <c r="F84" s="182"/>
    </row>
    <row r="85" spans="1:6" x14ac:dyDescent="0.25">
      <c r="A85" s="153" t="s">
        <v>5</v>
      </c>
      <c r="B85" s="183"/>
      <c r="C85" s="51"/>
      <c r="D85" s="51"/>
      <c r="E85" s="51"/>
      <c r="F85" s="51"/>
    </row>
    <row r="86" spans="1:6" x14ac:dyDescent="0.25">
      <c r="A86" s="1" t="s">
        <v>14</v>
      </c>
      <c r="B86" s="184">
        <v>340</v>
      </c>
      <c r="C86" s="59">
        <v>172</v>
      </c>
      <c r="D86" s="56">
        <v>11</v>
      </c>
      <c r="E86" s="51">
        <f>ROUND(F86/B86,0)</f>
        <v>6</v>
      </c>
      <c r="F86" s="51">
        <f>ROUND(C86*D86,0)</f>
        <v>1892</v>
      </c>
    </row>
    <row r="87" spans="1:6" x14ac:dyDescent="0.25">
      <c r="A87" s="1" t="s">
        <v>26</v>
      </c>
      <c r="B87" s="184">
        <v>340</v>
      </c>
      <c r="C87" s="59">
        <v>75</v>
      </c>
      <c r="D87" s="56">
        <v>12</v>
      </c>
      <c r="E87" s="51">
        <f>ROUND(F87/B87,0)</f>
        <v>3</v>
      </c>
      <c r="F87" s="51">
        <f>ROUND(C87*D87,0)</f>
        <v>900</v>
      </c>
    </row>
    <row r="88" spans="1:6" x14ac:dyDescent="0.25">
      <c r="A88" s="1" t="s">
        <v>10</v>
      </c>
      <c r="B88" s="184">
        <v>340</v>
      </c>
      <c r="C88" s="59">
        <v>179</v>
      </c>
      <c r="D88" s="56">
        <v>8.9</v>
      </c>
      <c r="E88" s="51">
        <f>ROUND(F88/B88,0)</f>
        <v>5</v>
      </c>
      <c r="F88" s="51">
        <f>ROUND(C88*D88,0)</f>
        <v>1593</v>
      </c>
    </row>
    <row r="89" spans="1:6" x14ac:dyDescent="0.25">
      <c r="A89" s="1" t="s">
        <v>27</v>
      </c>
      <c r="B89" s="184">
        <v>340</v>
      </c>
      <c r="C89" s="184">
        <v>60</v>
      </c>
      <c r="D89" s="185">
        <v>12.4</v>
      </c>
      <c r="E89" s="51">
        <f>ROUND(F89/B89,0)</f>
        <v>2</v>
      </c>
      <c r="F89" s="51">
        <f>ROUND(C89*D89,0)</f>
        <v>744</v>
      </c>
    </row>
    <row r="90" spans="1:6" ht="20.25" customHeight="1" x14ac:dyDescent="0.25">
      <c r="A90" s="186" t="s">
        <v>6</v>
      </c>
      <c r="B90" s="187">
        <v>340</v>
      </c>
      <c r="C90" s="32">
        <f>C86+C87+C88+C89</f>
        <v>486</v>
      </c>
      <c r="D90" s="188">
        <f>F90/C90</f>
        <v>10.553497942386832</v>
      </c>
      <c r="E90" s="189">
        <f>E86+E87+E88+E89</f>
        <v>16</v>
      </c>
      <c r="F90" s="189">
        <f>F86+F87+F88+F89</f>
        <v>5129</v>
      </c>
    </row>
    <row r="91" spans="1:6" x14ac:dyDescent="0.25">
      <c r="A91" s="164" t="s">
        <v>48</v>
      </c>
      <c r="B91" s="187"/>
      <c r="C91" s="32"/>
      <c r="D91" s="188"/>
      <c r="E91" s="189"/>
      <c r="F91" s="189"/>
    </row>
    <row r="92" spans="1:6" ht="19.5" customHeight="1" x14ac:dyDescent="0.25">
      <c r="A92" s="101" t="s">
        <v>85</v>
      </c>
      <c r="B92" s="190"/>
      <c r="C92" s="32">
        <f>C93+C94*3.2+C95</f>
        <v>26880.799999999999</v>
      </c>
      <c r="D92" s="190"/>
      <c r="E92" s="190"/>
      <c r="F92" s="190"/>
    </row>
    <row r="93" spans="1:6" ht="15.75" customHeight="1" x14ac:dyDescent="0.25">
      <c r="A93" s="38" t="s">
        <v>50</v>
      </c>
      <c r="B93" s="6"/>
      <c r="C93" s="51">
        <v>7220</v>
      </c>
      <c r="D93" s="190"/>
      <c r="E93" s="190"/>
      <c r="F93" s="190"/>
    </row>
    <row r="94" spans="1:6" ht="12.75" customHeight="1" x14ac:dyDescent="0.25">
      <c r="A94" s="39" t="s">
        <v>51</v>
      </c>
      <c r="B94" s="6"/>
      <c r="C94" s="51">
        <v>5534</v>
      </c>
      <c r="D94" s="31"/>
      <c r="E94" s="190"/>
      <c r="F94" s="190"/>
    </row>
    <row r="95" spans="1:6" ht="49.5" customHeight="1" x14ac:dyDescent="0.25">
      <c r="A95" s="39" t="s">
        <v>52</v>
      </c>
      <c r="B95" s="31"/>
      <c r="C95" s="31">
        <v>1952</v>
      </c>
      <c r="D95" s="31"/>
      <c r="E95" s="190"/>
      <c r="F95" s="31"/>
    </row>
    <row r="96" spans="1:6" ht="18" customHeight="1" x14ac:dyDescent="0.25">
      <c r="A96" s="101" t="s">
        <v>49</v>
      </c>
      <c r="B96" s="31"/>
      <c r="C96" s="32">
        <f>C97+C98*3.2+C99</f>
        <v>1981</v>
      </c>
      <c r="D96" s="31"/>
      <c r="E96" s="32"/>
      <c r="F96" s="31"/>
    </row>
    <row r="97" spans="1:6" ht="19.5" customHeight="1" x14ac:dyDescent="0.25">
      <c r="A97" s="38" t="s">
        <v>50</v>
      </c>
      <c r="B97" s="31"/>
      <c r="C97" s="31">
        <v>1561</v>
      </c>
      <c r="D97" s="31"/>
      <c r="E97" s="190"/>
      <c r="F97" s="190"/>
    </row>
    <row r="98" spans="1:6" ht="15.75" customHeight="1" x14ac:dyDescent="0.25">
      <c r="A98" s="39" t="s">
        <v>51</v>
      </c>
      <c r="B98" s="31"/>
      <c r="C98" s="31">
        <v>100</v>
      </c>
      <c r="D98" s="31"/>
      <c r="E98" s="190"/>
      <c r="F98" s="190"/>
    </row>
    <row r="99" spans="1:6" ht="30" x14ac:dyDescent="0.25">
      <c r="A99" s="39" t="s">
        <v>52</v>
      </c>
      <c r="B99" s="191"/>
      <c r="C99" s="191">
        <v>100</v>
      </c>
      <c r="D99" s="191"/>
      <c r="E99" s="190"/>
      <c r="F99" s="190"/>
    </row>
    <row r="100" spans="1:6" x14ac:dyDescent="0.25">
      <c r="A100" s="2" t="s">
        <v>53</v>
      </c>
      <c r="B100" s="192"/>
      <c r="C100" s="162">
        <f>C92+C96</f>
        <v>28861.8</v>
      </c>
      <c r="D100" s="193"/>
      <c r="E100" s="194"/>
      <c r="F100" s="190"/>
    </row>
    <row r="101" spans="1:6" ht="15.75" thickBot="1" x14ac:dyDescent="0.3">
      <c r="A101" s="195"/>
      <c r="B101" s="196"/>
      <c r="C101" s="157"/>
      <c r="D101" s="197"/>
      <c r="E101" s="157"/>
      <c r="F101" s="157"/>
    </row>
  </sheetData>
  <mergeCells count="6">
    <mergeCell ref="A2:F2"/>
    <mergeCell ref="B4:B6"/>
    <mergeCell ref="F4:F6"/>
    <mergeCell ref="D4:D6"/>
    <mergeCell ref="E4:E6"/>
    <mergeCell ref="C4:C6"/>
  </mergeCells>
  <pageMargins left="0.74803149606299213" right="0" top="0.31496062992125984" bottom="0.31496062992125984" header="0" footer="0"/>
  <pageSetup paperSize="9" scale="81" orientation="portrait" r:id="rId1"/>
  <headerFooter differentOddEven="1">
    <oddHeader>&amp;C3</oddHeader>
    <evenHeader>&amp;C4</evenHeader>
  </headerFooter>
  <rowBreaks count="1" manualBreakCount="1">
    <brk id="5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57"/>
  <sheetViews>
    <sheetView tabSelected="1" topLeftCell="A13" zoomScaleNormal="100" zoomScaleSheetLayoutView="80" workbookViewId="0">
      <selection activeCell="A13" sqref="A1:XFD1048576"/>
    </sheetView>
  </sheetViews>
  <sheetFormatPr defaultColWidth="11.42578125" defaultRowHeight="15" x14ac:dyDescent="0.25"/>
  <cols>
    <col min="1" max="1" width="43.42578125" style="16" customWidth="1"/>
    <col min="2" max="2" width="10.28515625" style="16" customWidth="1"/>
    <col min="3" max="3" width="12.140625" style="16" customWidth="1"/>
    <col min="4" max="4" width="13" style="16" customWidth="1"/>
    <col min="5" max="6" width="10.85546875" style="16" customWidth="1"/>
    <col min="7" max="16384" width="11.42578125" style="16"/>
  </cols>
  <sheetData>
    <row r="1" spans="1:6" s="21" customFormat="1" ht="15.75" x14ac:dyDescent="0.25"/>
    <row r="2" spans="1:6" s="21" customFormat="1" ht="33.75" customHeight="1" x14ac:dyDescent="0.25">
      <c r="A2" s="65" t="s">
        <v>87</v>
      </c>
      <c r="B2" s="65"/>
      <c r="C2" s="65"/>
      <c r="D2" s="65"/>
      <c r="E2" s="65"/>
      <c r="F2" s="65"/>
    </row>
    <row r="3" spans="1:6" ht="15.75" thickBot="1" x14ac:dyDescent="0.3"/>
    <row r="4" spans="1:6" ht="33" customHeight="1" x14ac:dyDescent="0.25">
      <c r="A4" s="40" t="s">
        <v>86</v>
      </c>
      <c r="B4" s="66" t="s">
        <v>1</v>
      </c>
      <c r="C4" s="66" t="s">
        <v>47</v>
      </c>
      <c r="D4" s="66" t="s">
        <v>0</v>
      </c>
      <c r="E4" s="66" t="s">
        <v>2</v>
      </c>
      <c r="F4" s="69" t="s">
        <v>3</v>
      </c>
    </row>
    <row r="5" spans="1:6" ht="18.75" customHeight="1" x14ac:dyDescent="0.25">
      <c r="A5" s="9"/>
      <c r="B5" s="67"/>
      <c r="C5" s="67"/>
      <c r="D5" s="67"/>
      <c r="E5" s="67"/>
      <c r="F5" s="70"/>
    </row>
    <row r="6" spans="1:6" ht="36" customHeight="1" thickBot="1" x14ac:dyDescent="0.3">
      <c r="A6" s="41" t="s">
        <v>4</v>
      </c>
      <c r="B6" s="68"/>
      <c r="C6" s="68"/>
      <c r="D6" s="68"/>
      <c r="E6" s="68"/>
      <c r="F6" s="71"/>
    </row>
    <row r="7" spans="1:6" ht="15.75" thickBot="1" x14ac:dyDescent="0.3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</row>
    <row r="8" spans="1:6" ht="36" customHeight="1" x14ac:dyDescent="0.25">
      <c r="A8" s="37" t="s">
        <v>38</v>
      </c>
      <c r="B8" s="27"/>
      <c r="C8" s="29"/>
      <c r="D8" s="29"/>
      <c r="E8" s="29"/>
      <c r="F8" s="29"/>
    </row>
    <row r="9" spans="1:6" x14ac:dyDescent="0.25">
      <c r="A9" s="13" t="s">
        <v>5</v>
      </c>
      <c r="B9" s="22"/>
      <c r="C9" s="17"/>
      <c r="D9" s="17"/>
      <c r="E9" s="17"/>
      <c r="F9" s="17"/>
    </row>
    <row r="10" spans="1:6" x14ac:dyDescent="0.25">
      <c r="A10" s="24" t="s">
        <v>14</v>
      </c>
      <c r="B10" s="15">
        <v>340</v>
      </c>
      <c r="C10" s="17">
        <v>460</v>
      </c>
      <c r="D10" s="10">
        <v>11</v>
      </c>
      <c r="E10" s="19">
        <f t="shared" ref="E10:E17" si="0">ROUND(F10/B10,0)</f>
        <v>15</v>
      </c>
      <c r="F10" s="17">
        <f t="shared" ref="F10:F17" si="1">ROUND(C10*D10,0)</f>
        <v>5060</v>
      </c>
    </row>
    <row r="11" spans="1:6" x14ac:dyDescent="0.25">
      <c r="A11" s="24" t="s">
        <v>15</v>
      </c>
      <c r="B11" s="15">
        <v>340</v>
      </c>
      <c r="C11" s="17">
        <v>210</v>
      </c>
      <c r="D11" s="10">
        <v>11</v>
      </c>
      <c r="E11" s="19">
        <f t="shared" si="0"/>
        <v>7</v>
      </c>
      <c r="F11" s="17">
        <f t="shared" si="1"/>
        <v>2310</v>
      </c>
    </row>
    <row r="12" spans="1:6" x14ac:dyDescent="0.25">
      <c r="A12" s="24" t="s">
        <v>10</v>
      </c>
      <c r="B12" s="15">
        <v>340</v>
      </c>
      <c r="C12" s="17">
        <v>530</v>
      </c>
      <c r="D12" s="10">
        <v>9</v>
      </c>
      <c r="E12" s="19">
        <f t="shared" si="0"/>
        <v>14</v>
      </c>
      <c r="F12" s="17">
        <f t="shared" si="1"/>
        <v>4770</v>
      </c>
    </row>
    <row r="13" spans="1:6" x14ac:dyDescent="0.25">
      <c r="A13" s="24" t="s">
        <v>27</v>
      </c>
      <c r="B13" s="15">
        <v>340</v>
      </c>
      <c r="C13" s="17">
        <v>220</v>
      </c>
      <c r="D13" s="10">
        <v>11.9</v>
      </c>
      <c r="E13" s="19">
        <f t="shared" si="0"/>
        <v>8</v>
      </c>
      <c r="F13" s="17">
        <f t="shared" si="1"/>
        <v>2618</v>
      </c>
    </row>
    <row r="14" spans="1:6" x14ac:dyDescent="0.25">
      <c r="A14" s="24" t="s">
        <v>18</v>
      </c>
      <c r="B14" s="15">
        <v>320</v>
      </c>
      <c r="C14" s="17">
        <v>530</v>
      </c>
      <c r="D14" s="10">
        <v>9</v>
      </c>
      <c r="E14" s="19">
        <f t="shared" si="0"/>
        <v>15</v>
      </c>
      <c r="F14" s="17">
        <f t="shared" si="1"/>
        <v>4770</v>
      </c>
    </row>
    <row r="15" spans="1:6" x14ac:dyDescent="0.25">
      <c r="A15" s="24" t="s">
        <v>19</v>
      </c>
      <c r="B15" s="15">
        <v>300</v>
      </c>
      <c r="C15" s="17">
        <v>388</v>
      </c>
      <c r="D15" s="10">
        <v>5.7</v>
      </c>
      <c r="E15" s="19">
        <f t="shared" si="0"/>
        <v>7</v>
      </c>
      <c r="F15" s="17">
        <f t="shared" si="1"/>
        <v>2212</v>
      </c>
    </row>
    <row r="16" spans="1:6" x14ac:dyDescent="0.25">
      <c r="A16" s="24" t="s">
        <v>17</v>
      </c>
      <c r="B16" s="198">
        <v>340</v>
      </c>
      <c r="C16" s="17">
        <v>245</v>
      </c>
      <c r="D16" s="199">
        <v>8</v>
      </c>
      <c r="E16" s="19">
        <f t="shared" si="0"/>
        <v>6</v>
      </c>
      <c r="F16" s="17">
        <f t="shared" si="1"/>
        <v>1960</v>
      </c>
    </row>
    <row r="17" spans="1:6" x14ac:dyDescent="0.25">
      <c r="A17" s="24" t="s">
        <v>16</v>
      </c>
      <c r="B17" s="15">
        <v>340</v>
      </c>
      <c r="C17" s="17">
        <v>560</v>
      </c>
      <c r="D17" s="10">
        <v>6.1</v>
      </c>
      <c r="E17" s="19">
        <f t="shared" si="0"/>
        <v>10</v>
      </c>
      <c r="F17" s="17">
        <f t="shared" si="1"/>
        <v>3416</v>
      </c>
    </row>
    <row r="18" spans="1:6" s="12" customFormat="1" ht="14.25" x14ac:dyDescent="0.2">
      <c r="A18" s="200" t="s">
        <v>6</v>
      </c>
      <c r="B18" s="201"/>
      <c r="C18" s="11">
        <f>SUM(C10:C17)</f>
        <v>3143</v>
      </c>
      <c r="D18" s="28">
        <f>F18/C18</f>
        <v>8.627426026089724</v>
      </c>
      <c r="E18" s="202">
        <f>SUM(E10:E17)</f>
        <v>82</v>
      </c>
      <c r="F18" s="11">
        <f>SUM(F10:F17)</f>
        <v>27116</v>
      </c>
    </row>
    <row r="19" spans="1:6" s="12" customFormat="1" ht="15.75" customHeight="1" x14ac:dyDescent="0.25">
      <c r="A19" s="23" t="s">
        <v>7</v>
      </c>
      <c r="B19" s="8"/>
      <c r="C19" s="17"/>
      <c r="D19" s="19"/>
      <c r="E19" s="19"/>
      <c r="F19" s="17"/>
    </row>
    <row r="20" spans="1:6" s="12" customFormat="1" ht="15.75" customHeight="1" x14ac:dyDescent="0.25">
      <c r="A20" s="3" t="s">
        <v>43</v>
      </c>
      <c r="B20" s="8"/>
      <c r="C20" s="17"/>
      <c r="D20" s="19"/>
      <c r="E20" s="19"/>
      <c r="F20" s="17"/>
    </row>
    <row r="21" spans="1:6" s="12" customFormat="1" ht="15" customHeight="1" x14ac:dyDescent="0.25">
      <c r="A21" s="1" t="s">
        <v>18</v>
      </c>
      <c r="B21" s="5">
        <v>300</v>
      </c>
      <c r="C21" s="20">
        <v>460</v>
      </c>
      <c r="D21" s="25">
        <v>10</v>
      </c>
      <c r="E21" s="19">
        <f t="shared" ref="E21:E26" si="2">ROUND(F21/B21,0)</f>
        <v>15</v>
      </c>
      <c r="F21" s="17">
        <f t="shared" ref="F21:F26" si="3">ROUND(C21*D21,0)</f>
        <v>4600</v>
      </c>
    </row>
    <row r="22" spans="1:6" s="12" customFormat="1" ht="15" customHeight="1" x14ac:dyDescent="0.25">
      <c r="A22" s="1" t="s">
        <v>10</v>
      </c>
      <c r="B22" s="5">
        <v>300</v>
      </c>
      <c r="C22" s="20">
        <v>220</v>
      </c>
      <c r="D22" s="25">
        <v>9</v>
      </c>
      <c r="E22" s="19">
        <f t="shared" si="2"/>
        <v>7</v>
      </c>
      <c r="F22" s="17">
        <f t="shared" si="3"/>
        <v>1980</v>
      </c>
    </row>
    <row r="23" spans="1:6" s="12" customFormat="1" ht="15" customHeight="1" x14ac:dyDescent="0.25">
      <c r="A23" s="1" t="s">
        <v>14</v>
      </c>
      <c r="B23" s="5">
        <v>300</v>
      </c>
      <c r="C23" s="20">
        <v>240</v>
      </c>
      <c r="D23" s="25">
        <v>9</v>
      </c>
      <c r="E23" s="19">
        <f t="shared" si="2"/>
        <v>7</v>
      </c>
      <c r="F23" s="17">
        <f t="shared" si="3"/>
        <v>2160</v>
      </c>
    </row>
    <row r="24" spans="1:6" s="12" customFormat="1" ht="15" customHeight="1" x14ac:dyDescent="0.25">
      <c r="A24" s="1" t="s">
        <v>26</v>
      </c>
      <c r="B24" s="5">
        <v>300</v>
      </c>
      <c r="C24" s="20">
        <v>70</v>
      </c>
      <c r="D24" s="25">
        <v>12</v>
      </c>
      <c r="E24" s="19">
        <f t="shared" si="2"/>
        <v>3</v>
      </c>
      <c r="F24" s="17">
        <f t="shared" si="3"/>
        <v>840</v>
      </c>
    </row>
    <row r="25" spans="1:6" s="12" customFormat="1" ht="15" customHeight="1" x14ac:dyDescent="0.25">
      <c r="A25" s="1" t="s">
        <v>16</v>
      </c>
      <c r="B25" s="5">
        <v>300</v>
      </c>
      <c r="C25" s="20">
        <v>280</v>
      </c>
      <c r="D25" s="25">
        <v>6.1</v>
      </c>
      <c r="E25" s="19">
        <f t="shared" si="2"/>
        <v>6</v>
      </c>
      <c r="F25" s="17">
        <f t="shared" si="3"/>
        <v>1708</v>
      </c>
    </row>
    <row r="26" spans="1:6" s="12" customFormat="1" ht="15" customHeight="1" x14ac:dyDescent="0.25">
      <c r="A26" s="1" t="s">
        <v>17</v>
      </c>
      <c r="B26" s="5">
        <v>300</v>
      </c>
      <c r="C26" s="20">
        <v>100</v>
      </c>
      <c r="D26" s="25">
        <v>8</v>
      </c>
      <c r="E26" s="19">
        <f t="shared" si="2"/>
        <v>3</v>
      </c>
      <c r="F26" s="17">
        <f t="shared" si="3"/>
        <v>800</v>
      </c>
    </row>
    <row r="27" spans="1:6" s="63" customFormat="1" ht="17.25" customHeight="1" x14ac:dyDescent="0.25">
      <c r="A27" s="23" t="s">
        <v>9</v>
      </c>
      <c r="B27" s="26"/>
      <c r="C27" s="30">
        <f>SUM(C21:C26)</f>
        <v>1370</v>
      </c>
      <c r="D27" s="203">
        <f>F27/C27</f>
        <v>8.8233576642335763</v>
      </c>
      <c r="E27" s="30">
        <f>SUM(E21:E26)</f>
        <v>41</v>
      </c>
      <c r="F27" s="30">
        <f>SUM(F21:F26)</f>
        <v>12088</v>
      </c>
    </row>
    <row r="28" spans="1:6" s="12" customFormat="1" ht="17.25" customHeight="1" x14ac:dyDescent="0.25">
      <c r="A28" s="3" t="s">
        <v>35</v>
      </c>
      <c r="B28" s="26"/>
      <c r="C28" s="30"/>
      <c r="D28" s="28"/>
      <c r="E28" s="30"/>
      <c r="F28" s="30"/>
    </row>
    <row r="29" spans="1:6" s="12" customFormat="1" ht="16.5" customHeight="1" x14ac:dyDescent="0.25">
      <c r="A29" s="35" t="s">
        <v>44</v>
      </c>
      <c r="B29" s="5">
        <v>240</v>
      </c>
      <c r="C29" s="20">
        <v>800</v>
      </c>
      <c r="D29" s="25">
        <v>8</v>
      </c>
      <c r="E29" s="19">
        <f>ROUND(F29/B29,0)</f>
        <v>27</v>
      </c>
      <c r="F29" s="17">
        <f>ROUND(C29*D29,0)</f>
        <v>6400</v>
      </c>
    </row>
    <row r="30" spans="1:6" s="12" customFormat="1" x14ac:dyDescent="0.25">
      <c r="A30" s="14" t="s">
        <v>45</v>
      </c>
      <c r="B30" s="5"/>
      <c r="C30" s="36">
        <f>C29</f>
        <v>800</v>
      </c>
      <c r="D30" s="33">
        <f t="shared" ref="D30:F30" si="4">D29</f>
        <v>8</v>
      </c>
      <c r="E30" s="36">
        <f t="shared" si="4"/>
        <v>27</v>
      </c>
      <c r="F30" s="36">
        <f t="shared" si="4"/>
        <v>6400</v>
      </c>
    </row>
    <row r="31" spans="1:6" ht="30" customHeight="1" x14ac:dyDescent="0.25">
      <c r="A31" s="4" t="s">
        <v>41</v>
      </c>
      <c r="B31" s="7"/>
      <c r="C31" s="11">
        <f>C27+C30</f>
        <v>2170</v>
      </c>
      <c r="D31" s="28">
        <f>F31/C31</f>
        <v>8.5198156682027655</v>
      </c>
      <c r="E31" s="11">
        <f>E27+E30</f>
        <v>68</v>
      </c>
      <c r="F31" s="11">
        <f t="shared" ref="F31" si="5">F27+F30</f>
        <v>18488</v>
      </c>
    </row>
    <row r="32" spans="1:6" ht="20.25" customHeight="1" x14ac:dyDescent="0.25">
      <c r="A32" s="164" t="s">
        <v>48</v>
      </c>
      <c r="B32" s="6"/>
      <c r="C32" s="6"/>
      <c r="D32" s="6"/>
      <c r="E32" s="6"/>
      <c r="F32" s="6"/>
    </row>
    <row r="33" spans="1:161" ht="20.25" customHeight="1" x14ac:dyDescent="0.25">
      <c r="A33" s="38" t="s">
        <v>50</v>
      </c>
      <c r="B33" s="6"/>
      <c r="C33" s="17">
        <v>40613</v>
      </c>
      <c r="D33" s="31"/>
      <c r="E33" s="31"/>
      <c r="F33" s="31"/>
    </row>
    <row r="34" spans="1:161" ht="20.25" customHeight="1" x14ac:dyDescent="0.25">
      <c r="A34" s="39" t="s">
        <v>51</v>
      </c>
      <c r="B34" s="6"/>
      <c r="C34" s="17">
        <v>41134</v>
      </c>
      <c r="D34" s="31"/>
      <c r="E34" s="31"/>
      <c r="F34" s="31"/>
    </row>
    <row r="35" spans="1:161" ht="28.5" customHeight="1" x14ac:dyDescent="0.25">
      <c r="A35" s="39" t="s">
        <v>52</v>
      </c>
      <c r="B35" s="6"/>
      <c r="C35" s="17">
        <v>9554</v>
      </c>
      <c r="D35" s="31"/>
      <c r="E35" s="31"/>
      <c r="F35" s="31"/>
    </row>
    <row r="36" spans="1:161" ht="20.25" customHeight="1" x14ac:dyDescent="0.25">
      <c r="A36" s="2" t="s">
        <v>53</v>
      </c>
      <c r="B36" s="6"/>
      <c r="C36" s="11">
        <f>C33+C34*3.2+C35</f>
        <v>181795.80000000002</v>
      </c>
      <c r="D36" s="32"/>
      <c r="E36" s="32"/>
      <c r="F36" s="31"/>
    </row>
    <row r="37" spans="1:161" ht="18" customHeight="1" thickBot="1" x14ac:dyDescent="0.3">
      <c r="A37" s="42" t="s">
        <v>20</v>
      </c>
      <c r="B37" s="43"/>
      <c r="C37" s="34">
        <v>12000</v>
      </c>
      <c r="D37" s="44"/>
      <c r="E37" s="44"/>
      <c r="F37" s="45"/>
    </row>
    <row r="38" spans="1:161" x14ac:dyDescent="0.25"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</row>
    <row r="39" spans="1:161" x14ac:dyDescent="0.25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</row>
    <row r="40" spans="1:161" x14ac:dyDescent="0.25"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</row>
    <row r="41" spans="1:161" x14ac:dyDescent="0.25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</row>
    <row r="42" spans="1:161" x14ac:dyDescent="0.25"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</row>
    <row r="43" spans="1:161" x14ac:dyDescent="0.25"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</row>
    <row r="44" spans="1:161" x14ac:dyDescent="0.25"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</row>
    <row r="45" spans="1:161" x14ac:dyDescent="0.25"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</row>
    <row r="46" spans="1:161" x14ac:dyDescent="0.25"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</row>
    <row r="47" spans="1:161" x14ac:dyDescent="0.25"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</row>
    <row r="48" spans="1:161" x14ac:dyDescent="0.25"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</row>
    <row r="49" spans="3:161" x14ac:dyDescent="0.25"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</row>
    <row r="50" spans="3:161" x14ac:dyDescent="0.25"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</row>
    <row r="51" spans="3:161" x14ac:dyDescent="0.25"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</row>
    <row r="52" spans="3:161" x14ac:dyDescent="0.25"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</row>
    <row r="53" spans="3:161" x14ac:dyDescent="0.25"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</row>
    <row r="54" spans="3:161" x14ac:dyDescent="0.25"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</row>
    <row r="55" spans="3:161" x14ac:dyDescent="0.25"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</row>
    <row r="56" spans="3:161" x14ac:dyDescent="0.25"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</row>
    <row r="57" spans="3:161" x14ac:dyDescent="0.25"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</row>
    <row r="58" spans="3:161" x14ac:dyDescent="0.25"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</row>
    <row r="59" spans="3:161" x14ac:dyDescent="0.25"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</row>
    <row r="60" spans="3:161" x14ac:dyDescent="0.25"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</row>
    <row r="61" spans="3:161" x14ac:dyDescent="0.25"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</row>
    <row r="62" spans="3:161" x14ac:dyDescent="0.25"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</row>
    <row r="63" spans="3:161" x14ac:dyDescent="0.25"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</row>
    <row r="64" spans="3:161" x14ac:dyDescent="0.25"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</row>
    <row r="65" spans="3:161" x14ac:dyDescent="0.25"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</row>
    <row r="66" spans="3:161" x14ac:dyDescent="0.25"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</row>
    <row r="67" spans="3:161" x14ac:dyDescent="0.25"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</row>
    <row r="68" spans="3:161" x14ac:dyDescent="0.25"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</row>
    <row r="69" spans="3:161" x14ac:dyDescent="0.25"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</row>
    <row r="70" spans="3:161" x14ac:dyDescent="0.25"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  <c r="EZ70" s="12"/>
      <c r="FA70" s="12"/>
      <c r="FB70" s="12"/>
      <c r="FC70" s="12"/>
      <c r="FD70" s="12"/>
      <c r="FE70" s="12"/>
    </row>
    <row r="71" spans="3:161" x14ac:dyDescent="0.25"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  <c r="FC71" s="12"/>
      <c r="FD71" s="12"/>
      <c r="FE71" s="12"/>
    </row>
    <row r="72" spans="3:161" x14ac:dyDescent="0.25"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  <c r="EM72" s="12"/>
      <c r="EN72" s="12"/>
      <c r="EO72" s="12"/>
      <c r="EP72" s="12"/>
      <c r="EQ72" s="12"/>
      <c r="ER72" s="12"/>
      <c r="ES72" s="12"/>
      <c r="ET72" s="12"/>
      <c r="EU72" s="12"/>
      <c r="EV72" s="12"/>
      <c r="EW72" s="12"/>
      <c r="EX72" s="12"/>
      <c r="EY72" s="12"/>
      <c r="EZ72" s="12"/>
      <c r="FA72" s="12"/>
      <c r="FB72" s="12"/>
      <c r="FC72" s="12"/>
      <c r="FD72" s="12"/>
      <c r="FE72" s="12"/>
    </row>
    <row r="73" spans="3:161" x14ac:dyDescent="0.25"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  <c r="EW73" s="12"/>
      <c r="EX73" s="12"/>
      <c r="EY73" s="12"/>
      <c r="EZ73" s="12"/>
      <c r="FA73" s="12"/>
      <c r="FB73" s="12"/>
      <c r="FC73" s="12"/>
      <c r="FD73" s="12"/>
      <c r="FE73" s="12"/>
    </row>
    <row r="74" spans="3:161" x14ac:dyDescent="0.25"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  <c r="EW74" s="12"/>
      <c r="EX74" s="12"/>
      <c r="EY74" s="12"/>
      <c r="EZ74" s="12"/>
      <c r="FA74" s="12"/>
      <c r="FB74" s="12"/>
      <c r="FC74" s="12"/>
      <c r="FD74" s="12"/>
      <c r="FE74" s="12"/>
    </row>
    <row r="75" spans="3:161" x14ac:dyDescent="0.25"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  <c r="EW75" s="12"/>
      <c r="EX75" s="12"/>
      <c r="EY75" s="12"/>
      <c r="EZ75" s="12"/>
      <c r="FA75" s="12"/>
      <c r="FB75" s="12"/>
      <c r="FC75" s="12"/>
      <c r="FD75" s="12"/>
      <c r="FE75" s="12"/>
    </row>
    <row r="76" spans="3:161" x14ac:dyDescent="0.25"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  <c r="EZ76" s="12"/>
      <c r="FA76" s="12"/>
      <c r="FB76" s="12"/>
      <c r="FC76" s="12"/>
      <c r="FD76" s="12"/>
      <c r="FE76" s="12"/>
    </row>
    <row r="77" spans="3:161" x14ac:dyDescent="0.25"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  <c r="EM77" s="12"/>
      <c r="EN77" s="12"/>
      <c r="EO77" s="12"/>
      <c r="EP77" s="12"/>
      <c r="EQ77" s="12"/>
      <c r="ER77" s="12"/>
      <c r="ES77" s="12"/>
      <c r="ET77" s="12"/>
      <c r="EU77" s="12"/>
      <c r="EV77" s="12"/>
      <c r="EW77" s="12"/>
      <c r="EX77" s="12"/>
      <c r="EY77" s="12"/>
      <c r="EZ77" s="12"/>
      <c r="FA77" s="12"/>
      <c r="FB77" s="12"/>
      <c r="FC77" s="12"/>
      <c r="FD77" s="12"/>
      <c r="FE77" s="12"/>
    </row>
    <row r="78" spans="3:161" x14ac:dyDescent="0.25"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  <c r="EM78" s="12"/>
      <c r="EN78" s="12"/>
      <c r="EO78" s="12"/>
      <c r="EP78" s="12"/>
      <c r="EQ78" s="12"/>
      <c r="ER78" s="12"/>
      <c r="ES78" s="12"/>
      <c r="ET78" s="12"/>
      <c r="EU78" s="12"/>
      <c r="EV78" s="12"/>
      <c r="EW78" s="12"/>
      <c r="EX78" s="12"/>
      <c r="EY78" s="12"/>
      <c r="EZ78" s="12"/>
      <c r="FA78" s="12"/>
      <c r="FB78" s="12"/>
      <c r="FC78" s="12"/>
      <c r="FD78" s="12"/>
      <c r="FE78" s="12"/>
    </row>
    <row r="79" spans="3:161" x14ac:dyDescent="0.25"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  <c r="FC79" s="12"/>
      <c r="FD79" s="12"/>
      <c r="FE79" s="12"/>
    </row>
    <row r="80" spans="3:161" x14ac:dyDescent="0.25"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</row>
    <row r="81" spans="3:161" x14ac:dyDescent="0.25"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  <c r="EM81" s="12"/>
      <c r="EN81" s="12"/>
      <c r="EO81" s="12"/>
      <c r="EP81" s="12"/>
      <c r="EQ81" s="12"/>
      <c r="ER81" s="12"/>
      <c r="ES81" s="12"/>
      <c r="ET81" s="12"/>
      <c r="EU81" s="12"/>
      <c r="EV81" s="12"/>
      <c r="EW81" s="12"/>
      <c r="EX81" s="12"/>
      <c r="EY81" s="12"/>
      <c r="EZ81" s="12"/>
      <c r="FA81" s="12"/>
      <c r="FB81" s="12"/>
      <c r="FC81" s="12"/>
      <c r="FD81" s="12"/>
      <c r="FE81" s="12"/>
    </row>
    <row r="82" spans="3:161" x14ac:dyDescent="0.25"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  <c r="EM82" s="12"/>
      <c r="EN82" s="12"/>
      <c r="EO82" s="12"/>
      <c r="EP82" s="12"/>
      <c r="EQ82" s="12"/>
      <c r="ER82" s="12"/>
      <c r="ES82" s="12"/>
      <c r="ET82" s="12"/>
      <c r="EU82" s="12"/>
      <c r="EV82" s="12"/>
      <c r="EW82" s="12"/>
      <c r="EX82" s="12"/>
      <c r="EY82" s="12"/>
      <c r="EZ82" s="12"/>
      <c r="FA82" s="12"/>
      <c r="FB82" s="12"/>
      <c r="FC82" s="12"/>
      <c r="FD82" s="12"/>
      <c r="FE82" s="12"/>
    </row>
    <row r="83" spans="3:161" x14ac:dyDescent="0.25"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  <c r="EM83" s="12"/>
      <c r="EN83" s="12"/>
      <c r="EO83" s="12"/>
      <c r="EP83" s="12"/>
      <c r="EQ83" s="12"/>
      <c r="ER83" s="12"/>
      <c r="ES83" s="12"/>
      <c r="ET83" s="12"/>
      <c r="EU83" s="12"/>
      <c r="EV83" s="12"/>
      <c r="EW83" s="12"/>
      <c r="EX83" s="12"/>
      <c r="EY83" s="12"/>
      <c r="EZ83" s="12"/>
      <c r="FA83" s="12"/>
      <c r="FB83" s="12"/>
      <c r="FC83" s="12"/>
      <c r="FD83" s="12"/>
      <c r="FE83" s="12"/>
    </row>
    <row r="84" spans="3:161" x14ac:dyDescent="0.25"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  <c r="EM84" s="12"/>
      <c r="EN84" s="12"/>
      <c r="EO84" s="12"/>
      <c r="EP84" s="12"/>
      <c r="EQ84" s="12"/>
      <c r="ER84" s="12"/>
      <c r="ES84" s="12"/>
      <c r="ET84" s="12"/>
      <c r="EU84" s="12"/>
      <c r="EV84" s="12"/>
      <c r="EW84" s="12"/>
      <c r="EX84" s="12"/>
      <c r="EY84" s="12"/>
      <c r="EZ84" s="12"/>
      <c r="FA84" s="12"/>
      <c r="FB84" s="12"/>
      <c r="FC84" s="12"/>
      <c r="FD84" s="12"/>
      <c r="FE84" s="12"/>
    </row>
    <row r="85" spans="3:161" x14ac:dyDescent="0.25"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  <c r="EM85" s="12"/>
      <c r="EN85" s="12"/>
      <c r="EO85" s="12"/>
      <c r="EP85" s="12"/>
      <c r="EQ85" s="12"/>
      <c r="ER85" s="12"/>
      <c r="ES85" s="12"/>
      <c r="ET85" s="12"/>
      <c r="EU85" s="12"/>
      <c r="EV85" s="12"/>
      <c r="EW85" s="12"/>
      <c r="EX85" s="12"/>
      <c r="EY85" s="12"/>
      <c r="EZ85" s="12"/>
      <c r="FA85" s="12"/>
      <c r="FB85" s="12"/>
      <c r="FC85" s="12"/>
      <c r="FD85" s="12"/>
      <c r="FE85" s="12"/>
    </row>
    <row r="86" spans="3:161" x14ac:dyDescent="0.25"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  <c r="EM86" s="12"/>
      <c r="EN86" s="12"/>
      <c r="EO86" s="12"/>
      <c r="EP86" s="12"/>
      <c r="EQ86" s="12"/>
      <c r="ER86" s="12"/>
      <c r="ES86" s="12"/>
      <c r="ET86" s="12"/>
      <c r="EU86" s="12"/>
      <c r="EV86" s="12"/>
      <c r="EW86" s="12"/>
      <c r="EX86" s="12"/>
      <c r="EY86" s="12"/>
      <c r="EZ86" s="12"/>
      <c r="FA86" s="12"/>
      <c r="FB86" s="12"/>
      <c r="FC86" s="12"/>
      <c r="FD86" s="12"/>
      <c r="FE86" s="12"/>
    </row>
    <row r="87" spans="3:161" x14ac:dyDescent="0.25"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</row>
    <row r="88" spans="3:161" x14ac:dyDescent="0.25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  <c r="EM88" s="12"/>
      <c r="EN88" s="12"/>
      <c r="EO88" s="12"/>
      <c r="EP88" s="12"/>
      <c r="EQ88" s="12"/>
      <c r="ER88" s="12"/>
      <c r="ES88" s="12"/>
      <c r="ET88" s="12"/>
      <c r="EU88" s="12"/>
      <c r="EV88" s="12"/>
      <c r="EW88" s="12"/>
      <c r="EX88" s="12"/>
      <c r="EY88" s="12"/>
      <c r="EZ88" s="12"/>
      <c r="FA88" s="12"/>
      <c r="FB88" s="12"/>
      <c r="FC88" s="12"/>
      <c r="FD88" s="12"/>
      <c r="FE88" s="12"/>
    </row>
    <row r="89" spans="3:161" x14ac:dyDescent="0.25"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  <c r="EM89" s="12"/>
      <c r="EN89" s="12"/>
      <c r="EO89" s="12"/>
      <c r="EP89" s="12"/>
      <c r="EQ89" s="12"/>
      <c r="ER89" s="12"/>
      <c r="ES89" s="12"/>
      <c r="ET89" s="12"/>
      <c r="EU89" s="12"/>
      <c r="EV89" s="12"/>
      <c r="EW89" s="12"/>
      <c r="EX89" s="12"/>
      <c r="EY89" s="12"/>
      <c r="EZ89" s="12"/>
      <c r="FA89" s="12"/>
      <c r="FB89" s="12"/>
      <c r="FC89" s="12"/>
      <c r="FD89" s="12"/>
      <c r="FE89" s="12"/>
    </row>
    <row r="90" spans="3:161" x14ac:dyDescent="0.25"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  <c r="EM90" s="12"/>
      <c r="EN90" s="12"/>
      <c r="EO90" s="12"/>
      <c r="EP90" s="12"/>
      <c r="EQ90" s="12"/>
      <c r="ER90" s="12"/>
      <c r="ES90" s="12"/>
      <c r="ET90" s="12"/>
      <c r="EU90" s="12"/>
      <c r="EV90" s="12"/>
      <c r="EW90" s="12"/>
      <c r="EX90" s="12"/>
      <c r="EY90" s="12"/>
      <c r="EZ90" s="12"/>
      <c r="FA90" s="12"/>
      <c r="FB90" s="12"/>
      <c r="FC90" s="12"/>
      <c r="FD90" s="12"/>
      <c r="FE90" s="12"/>
    </row>
    <row r="91" spans="3:161" x14ac:dyDescent="0.25"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  <c r="EM91" s="12"/>
      <c r="EN91" s="12"/>
      <c r="EO91" s="12"/>
      <c r="EP91" s="12"/>
      <c r="EQ91" s="12"/>
      <c r="ER91" s="12"/>
      <c r="ES91" s="12"/>
      <c r="ET91" s="12"/>
      <c r="EU91" s="12"/>
      <c r="EV91" s="12"/>
      <c r="EW91" s="12"/>
      <c r="EX91" s="12"/>
      <c r="EY91" s="12"/>
      <c r="EZ91" s="12"/>
      <c r="FA91" s="12"/>
      <c r="FB91" s="12"/>
      <c r="FC91" s="12"/>
      <c r="FD91" s="12"/>
      <c r="FE91" s="12"/>
    </row>
    <row r="92" spans="3:161" x14ac:dyDescent="0.25"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  <c r="EM92" s="12"/>
      <c r="EN92" s="12"/>
      <c r="EO92" s="12"/>
      <c r="EP92" s="12"/>
      <c r="EQ92" s="12"/>
      <c r="ER92" s="12"/>
      <c r="ES92" s="12"/>
      <c r="ET92" s="12"/>
      <c r="EU92" s="12"/>
      <c r="EV92" s="12"/>
      <c r="EW92" s="12"/>
      <c r="EX92" s="12"/>
      <c r="EY92" s="12"/>
      <c r="EZ92" s="12"/>
      <c r="FA92" s="12"/>
      <c r="FB92" s="12"/>
      <c r="FC92" s="12"/>
      <c r="FD92" s="12"/>
      <c r="FE92" s="12"/>
    </row>
    <row r="93" spans="3:161" x14ac:dyDescent="0.25"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  <c r="EM93" s="12"/>
      <c r="EN93" s="12"/>
      <c r="EO93" s="12"/>
      <c r="EP93" s="12"/>
      <c r="EQ93" s="12"/>
      <c r="ER93" s="12"/>
      <c r="ES93" s="12"/>
      <c r="ET93" s="12"/>
      <c r="EU93" s="12"/>
      <c r="EV93" s="12"/>
      <c r="EW93" s="12"/>
      <c r="EX93" s="12"/>
      <c r="EY93" s="12"/>
      <c r="EZ93" s="12"/>
      <c r="FA93" s="12"/>
      <c r="FB93" s="12"/>
      <c r="FC93" s="12"/>
      <c r="FD93" s="12"/>
      <c r="FE93" s="12"/>
    </row>
    <row r="94" spans="3:161" x14ac:dyDescent="0.25"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  <c r="EM94" s="12"/>
      <c r="EN94" s="12"/>
      <c r="EO94" s="12"/>
      <c r="EP94" s="12"/>
      <c r="EQ94" s="12"/>
      <c r="ER94" s="12"/>
      <c r="ES94" s="12"/>
      <c r="ET94" s="12"/>
      <c r="EU94" s="12"/>
      <c r="EV94" s="12"/>
      <c r="EW94" s="12"/>
      <c r="EX94" s="12"/>
      <c r="EY94" s="12"/>
      <c r="EZ94" s="12"/>
      <c r="FA94" s="12"/>
      <c r="FB94" s="12"/>
      <c r="FC94" s="12"/>
      <c r="FD94" s="12"/>
      <c r="FE94" s="12"/>
    </row>
    <row r="95" spans="3:161" x14ac:dyDescent="0.25"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  <c r="EM95" s="12"/>
      <c r="EN95" s="12"/>
      <c r="EO95" s="12"/>
      <c r="EP95" s="12"/>
      <c r="EQ95" s="12"/>
      <c r="ER95" s="12"/>
      <c r="ES95" s="12"/>
      <c r="ET95" s="12"/>
      <c r="EU95" s="12"/>
      <c r="EV95" s="12"/>
      <c r="EW95" s="12"/>
      <c r="EX95" s="12"/>
      <c r="EY95" s="12"/>
      <c r="EZ95" s="12"/>
      <c r="FA95" s="12"/>
      <c r="FB95" s="12"/>
      <c r="FC95" s="12"/>
      <c r="FD95" s="12"/>
      <c r="FE95" s="12"/>
    </row>
    <row r="96" spans="3:161" x14ac:dyDescent="0.25"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  <c r="EZ96" s="12"/>
      <c r="FA96" s="12"/>
      <c r="FB96" s="12"/>
      <c r="FC96" s="12"/>
      <c r="FD96" s="12"/>
      <c r="FE96" s="12"/>
    </row>
    <row r="97" spans="3:161" x14ac:dyDescent="0.25"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  <c r="EM97" s="12"/>
      <c r="EN97" s="12"/>
      <c r="EO97" s="12"/>
      <c r="EP97" s="12"/>
      <c r="EQ97" s="12"/>
      <c r="ER97" s="12"/>
      <c r="ES97" s="12"/>
      <c r="ET97" s="12"/>
      <c r="EU97" s="12"/>
      <c r="EV97" s="12"/>
      <c r="EW97" s="12"/>
      <c r="EX97" s="12"/>
      <c r="EY97" s="12"/>
      <c r="EZ97" s="12"/>
      <c r="FA97" s="12"/>
      <c r="FB97" s="12"/>
      <c r="FC97" s="12"/>
      <c r="FD97" s="12"/>
      <c r="FE97" s="12"/>
    </row>
    <row r="98" spans="3:161" x14ac:dyDescent="0.25"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  <c r="EM98" s="12"/>
      <c r="EN98" s="12"/>
      <c r="EO98" s="12"/>
      <c r="EP98" s="12"/>
      <c r="EQ98" s="12"/>
      <c r="ER98" s="12"/>
      <c r="ES98" s="12"/>
      <c r="ET98" s="12"/>
      <c r="EU98" s="12"/>
      <c r="EV98" s="12"/>
      <c r="EW98" s="12"/>
      <c r="EX98" s="12"/>
      <c r="EY98" s="12"/>
      <c r="EZ98" s="12"/>
      <c r="FA98" s="12"/>
      <c r="FB98" s="12"/>
      <c r="FC98" s="12"/>
      <c r="FD98" s="12"/>
      <c r="FE98" s="12"/>
    </row>
    <row r="99" spans="3:161" x14ac:dyDescent="0.25"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  <c r="EZ99" s="12"/>
      <c r="FA99" s="12"/>
      <c r="FB99" s="12"/>
      <c r="FC99" s="12"/>
      <c r="FD99" s="12"/>
      <c r="FE99" s="12"/>
    </row>
    <row r="100" spans="3:161" x14ac:dyDescent="0.25"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  <c r="EM100" s="12"/>
      <c r="EN100" s="12"/>
      <c r="EO100" s="12"/>
      <c r="EP100" s="12"/>
      <c r="EQ100" s="12"/>
      <c r="ER100" s="12"/>
      <c r="ES100" s="12"/>
      <c r="ET100" s="12"/>
      <c r="EU100" s="12"/>
      <c r="EV100" s="12"/>
      <c r="EW100" s="12"/>
      <c r="EX100" s="12"/>
      <c r="EY100" s="12"/>
      <c r="EZ100" s="12"/>
      <c r="FA100" s="12"/>
      <c r="FB100" s="12"/>
      <c r="FC100" s="12"/>
      <c r="FD100" s="12"/>
      <c r="FE100" s="12"/>
    </row>
    <row r="101" spans="3:161" x14ac:dyDescent="0.25"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  <c r="EM101" s="12"/>
      <c r="EN101" s="12"/>
      <c r="EO101" s="12"/>
      <c r="EP101" s="12"/>
      <c r="EQ101" s="12"/>
      <c r="ER101" s="12"/>
      <c r="ES101" s="12"/>
      <c r="ET101" s="12"/>
      <c r="EU101" s="12"/>
      <c r="EV101" s="12"/>
      <c r="EW101" s="12"/>
      <c r="EX101" s="12"/>
      <c r="EY101" s="12"/>
      <c r="EZ101" s="12"/>
      <c r="FA101" s="12"/>
      <c r="FB101" s="12"/>
      <c r="FC101" s="12"/>
      <c r="FD101" s="12"/>
      <c r="FE101" s="12"/>
    </row>
    <row r="102" spans="3:161" x14ac:dyDescent="0.25"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  <c r="EM102" s="12"/>
      <c r="EN102" s="12"/>
      <c r="EO102" s="12"/>
      <c r="EP102" s="12"/>
      <c r="EQ102" s="12"/>
      <c r="ER102" s="12"/>
      <c r="ES102" s="12"/>
      <c r="ET102" s="12"/>
      <c r="EU102" s="12"/>
      <c r="EV102" s="12"/>
      <c r="EW102" s="12"/>
      <c r="EX102" s="12"/>
      <c r="EY102" s="12"/>
      <c r="EZ102" s="12"/>
      <c r="FA102" s="12"/>
      <c r="FB102" s="12"/>
      <c r="FC102" s="12"/>
      <c r="FD102" s="12"/>
      <c r="FE102" s="12"/>
    </row>
    <row r="103" spans="3:161" x14ac:dyDescent="0.25"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  <c r="EQ103" s="12"/>
      <c r="ER103" s="12"/>
      <c r="ES103" s="12"/>
      <c r="ET103" s="12"/>
      <c r="EU103" s="12"/>
      <c r="EV103" s="12"/>
      <c r="EW103" s="12"/>
      <c r="EX103" s="12"/>
      <c r="EY103" s="12"/>
      <c r="EZ103" s="12"/>
      <c r="FA103" s="12"/>
      <c r="FB103" s="12"/>
      <c r="FC103" s="12"/>
      <c r="FD103" s="12"/>
      <c r="FE103" s="12"/>
    </row>
    <row r="104" spans="3:161" x14ac:dyDescent="0.25"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  <c r="EQ104" s="12"/>
      <c r="ER104" s="12"/>
      <c r="ES104" s="12"/>
      <c r="ET104" s="12"/>
      <c r="EU104" s="12"/>
      <c r="EV104" s="12"/>
      <c r="EW104" s="12"/>
      <c r="EX104" s="12"/>
      <c r="EY104" s="12"/>
      <c r="EZ104" s="12"/>
      <c r="FA104" s="12"/>
      <c r="FB104" s="12"/>
      <c r="FC104" s="12"/>
      <c r="FD104" s="12"/>
      <c r="FE104" s="12"/>
    </row>
    <row r="105" spans="3:161" x14ac:dyDescent="0.25"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  <c r="EM105" s="12"/>
      <c r="EN105" s="12"/>
      <c r="EO105" s="12"/>
      <c r="EP105" s="12"/>
      <c r="EQ105" s="12"/>
      <c r="ER105" s="12"/>
      <c r="ES105" s="12"/>
      <c r="ET105" s="12"/>
      <c r="EU105" s="12"/>
      <c r="EV105" s="12"/>
      <c r="EW105" s="12"/>
      <c r="EX105" s="12"/>
      <c r="EY105" s="12"/>
      <c r="EZ105" s="12"/>
      <c r="FA105" s="12"/>
      <c r="FB105" s="12"/>
      <c r="FC105" s="12"/>
      <c r="FD105" s="12"/>
      <c r="FE105" s="12"/>
    </row>
    <row r="106" spans="3:161" x14ac:dyDescent="0.25"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  <c r="EM106" s="12"/>
      <c r="EN106" s="12"/>
      <c r="EO106" s="12"/>
      <c r="EP106" s="12"/>
      <c r="EQ106" s="12"/>
      <c r="ER106" s="12"/>
      <c r="ES106" s="12"/>
      <c r="ET106" s="12"/>
      <c r="EU106" s="12"/>
      <c r="EV106" s="12"/>
      <c r="EW106" s="12"/>
      <c r="EX106" s="12"/>
      <c r="EY106" s="12"/>
      <c r="EZ106" s="12"/>
      <c r="FA106" s="12"/>
      <c r="FB106" s="12"/>
      <c r="FC106" s="12"/>
      <c r="FD106" s="12"/>
      <c r="FE106" s="12"/>
    </row>
    <row r="107" spans="3:161" x14ac:dyDescent="0.25"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  <c r="EM107" s="12"/>
      <c r="EN107" s="12"/>
      <c r="EO107" s="12"/>
      <c r="EP107" s="12"/>
      <c r="EQ107" s="12"/>
      <c r="ER107" s="12"/>
      <c r="ES107" s="12"/>
      <c r="ET107" s="12"/>
      <c r="EU107" s="12"/>
      <c r="EV107" s="12"/>
      <c r="EW107" s="12"/>
      <c r="EX107" s="12"/>
      <c r="EY107" s="12"/>
      <c r="EZ107" s="12"/>
      <c r="FA107" s="12"/>
      <c r="FB107" s="12"/>
      <c r="FC107" s="12"/>
      <c r="FD107" s="12"/>
      <c r="FE107" s="12"/>
    </row>
    <row r="108" spans="3:161" x14ac:dyDescent="0.25"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  <c r="EM108" s="12"/>
      <c r="EN108" s="12"/>
      <c r="EO108" s="12"/>
      <c r="EP108" s="12"/>
      <c r="EQ108" s="12"/>
      <c r="ER108" s="12"/>
      <c r="ES108" s="12"/>
      <c r="ET108" s="12"/>
      <c r="EU108" s="12"/>
      <c r="EV108" s="12"/>
      <c r="EW108" s="12"/>
      <c r="EX108" s="12"/>
      <c r="EY108" s="12"/>
      <c r="EZ108" s="12"/>
      <c r="FA108" s="12"/>
      <c r="FB108" s="12"/>
      <c r="FC108" s="12"/>
      <c r="FD108" s="12"/>
      <c r="FE108" s="12"/>
    </row>
    <row r="109" spans="3:161" x14ac:dyDescent="0.25"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  <c r="EM109" s="12"/>
      <c r="EN109" s="12"/>
      <c r="EO109" s="12"/>
      <c r="EP109" s="12"/>
      <c r="EQ109" s="12"/>
      <c r="ER109" s="12"/>
      <c r="ES109" s="12"/>
      <c r="ET109" s="12"/>
      <c r="EU109" s="12"/>
      <c r="EV109" s="12"/>
      <c r="EW109" s="12"/>
      <c r="EX109" s="12"/>
      <c r="EY109" s="12"/>
      <c r="EZ109" s="12"/>
      <c r="FA109" s="12"/>
      <c r="FB109" s="12"/>
      <c r="FC109" s="12"/>
      <c r="FD109" s="12"/>
      <c r="FE109" s="12"/>
    </row>
    <row r="110" spans="3:161" x14ac:dyDescent="0.25"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  <c r="EL110" s="12"/>
      <c r="EM110" s="12"/>
      <c r="EN110" s="12"/>
      <c r="EO110" s="12"/>
      <c r="EP110" s="12"/>
      <c r="EQ110" s="12"/>
      <c r="ER110" s="12"/>
      <c r="ES110" s="12"/>
      <c r="ET110" s="12"/>
      <c r="EU110" s="12"/>
      <c r="EV110" s="12"/>
      <c r="EW110" s="12"/>
      <c r="EX110" s="12"/>
      <c r="EY110" s="12"/>
      <c r="EZ110" s="12"/>
      <c r="FA110" s="12"/>
      <c r="FB110" s="12"/>
      <c r="FC110" s="12"/>
      <c r="FD110" s="12"/>
      <c r="FE110" s="12"/>
    </row>
    <row r="111" spans="3:161" x14ac:dyDescent="0.25"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  <c r="EL111" s="12"/>
      <c r="EM111" s="12"/>
      <c r="EN111" s="12"/>
      <c r="EO111" s="12"/>
      <c r="EP111" s="12"/>
      <c r="EQ111" s="12"/>
      <c r="ER111" s="12"/>
      <c r="ES111" s="12"/>
      <c r="ET111" s="12"/>
      <c r="EU111" s="12"/>
      <c r="EV111" s="12"/>
      <c r="EW111" s="12"/>
      <c r="EX111" s="12"/>
      <c r="EY111" s="12"/>
      <c r="EZ111" s="12"/>
      <c r="FA111" s="12"/>
      <c r="FB111" s="12"/>
      <c r="FC111" s="12"/>
      <c r="FD111" s="12"/>
      <c r="FE111" s="12"/>
    </row>
    <row r="112" spans="3:161" x14ac:dyDescent="0.25"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  <c r="EM112" s="12"/>
      <c r="EN112" s="12"/>
      <c r="EO112" s="12"/>
      <c r="EP112" s="12"/>
      <c r="EQ112" s="12"/>
      <c r="ER112" s="12"/>
      <c r="ES112" s="12"/>
      <c r="ET112" s="12"/>
      <c r="EU112" s="12"/>
      <c r="EV112" s="12"/>
      <c r="EW112" s="12"/>
      <c r="EX112" s="12"/>
      <c r="EY112" s="12"/>
      <c r="EZ112" s="12"/>
      <c r="FA112" s="12"/>
      <c r="FB112" s="12"/>
      <c r="FC112" s="12"/>
      <c r="FD112" s="12"/>
      <c r="FE112" s="12"/>
    </row>
    <row r="113" spans="3:161" x14ac:dyDescent="0.25"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  <c r="EL113" s="12"/>
      <c r="EM113" s="12"/>
      <c r="EN113" s="12"/>
      <c r="EO113" s="12"/>
      <c r="EP113" s="12"/>
      <c r="EQ113" s="12"/>
      <c r="ER113" s="12"/>
      <c r="ES113" s="12"/>
      <c r="ET113" s="12"/>
      <c r="EU113" s="12"/>
      <c r="EV113" s="12"/>
      <c r="EW113" s="12"/>
      <c r="EX113" s="12"/>
      <c r="EY113" s="12"/>
      <c r="EZ113" s="12"/>
      <c r="FA113" s="12"/>
      <c r="FB113" s="12"/>
      <c r="FC113" s="12"/>
      <c r="FD113" s="12"/>
      <c r="FE113" s="12"/>
    </row>
    <row r="114" spans="3:161" x14ac:dyDescent="0.25"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  <c r="EM114" s="12"/>
      <c r="EN114" s="12"/>
      <c r="EO114" s="12"/>
      <c r="EP114" s="12"/>
      <c r="EQ114" s="12"/>
      <c r="ER114" s="12"/>
      <c r="ES114" s="12"/>
      <c r="ET114" s="12"/>
      <c r="EU114" s="12"/>
      <c r="EV114" s="12"/>
      <c r="EW114" s="12"/>
      <c r="EX114" s="12"/>
      <c r="EY114" s="12"/>
      <c r="EZ114" s="12"/>
      <c r="FA114" s="12"/>
      <c r="FB114" s="12"/>
      <c r="FC114" s="12"/>
      <c r="FD114" s="12"/>
      <c r="FE114" s="12"/>
    </row>
    <row r="115" spans="3:161" x14ac:dyDescent="0.25"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  <c r="EM115" s="12"/>
      <c r="EN115" s="12"/>
      <c r="EO115" s="12"/>
      <c r="EP115" s="12"/>
      <c r="EQ115" s="12"/>
      <c r="ER115" s="12"/>
      <c r="ES115" s="12"/>
      <c r="ET115" s="12"/>
      <c r="EU115" s="12"/>
      <c r="EV115" s="12"/>
      <c r="EW115" s="12"/>
      <c r="EX115" s="12"/>
      <c r="EY115" s="12"/>
      <c r="EZ115" s="12"/>
      <c r="FA115" s="12"/>
      <c r="FB115" s="12"/>
      <c r="FC115" s="12"/>
      <c r="FD115" s="12"/>
      <c r="FE115" s="12"/>
    </row>
    <row r="116" spans="3:161" x14ac:dyDescent="0.25"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  <c r="EM116" s="12"/>
      <c r="EN116" s="12"/>
      <c r="EO116" s="12"/>
      <c r="EP116" s="12"/>
      <c r="EQ116" s="12"/>
      <c r="ER116" s="12"/>
      <c r="ES116" s="12"/>
      <c r="ET116" s="12"/>
      <c r="EU116" s="12"/>
      <c r="EV116" s="12"/>
      <c r="EW116" s="12"/>
      <c r="EX116" s="12"/>
      <c r="EY116" s="12"/>
      <c r="EZ116" s="12"/>
      <c r="FA116" s="12"/>
      <c r="FB116" s="12"/>
      <c r="FC116" s="12"/>
      <c r="FD116" s="12"/>
      <c r="FE116" s="12"/>
    </row>
    <row r="117" spans="3:161" x14ac:dyDescent="0.25"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  <c r="EM117" s="12"/>
      <c r="EN117" s="12"/>
      <c r="EO117" s="12"/>
      <c r="EP117" s="12"/>
      <c r="EQ117" s="12"/>
      <c r="ER117" s="12"/>
      <c r="ES117" s="12"/>
      <c r="ET117" s="12"/>
      <c r="EU117" s="12"/>
      <c r="EV117" s="12"/>
      <c r="EW117" s="12"/>
      <c r="EX117" s="12"/>
      <c r="EY117" s="12"/>
      <c r="EZ117" s="12"/>
      <c r="FA117" s="12"/>
      <c r="FB117" s="12"/>
      <c r="FC117" s="12"/>
      <c r="FD117" s="12"/>
      <c r="FE117" s="12"/>
    </row>
    <row r="118" spans="3:161" x14ac:dyDescent="0.25"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  <c r="EM118" s="12"/>
      <c r="EN118" s="12"/>
      <c r="EO118" s="12"/>
      <c r="EP118" s="12"/>
      <c r="EQ118" s="12"/>
      <c r="ER118" s="12"/>
      <c r="ES118" s="12"/>
      <c r="ET118" s="12"/>
      <c r="EU118" s="12"/>
      <c r="EV118" s="12"/>
      <c r="EW118" s="12"/>
      <c r="EX118" s="12"/>
      <c r="EY118" s="12"/>
      <c r="EZ118" s="12"/>
      <c r="FA118" s="12"/>
      <c r="FB118" s="12"/>
      <c r="FC118" s="12"/>
      <c r="FD118" s="12"/>
      <c r="FE118" s="12"/>
    </row>
    <row r="119" spans="3:161" x14ac:dyDescent="0.25"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  <c r="EM119" s="12"/>
      <c r="EN119" s="12"/>
      <c r="EO119" s="12"/>
      <c r="EP119" s="12"/>
      <c r="EQ119" s="12"/>
      <c r="ER119" s="12"/>
      <c r="ES119" s="12"/>
      <c r="ET119" s="12"/>
      <c r="EU119" s="12"/>
      <c r="EV119" s="12"/>
      <c r="EW119" s="12"/>
      <c r="EX119" s="12"/>
      <c r="EY119" s="12"/>
      <c r="EZ119" s="12"/>
      <c r="FA119" s="12"/>
      <c r="FB119" s="12"/>
      <c r="FC119" s="12"/>
      <c r="FD119" s="12"/>
      <c r="FE119" s="12"/>
    </row>
    <row r="120" spans="3:161" x14ac:dyDescent="0.25"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  <c r="EM120" s="12"/>
      <c r="EN120" s="12"/>
      <c r="EO120" s="12"/>
      <c r="EP120" s="12"/>
      <c r="EQ120" s="12"/>
      <c r="ER120" s="12"/>
      <c r="ES120" s="12"/>
      <c r="ET120" s="12"/>
      <c r="EU120" s="12"/>
      <c r="EV120" s="12"/>
      <c r="EW120" s="12"/>
      <c r="EX120" s="12"/>
      <c r="EY120" s="12"/>
      <c r="EZ120" s="12"/>
      <c r="FA120" s="12"/>
      <c r="FB120" s="12"/>
      <c r="FC120" s="12"/>
      <c r="FD120" s="12"/>
      <c r="FE120" s="12"/>
    </row>
    <row r="121" spans="3:161" x14ac:dyDescent="0.25"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  <c r="EM121" s="12"/>
      <c r="EN121" s="12"/>
      <c r="EO121" s="12"/>
      <c r="EP121" s="12"/>
      <c r="EQ121" s="12"/>
      <c r="ER121" s="12"/>
      <c r="ES121" s="12"/>
      <c r="ET121" s="12"/>
      <c r="EU121" s="12"/>
      <c r="EV121" s="12"/>
      <c r="EW121" s="12"/>
      <c r="EX121" s="12"/>
      <c r="EY121" s="12"/>
      <c r="EZ121" s="12"/>
      <c r="FA121" s="12"/>
      <c r="FB121" s="12"/>
      <c r="FC121" s="12"/>
      <c r="FD121" s="12"/>
      <c r="FE121" s="12"/>
    </row>
    <row r="122" spans="3:161" x14ac:dyDescent="0.25"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  <c r="EM122" s="12"/>
      <c r="EN122" s="12"/>
      <c r="EO122" s="12"/>
      <c r="EP122" s="12"/>
      <c r="EQ122" s="12"/>
      <c r="ER122" s="12"/>
      <c r="ES122" s="12"/>
      <c r="ET122" s="12"/>
      <c r="EU122" s="12"/>
      <c r="EV122" s="12"/>
      <c r="EW122" s="12"/>
      <c r="EX122" s="12"/>
      <c r="EY122" s="12"/>
      <c r="EZ122" s="12"/>
      <c r="FA122" s="12"/>
      <c r="FB122" s="12"/>
      <c r="FC122" s="12"/>
      <c r="FD122" s="12"/>
      <c r="FE122" s="12"/>
    </row>
    <row r="123" spans="3:161" x14ac:dyDescent="0.25"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  <c r="EM123" s="12"/>
      <c r="EN123" s="12"/>
      <c r="EO123" s="12"/>
      <c r="EP123" s="12"/>
      <c r="EQ123" s="12"/>
      <c r="ER123" s="12"/>
      <c r="ES123" s="12"/>
      <c r="ET123" s="12"/>
      <c r="EU123" s="12"/>
      <c r="EV123" s="12"/>
      <c r="EW123" s="12"/>
      <c r="EX123" s="12"/>
      <c r="EY123" s="12"/>
      <c r="EZ123" s="12"/>
      <c r="FA123" s="12"/>
      <c r="FB123" s="12"/>
      <c r="FC123" s="12"/>
      <c r="FD123" s="12"/>
      <c r="FE123" s="12"/>
    </row>
    <row r="124" spans="3:161" x14ac:dyDescent="0.25"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  <c r="EL124" s="12"/>
      <c r="EM124" s="12"/>
      <c r="EN124" s="12"/>
      <c r="EO124" s="12"/>
      <c r="EP124" s="12"/>
      <c r="EQ124" s="12"/>
      <c r="ER124" s="12"/>
      <c r="ES124" s="12"/>
      <c r="ET124" s="12"/>
      <c r="EU124" s="12"/>
      <c r="EV124" s="12"/>
      <c r="EW124" s="12"/>
      <c r="EX124" s="12"/>
      <c r="EY124" s="12"/>
      <c r="EZ124" s="12"/>
      <c r="FA124" s="12"/>
      <c r="FB124" s="12"/>
      <c r="FC124" s="12"/>
      <c r="FD124" s="12"/>
      <c r="FE124" s="12"/>
    </row>
    <row r="125" spans="3:161" x14ac:dyDescent="0.25"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  <c r="EZ125" s="12"/>
      <c r="FA125" s="12"/>
      <c r="FB125" s="12"/>
      <c r="FC125" s="12"/>
      <c r="FD125" s="12"/>
      <c r="FE125" s="12"/>
    </row>
    <row r="126" spans="3:161" x14ac:dyDescent="0.25"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  <c r="EF126" s="12"/>
      <c r="EG126" s="12"/>
      <c r="EH126" s="12"/>
      <c r="EI126" s="12"/>
      <c r="EJ126" s="12"/>
      <c r="EK126" s="12"/>
      <c r="EL126" s="12"/>
      <c r="EM126" s="12"/>
      <c r="EN126" s="12"/>
      <c r="EO126" s="12"/>
      <c r="EP126" s="12"/>
      <c r="EQ126" s="12"/>
      <c r="ER126" s="12"/>
      <c r="ES126" s="12"/>
      <c r="ET126" s="12"/>
      <c r="EU126" s="12"/>
      <c r="EV126" s="12"/>
      <c r="EW126" s="12"/>
      <c r="EX126" s="12"/>
      <c r="EY126" s="12"/>
      <c r="EZ126" s="12"/>
      <c r="FA126" s="12"/>
      <c r="FB126" s="12"/>
      <c r="FC126" s="12"/>
      <c r="FD126" s="12"/>
      <c r="FE126" s="12"/>
    </row>
    <row r="127" spans="3:161" x14ac:dyDescent="0.25"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  <c r="EL127" s="12"/>
      <c r="EM127" s="12"/>
      <c r="EN127" s="12"/>
      <c r="EO127" s="12"/>
      <c r="EP127" s="12"/>
      <c r="EQ127" s="12"/>
      <c r="ER127" s="12"/>
      <c r="ES127" s="12"/>
      <c r="ET127" s="12"/>
      <c r="EU127" s="12"/>
      <c r="EV127" s="12"/>
      <c r="EW127" s="12"/>
      <c r="EX127" s="12"/>
      <c r="EY127" s="12"/>
      <c r="EZ127" s="12"/>
      <c r="FA127" s="12"/>
      <c r="FB127" s="12"/>
      <c r="FC127" s="12"/>
      <c r="FD127" s="12"/>
      <c r="FE127" s="12"/>
    </row>
    <row r="128" spans="3:161" x14ac:dyDescent="0.25"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  <c r="EL128" s="12"/>
      <c r="EM128" s="12"/>
      <c r="EN128" s="12"/>
      <c r="EO128" s="12"/>
      <c r="EP128" s="12"/>
      <c r="EQ128" s="12"/>
      <c r="ER128" s="12"/>
      <c r="ES128" s="12"/>
      <c r="ET128" s="12"/>
      <c r="EU128" s="12"/>
      <c r="EV128" s="12"/>
      <c r="EW128" s="12"/>
      <c r="EX128" s="12"/>
      <c r="EY128" s="12"/>
      <c r="EZ128" s="12"/>
      <c r="FA128" s="12"/>
      <c r="FB128" s="12"/>
      <c r="FC128" s="12"/>
      <c r="FD128" s="12"/>
      <c r="FE128" s="12"/>
    </row>
    <row r="129" spans="3:161" x14ac:dyDescent="0.25"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  <c r="EL129" s="12"/>
      <c r="EM129" s="12"/>
      <c r="EN129" s="12"/>
      <c r="EO129" s="12"/>
      <c r="EP129" s="12"/>
      <c r="EQ129" s="12"/>
      <c r="ER129" s="12"/>
      <c r="ES129" s="12"/>
      <c r="ET129" s="12"/>
      <c r="EU129" s="12"/>
      <c r="EV129" s="12"/>
      <c r="EW129" s="12"/>
      <c r="EX129" s="12"/>
      <c r="EY129" s="12"/>
      <c r="EZ129" s="12"/>
      <c r="FA129" s="12"/>
      <c r="FB129" s="12"/>
      <c r="FC129" s="12"/>
      <c r="FD129" s="12"/>
      <c r="FE129" s="12"/>
    </row>
    <row r="130" spans="3:161" x14ac:dyDescent="0.25"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  <c r="EM130" s="12"/>
      <c r="EN130" s="12"/>
      <c r="EO130" s="12"/>
      <c r="EP130" s="12"/>
      <c r="EQ130" s="12"/>
      <c r="ER130" s="12"/>
      <c r="ES130" s="12"/>
      <c r="ET130" s="12"/>
      <c r="EU130" s="12"/>
      <c r="EV130" s="12"/>
      <c r="EW130" s="12"/>
      <c r="EX130" s="12"/>
      <c r="EY130" s="12"/>
      <c r="EZ130" s="12"/>
      <c r="FA130" s="12"/>
      <c r="FB130" s="12"/>
      <c r="FC130" s="12"/>
      <c r="FD130" s="12"/>
      <c r="FE130" s="12"/>
    </row>
    <row r="131" spans="3:161" x14ac:dyDescent="0.25"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  <c r="EM131" s="12"/>
      <c r="EN131" s="12"/>
      <c r="EO131" s="12"/>
      <c r="EP131" s="12"/>
      <c r="EQ131" s="12"/>
      <c r="ER131" s="12"/>
      <c r="ES131" s="12"/>
      <c r="ET131" s="12"/>
      <c r="EU131" s="12"/>
      <c r="EV131" s="12"/>
      <c r="EW131" s="12"/>
      <c r="EX131" s="12"/>
      <c r="EY131" s="12"/>
      <c r="EZ131" s="12"/>
      <c r="FA131" s="12"/>
      <c r="FB131" s="12"/>
      <c r="FC131" s="12"/>
      <c r="FD131" s="12"/>
      <c r="FE131" s="12"/>
    </row>
    <row r="132" spans="3:161" x14ac:dyDescent="0.25"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  <c r="EM132" s="12"/>
      <c r="EN132" s="12"/>
      <c r="EO132" s="12"/>
      <c r="EP132" s="12"/>
      <c r="EQ132" s="12"/>
      <c r="ER132" s="12"/>
      <c r="ES132" s="12"/>
      <c r="ET132" s="12"/>
      <c r="EU132" s="12"/>
      <c r="EV132" s="12"/>
      <c r="EW132" s="12"/>
      <c r="EX132" s="12"/>
      <c r="EY132" s="12"/>
      <c r="EZ132" s="12"/>
      <c r="FA132" s="12"/>
      <c r="FB132" s="12"/>
      <c r="FC132" s="12"/>
      <c r="FD132" s="12"/>
      <c r="FE132" s="12"/>
    </row>
    <row r="133" spans="3:161" x14ac:dyDescent="0.25"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  <c r="EL133" s="12"/>
      <c r="EM133" s="12"/>
      <c r="EN133" s="12"/>
      <c r="EO133" s="12"/>
      <c r="EP133" s="12"/>
      <c r="EQ133" s="12"/>
      <c r="ER133" s="12"/>
      <c r="ES133" s="12"/>
      <c r="ET133" s="12"/>
      <c r="EU133" s="12"/>
      <c r="EV133" s="12"/>
      <c r="EW133" s="12"/>
      <c r="EX133" s="12"/>
      <c r="EY133" s="12"/>
      <c r="EZ133" s="12"/>
      <c r="FA133" s="12"/>
      <c r="FB133" s="12"/>
      <c r="FC133" s="12"/>
      <c r="FD133" s="12"/>
      <c r="FE133" s="12"/>
    </row>
    <row r="134" spans="3:161" x14ac:dyDescent="0.25"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  <c r="EL134" s="12"/>
      <c r="EM134" s="12"/>
      <c r="EN134" s="12"/>
      <c r="EO134" s="12"/>
      <c r="EP134" s="12"/>
      <c r="EQ134" s="12"/>
      <c r="ER134" s="12"/>
      <c r="ES134" s="12"/>
      <c r="ET134" s="12"/>
      <c r="EU134" s="12"/>
      <c r="EV134" s="12"/>
      <c r="EW134" s="12"/>
      <c r="EX134" s="12"/>
      <c r="EY134" s="12"/>
      <c r="EZ134" s="12"/>
      <c r="FA134" s="12"/>
      <c r="FB134" s="12"/>
      <c r="FC134" s="12"/>
      <c r="FD134" s="12"/>
      <c r="FE134" s="12"/>
    </row>
    <row r="135" spans="3:161" x14ac:dyDescent="0.25"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  <c r="EM135" s="12"/>
      <c r="EN135" s="12"/>
      <c r="EO135" s="12"/>
      <c r="EP135" s="12"/>
      <c r="EQ135" s="12"/>
      <c r="ER135" s="12"/>
      <c r="ES135" s="12"/>
      <c r="ET135" s="12"/>
      <c r="EU135" s="12"/>
      <c r="EV135" s="12"/>
      <c r="EW135" s="12"/>
      <c r="EX135" s="12"/>
      <c r="EY135" s="12"/>
      <c r="EZ135" s="12"/>
      <c r="FA135" s="12"/>
      <c r="FB135" s="12"/>
      <c r="FC135" s="12"/>
      <c r="FD135" s="12"/>
      <c r="FE135" s="12"/>
    </row>
    <row r="136" spans="3:161" x14ac:dyDescent="0.25"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  <c r="EM136" s="12"/>
      <c r="EN136" s="12"/>
      <c r="EO136" s="12"/>
      <c r="EP136" s="12"/>
      <c r="EQ136" s="12"/>
      <c r="ER136" s="12"/>
      <c r="ES136" s="12"/>
      <c r="ET136" s="12"/>
      <c r="EU136" s="12"/>
      <c r="EV136" s="12"/>
      <c r="EW136" s="12"/>
      <c r="EX136" s="12"/>
      <c r="EY136" s="12"/>
      <c r="EZ136" s="12"/>
      <c r="FA136" s="12"/>
      <c r="FB136" s="12"/>
      <c r="FC136" s="12"/>
      <c r="FD136" s="12"/>
      <c r="FE136" s="12"/>
    </row>
    <row r="137" spans="3:161" x14ac:dyDescent="0.25"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  <c r="EM137" s="12"/>
      <c r="EN137" s="12"/>
      <c r="EO137" s="12"/>
      <c r="EP137" s="12"/>
      <c r="EQ137" s="12"/>
      <c r="ER137" s="12"/>
      <c r="ES137" s="12"/>
      <c r="ET137" s="12"/>
      <c r="EU137" s="12"/>
      <c r="EV137" s="12"/>
      <c r="EW137" s="12"/>
      <c r="EX137" s="12"/>
      <c r="EY137" s="12"/>
      <c r="EZ137" s="12"/>
      <c r="FA137" s="12"/>
      <c r="FB137" s="12"/>
      <c r="FC137" s="12"/>
      <c r="FD137" s="12"/>
      <c r="FE137" s="12"/>
    </row>
    <row r="138" spans="3:161" x14ac:dyDescent="0.25"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  <c r="EM138" s="12"/>
      <c r="EN138" s="12"/>
      <c r="EO138" s="12"/>
      <c r="EP138" s="12"/>
      <c r="EQ138" s="12"/>
      <c r="ER138" s="12"/>
      <c r="ES138" s="12"/>
      <c r="ET138" s="12"/>
      <c r="EU138" s="12"/>
      <c r="EV138" s="12"/>
      <c r="EW138" s="12"/>
      <c r="EX138" s="12"/>
      <c r="EY138" s="12"/>
      <c r="EZ138" s="12"/>
      <c r="FA138" s="12"/>
      <c r="FB138" s="12"/>
      <c r="FC138" s="12"/>
      <c r="FD138" s="12"/>
      <c r="FE138" s="12"/>
    </row>
    <row r="139" spans="3:161" x14ac:dyDescent="0.25"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  <c r="EL139" s="12"/>
      <c r="EM139" s="12"/>
      <c r="EN139" s="12"/>
      <c r="EO139" s="12"/>
      <c r="EP139" s="12"/>
      <c r="EQ139" s="12"/>
      <c r="ER139" s="12"/>
      <c r="ES139" s="12"/>
      <c r="ET139" s="12"/>
      <c r="EU139" s="12"/>
      <c r="EV139" s="12"/>
      <c r="EW139" s="12"/>
      <c r="EX139" s="12"/>
      <c r="EY139" s="12"/>
      <c r="EZ139" s="12"/>
      <c r="FA139" s="12"/>
      <c r="FB139" s="12"/>
      <c r="FC139" s="12"/>
      <c r="FD139" s="12"/>
      <c r="FE139" s="12"/>
    </row>
    <row r="140" spans="3:161" x14ac:dyDescent="0.25"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  <c r="EL140" s="12"/>
      <c r="EM140" s="12"/>
      <c r="EN140" s="12"/>
      <c r="EO140" s="12"/>
      <c r="EP140" s="12"/>
      <c r="EQ140" s="12"/>
      <c r="ER140" s="12"/>
      <c r="ES140" s="12"/>
      <c r="ET140" s="12"/>
      <c r="EU140" s="12"/>
      <c r="EV140" s="12"/>
      <c r="EW140" s="12"/>
      <c r="EX140" s="12"/>
      <c r="EY140" s="12"/>
      <c r="EZ140" s="12"/>
      <c r="FA140" s="12"/>
      <c r="FB140" s="12"/>
      <c r="FC140" s="12"/>
      <c r="FD140" s="12"/>
      <c r="FE140" s="12"/>
    </row>
    <row r="141" spans="3:161" x14ac:dyDescent="0.25"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  <c r="EL141" s="12"/>
      <c r="EM141" s="12"/>
      <c r="EN141" s="12"/>
      <c r="EO141" s="12"/>
      <c r="EP141" s="12"/>
      <c r="EQ141" s="12"/>
      <c r="ER141" s="12"/>
      <c r="ES141" s="12"/>
      <c r="ET141" s="12"/>
      <c r="EU141" s="12"/>
      <c r="EV141" s="12"/>
      <c r="EW141" s="12"/>
      <c r="EX141" s="12"/>
      <c r="EY141" s="12"/>
      <c r="EZ141" s="12"/>
      <c r="FA141" s="12"/>
      <c r="FB141" s="12"/>
      <c r="FC141" s="12"/>
      <c r="FD141" s="12"/>
      <c r="FE141" s="12"/>
    </row>
    <row r="142" spans="3:161" x14ac:dyDescent="0.25"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  <c r="EL142" s="12"/>
      <c r="EM142" s="12"/>
      <c r="EN142" s="12"/>
      <c r="EO142" s="12"/>
      <c r="EP142" s="12"/>
      <c r="EQ142" s="12"/>
      <c r="ER142" s="12"/>
      <c r="ES142" s="12"/>
      <c r="ET142" s="12"/>
      <c r="EU142" s="12"/>
      <c r="EV142" s="12"/>
      <c r="EW142" s="12"/>
      <c r="EX142" s="12"/>
      <c r="EY142" s="12"/>
      <c r="EZ142" s="12"/>
      <c r="FA142" s="12"/>
      <c r="FB142" s="12"/>
      <c r="FC142" s="12"/>
      <c r="FD142" s="12"/>
      <c r="FE142" s="12"/>
    </row>
    <row r="143" spans="3:161" x14ac:dyDescent="0.25"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  <c r="EL143" s="12"/>
      <c r="EM143" s="12"/>
      <c r="EN143" s="12"/>
      <c r="EO143" s="12"/>
      <c r="EP143" s="12"/>
      <c r="EQ143" s="12"/>
      <c r="ER143" s="12"/>
      <c r="ES143" s="12"/>
      <c r="ET143" s="12"/>
      <c r="EU143" s="12"/>
      <c r="EV143" s="12"/>
      <c r="EW143" s="12"/>
      <c r="EX143" s="12"/>
      <c r="EY143" s="12"/>
      <c r="EZ143" s="12"/>
      <c r="FA143" s="12"/>
      <c r="FB143" s="12"/>
      <c r="FC143" s="12"/>
      <c r="FD143" s="12"/>
      <c r="FE143" s="12"/>
    </row>
    <row r="144" spans="3:161" x14ac:dyDescent="0.25"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  <c r="EL144" s="12"/>
      <c r="EM144" s="12"/>
      <c r="EN144" s="12"/>
      <c r="EO144" s="12"/>
      <c r="EP144" s="12"/>
      <c r="EQ144" s="12"/>
      <c r="ER144" s="12"/>
      <c r="ES144" s="12"/>
      <c r="ET144" s="12"/>
      <c r="EU144" s="12"/>
      <c r="EV144" s="12"/>
      <c r="EW144" s="12"/>
      <c r="EX144" s="12"/>
      <c r="EY144" s="12"/>
      <c r="EZ144" s="12"/>
      <c r="FA144" s="12"/>
      <c r="FB144" s="12"/>
      <c r="FC144" s="12"/>
      <c r="FD144" s="12"/>
      <c r="FE144" s="12"/>
    </row>
    <row r="145" spans="3:161" x14ac:dyDescent="0.25"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  <c r="EL145" s="12"/>
      <c r="EM145" s="12"/>
      <c r="EN145" s="12"/>
      <c r="EO145" s="12"/>
      <c r="EP145" s="12"/>
      <c r="EQ145" s="12"/>
      <c r="ER145" s="12"/>
      <c r="ES145" s="12"/>
      <c r="ET145" s="12"/>
      <c r="EU145" s="12"/>
      <c r="EV145" s="12"/>
      <c r="EW145" s="12"/>
      <c r="EX145" s="12"/>
      <c r="EY145" s="12"/>
      <c r="EZ145" s="12"/>
      <c r="FA145" s="12"/>
      <c r="FB145" s="12"/>
      <c r="FC145" s="12"/>
      <c r="FD145" s="12"/>
      <c r="FE145" s="12"/>
    </row>
    <row r="146" spans="3:161" x14ac:dyDescent="0.25"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  <c r="EL146" s="12"/>
      <c r="EM146" s="12"/>
      <c r="EN146" s="12"/>
      <c r="EO146" s="12"/>
      <c r="EP146" s="12"/>
      <c r="EQ146" s="12"/>
      <c r="ER146" s="12"/>
      <c r="ES146" s="12"/>
      <c r="ET146" s="12"/>
      <c r="EU146" s="12"/>
      <c r="EV146" s="12"/>
      <c r="EW146" s="12"/>
      <c r="EX146" s="12"/>
      <c r="EY146" s="12"/>
      <c r="EZ146" s="12"/>
      <c r="FA146" s="12"/>
      <c r="FB146" s="12"/>
      <c r="FC146" s="12"/>
      <c r="FD146" s="12"/>
      <c r="FE146" s="12"/>
    </row>
    <row r="147" spans="3:161" x14ac:dyDescent="0.25"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  <c r="EL147" s="12"/>
      <c r="EM147" s="12"/>
      <c r="EN147" s="12"/>
      <c r="EO147" s="12"/>
      <c r="EP147" s="12"/>
      <c r="EQ147" s="12"/>
      <c r="ER147" s="12"/>
      <c r="ES147" s="12"/>
      <c r="ET147" s="12"/>
      <c r="EU147" s="12"/>
      <c r="EV147" s="12"/>
      <c r="EW147" s="12"/>
      <c r="EX147" s="12"/>
      <c r="EY147" s="12"/>
      <c r="EZ147" s="12"/>
      <c r="FA147" s="12"/>
      <c r="FB147" s="12"/>
      <c r="FC147" s="12"/>
      <c r="FD147" s="12"/>
      <c r="FE147" s="12"/>
    </row>
    <row r="148" spans="3:161" x14ac:dyDescent="0.25"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  <c r="EL148" s="12"/>
      <c r="EM148" s="12"/>
      <c r="EN148" s="12"/>
      <c r="EO148" s="12"/>
      <c r="EP148" s="12"/>
      <c r="EQ148" s="12"/>
      <c r="ER148" s="12"/>
      <c r="ES148" s="12"/>
      <c r="ET148" s="12"/>
      <c r="EU148" s="12"/>
      <c r="EV148" s="12"/>
      <c r="EW148" s="12"/>
      <c r="EX148" s="12"/>
      <c r="EY148" s="12"/>
      <c r="EZ148" s="12"/>
      <c r="FA148" s="12"/>
      <c r="FB148" s="12"/>
      <c r="FC148" s="12"/>
      <c r="FD148" s="12"/>
      <c r="FE148" s="12"/>
    </row>
    <row r="149" spans="3:161" x14ac:dyDescent="0.25"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  <c r="EL149" s="12"/>
      <c r="EM149" s="12"/>
      <c r="EN149" s="12"/>
      <c r="EO149" s="12"/>
      <c r="EP149" s="12"/>
      <c r="EQ149" s="12"/>
      <c r="ER149" s="12"/>
      <c r="ES149" s="12"/>
      <c r="ET149" s="12"/>
      <c r="EU149" s="12"/>
      <c r="EV149" s="12"/>
      <c r="EW149" s="12"/>
      <c r="EX149" s="12"/>
      <c r="EY149" s="12"/>
      <c r="EZ149" s="12"/>
      <c r="FA149" s="12"/>
      <c r="FB149" s="12"/>
      <c r="FC149" s="12"/>
      <c r="FD149" s="12"/>
      <c r="FE149" s="12"/>
    </row>
    <row r="150" spans="3:161" x14ac:dyDescent="0.25"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  <c r="EL150" s="12"/>
      <c r="EM150" s="12"/>
      <c r="EN150" s="12"/>
      <c r="EO150" s="12"/>
      <c r="EP150" s="12"/>
      <c r="EQ150" s="12"/>
      <c r="ER150" s="12"/>
      <c r="ES150" s="12"/>
      <c r="ET150" s="12"/>
      <c r="EU150" s="12"/>
      <c r="EV150" s="12"/>
      <c r="EW150" s="12"/>
      <c r="EX150" s="12"/>
      <c r="EY150" s="12"/>
      <c r="EZ150" s="12"/>
      <c r="FA150" s="12"/>
      <c r="FB150" s="12"/>
      <c r="FC150" s="12"/>
      <c r="FD150" s="12"/>
      <c r="FE150" s="12"/>
    </row>
    <row r="151" spans="3:161" x14ac:dyDescent="0.25"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  <c r="EL151" s="12"/>
      <c r="EM151" s="12"/>
      <c r="EN151" s="12"/>
      <c r="EO151" s="12"/>
      <c r="EP151" s="12"/>
      <c r="EQ151" s="12"/>
      <c r="ER151" s="12"/>
      <c r="ES151" s="12"/>
      <c r="ET151" s="12"/>
      <c r="EU151" s="12"/>
      <c r="EV151" s="12"/>
      <c r="EW151" s="12"/>
      <c r="EX151" s="12"/>
      <c r="EY151" s="12"/>
      <c r="EZ151" s="12"/>
      <c r="FA151" s="12"/>
      <c r="FB151" s="12"/>
      <c r="FC151" s="12"/>
      <c r="FD151" s="12"/>
      <c r="FE151" s="12"/>
    </row>
    <row r="152" spans="3:161" x14ac:dyDescent="0.25"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  <c r="EL152" s="12"/>
      <c r="EM152" s="12"/>
      <c r="EN152" s="12"/>
      <c r="EO152" s="12"/>
      <c r="EP152" s="12"/>
      <c r="EQ152" s="12"/>
      <c r="ER152" s="12"/>
      <c r="ES152" s="12"/>
      <c r="ET152" s="12"/>
      <c r="EU152" s="12"/>
      <c r="EV152" s="12"/>
      <c r="EW152" s="12"/>
      <c r="EX152" s="12"/>
      <c r="EY152" s="12"/>
      <c r="EZ152" s="12"/>
      <c r="FA152" s="12"/>
      <c r="FB152" s="12"/>
      <c r="FC152" s="12"/>
      <c r="FD152" s="12"/>
      <c r="FE152" s="12"/>
    </row>
    <row r="153" spans="3:161" x14ac:dyDescent="0.25"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  <c r="EL153" s="12"/>
      <c r="EM153" s="12"/>
      <c r="EN153" s="12"/>
      <c r="EO153" s="12"/>
      <c r="EP153" s="12"/>
      <c r="EQ153" s="12"/>
      <c r="ER153" s="12"/>
      <c r="ES153" s="12"/>
      <c r="ET153" s="12"/>
      <c r="EU153" s="12"/>
      <c r="EV153" s="12"/>
      <c r="EW153" s="12"/>
      <c r="EX153" s="12"/>
      <c r="EY153" s="12"/>
      <c r="EZ153" s="12"/>
      <c r="FA153" s="12"/>
      <c r="FB153" s="12"/>
      <c r="FC153" s="12"/>
      <c r="FD153" s="12"/>
      <c r="FE153" s="12"/>
    </row>
    <row r="154" spans="3:161" x14ac:dyDescent="0.25"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  <c r="EL154" s="12"/>
      <c r="EM154" s="12"/>
      <c r="EN154" s="12"/>
      <c r="EO154" s="12"/>
      <c r="EP154" s="12"/>
      <c r="EQ154" s="12"/>
      <c r="ER154" s="12"/>
      <c r="ES154" s="12"/>
      <c r="ET154" s="12"/>
      <c r="EU154" s="12"/>
      <c r="EV154" s="12"/>
      <c r="EW154" s="12"/>
      <c r="EX154" s="12"/>
      <c r="EY154" s="12"/>
      <c r="EZ154" s="12"/>
      <c r="FA154" s="12"/>
      <c r="FB154" s="12"/>
      <c r="FC154" s="12"/>
      <c r="FD154" s="12"/>
      <c r="FE154" s="12"/>
    </row>
    <row r="155" spans="3:161" x14ac:dyDescent="0.25"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  <c r="EL155" s="12"/>
      <c r="EM155" s="12"/>
      <c r="EN155" s="12"/>
      <c r="EO155" s="12"/>
      <c r="EP155" s="12"/>
      <c r="EQ155" s="12"/>
      <c r="ER155" s="12"/>
      <c r="ES155" s="12"/>
      <c r="ET155" s="12"/>
      <c r="EU155" s="12"/>
      <c r="EV155" s="12"/>
      <c r="EW155" s="12"/>
      <c r="EX155" s="12"/>
      <c r="EY155" s="12"/>
      <c r="EZ155" s="12"/>
      <c r="FA155" s="12"/>
      <c r="FB155" s="12"/>
      <c r="FC155" s="12"/>
      <c r="FD155" s="12"/>
      <c r="FE155" s="12"/>
    </row>
    <row r="156" spans="3:161" x14ac:dyDescent="0.25"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  <c r="EM156" s="12"/>
      <c r="EN156" s="12"/>
      <c r="EO156" s="12"/>
      <c r="EP156" s="12"/>
      <c r="EQ156" s="12"/>
      <c r="ER156" s="12"/>
      <c r="ES156" s="12"/>
      <c r="ET156" s="12"/>
      <c r="EU156" s="12"/>
      <c r="EV156" s="12"/>
      <c r="EW156" s="12"/>
      <c r="EX156" s="12"/>
      <c r="EY156" s="12"/>
      <c r="EZ156" s="12"/>
      <c r="FA156" s="12"/>
      <c r="FB156" s="12"/>
      <c r="FC156" s="12"/>
      <c r="FD156" s="12"/>
      <c r="FE156" s="12"/>
    </row>
    <row r="157" spans="3:161" x14ac:dyDescent="0.25"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  <c r="EL157" s="12"/>
      <c r="EM157" s="12"/>
      <c r="EN157" s="12"/>
      <c r="EO157" s="12"/>
      <c r="EP157" s="12"/>
      <c r="EQ157" s="12"/>
      <c r="ER157" s="12"/>
      <c r="ES157" s="12"/>
      <c r="ET157" s="12"/>
      <c r="EU157" s="12"/>
      <c r="EV157" s="12"/>
      <c r="EW157" s="12"/>
      <c r="EX157" s="12"/>
      <c r="EY157" s="12"/>
      <c r="EZ157" s="12"/>
      <c r="FA157" s="12"/>
      <c r="FB157" s="12"/>
      <c r="FC157" s="12"/>
      <c r="FD157" s="12"/>
      <c r="FE157" s="12"/>
    </row>
  </sheetData>
  <mergeCells count="6">
    <mergeCell ref="A2:F2"/>
    <mergeCell ref="B4:B6"/>
    <mergeCell ref="F4:F6"/>
    <mergeCell ref="D4:D6"/>
    <mergeCell ref="E4:E6"/>
    <mergeCell ref="C4:C6"/>
  </mergeCells>
  <pageMargins left="0.70866141732283472" right="0" top="0.43307086614173229" bottom="0.47244094488188981" header="0" footer="0"/>
  <pageSetup paperSize="9" scale="90" orientation="portrait" r:id="rId1"/>
  <headerFooter alignWithMargins="0">
    <oddHeader>&amp;C5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Хабаровск-1</vt:lpstr>
      <vt:lpstr>Хабаровск-2</vt:lpstr>
      <vt:lpstr>Ванино</vt:lpstr>
      <vt:lpstr>Ванино!Заголовки_для_печати</vt:lpstr>
      <vt:lpstr>'Хабаровск-1'!Заголовки_для_печати</vt:lpstr>
      <vt:lpstr>'Хабаровск-2'!Заголовки_для_печати</vt:lpstr>
      <vt:lpstr>Ванино!Область_печати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ГГ и МС</dc:creator>
  <cp:lastModifiedBy>Сафронова Ирина Александровна</cp:lastModifiedBy>
  <cp:lastPrinted>2015-09-09T01:22:27Z</cp:lastPrinted>
  <dcterms:created xsi:type="dcterms:W3CDTF">2011-12-09T04:00:35Z</dcterms:created>
  <dcterms:modified xsi:type="dcterms:W3CDTF">2015-09-09T03:00:17Z</dcterms:modified>
</cp:coreProperties>
</file>