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1310"/>
  </bookViews>
  <sheets>
    <sheet name="ДС п-ка!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'ДС п-ка!'!$5:$7</definedName>
    <definedName name="_xlnm.Print_Area" localSheetId="0">'ДС п-ка!'!$A$1:$P$260</definedName>
  </definedNames>
  <calcPr calcId="145621"/>
</workbook>
</file>

<file path=xl/calcChain.xml><?xml version="1.0" encoding="utf-8"?>
<calcChain xmlns="http://schemas.openxmlformats.org/spreadsheetml/2006/main">
  <c r="O240" i="1" l="1"/>
  <c r="M240" i="1"/>
  <c r="K240" i="1"/>
  <c r="O233" i="1"/>
  <c r="M233" i="1"/>
  <c r="K233" i="1"/>
  <c r="O223" i="1"/>
  <c r="M223" i="1"/>
  <c r="K223" i="1"/>
  <c r="O216" i="1"/>
  <c r="M216" i="1"/>
  <c r="K216" i="1"/>
  <c r="O213" i="1"/>
  <c r="M213" i="1"/>
  <c r="K213" i="1"/>
  <c r="P199" i="1"/>
  <c r="O199" i="1"/>
  <c r="N199" i="1"/>
  <c r="M199" i="1"/>
  <c r="L199" i="1"/>
  <c r="K199" i="1"/>
  <c r="O177" i="1"/>
  <c r="M177" i="1"/>
  <c r="K177" i="1"/>
  <c r="O164" i="1"/>
  <c r="M164" i="1"/>
  <c r="K164" i="1"/>
  <c r="O153" i="1"/>
  <c r="M153" i="1"/>
  <c r="K153" i="1"/>
  <c r="O147" i="1"/>
  <c r="M147" i="1"/>
  <c r="K147" i="1"/>
  <c r="P145" i="1"/>
  <c r="O145" i="1"/>
  <c r="N145" i="1"/>
  <c r="M145" i="1"/>
  <c r="L145" i="1"/>
  <c r="K145" i="1"/>
  <c r="O142" i="1"/>
  <c r="M142" i="1"/>
  <c r="K142" i="1"/>
  <c r="O135" i="1"/>
  <c r="M135" i="1"/>
  <c r="K135" i="1"/>
  <c r="O130" i="1"/>
  <c r="M130" i="1"/>
  <c r="K130" i="1"/>
  <c r="O123" i="1"/>
  <c r="M123" i="1"/>
  <c r="K123" i="1"/>
  <c r="O116" i="1"/>
  <c r="M116" i="1"/>
  <c r="K116" i="1"/>
  <c r="O109" i="1"/>
  <c r="M109" i="1"/>
  <c r="K109" i="1"/>
  <c r="O103" i="1"/>
  <c r="M103" i="1"/>
  <c r="K103" i="1"/>
  <c r="O96" i="1"/>
  <c r="M96" i="1"/>
  <c r="K96" i="1"/>
  <c r="O89" i="1"/>
  <c r="M89" i="1"/>
  <c r="K89" i="1"/>
  <c r="O74" i="1"/>
  <c r="M74" i="1"/>
  <c r="K74" i="1"/>
  <c r="P71" i="1"/>
  <c r="O71" i="1"/>
  <c r="N71" i="1"/>
  <c r="M71" i="1"/>
  <c r="L71" i="1"/>
  <c r="K71" i="1"/>
  <c r="O61" i="1"/>
  <c r="M61" i="1"/>
  <c r="K61" i="1"/>
  <c r="O51" i="1"/>
  <c r="M51" i="1"/>
  <c r="K51" i="1"/>
  <c r="P47" i="1"/>
  <c r="O47" i="1"/>
  <c r="N47" i="1"/>
  <c r="M47" i="1"/>
  <c r="L47" i="1"/>
  <c r="K47" i="1"/>
  <c r="O43" i="1"/>
  <c r="M43" i="1"/>
  <c r="K43" i="1"/>
  <c r="O34" i="1"/>
  <c r="M34" i="1"/>
  <c r="K34" i="1"/>
  <c r="O22" i="1"/>
  <c r="M22" i="1"/>
  <c r="K22" i="1"/>
  <c r="L19" i="1"/>
  <c r="C10" i="1"/>
  <c r="P9" i="1"/>
  <c r="N9" i="1"/>
  <c r="L9" i="1"/>
  <c r="O8" i="1"/>
  <c r="M8" i="1"/>
  <c r="K8" i="1"/>
  <c r="O257" i="1" l="1"/>
  <c r="K257" i="1"/>
  <c r="M257" i="1"/>
  <c r="N10" i="1"/>
  <c r="C11" i="1"/>
  <c r="L10" i="1"/>
  <c r="P10" i="1"/>
  <c r="P11" i="1" l="1"/>
  <c r="L11" i="1"/>
  <c r="C12" i="1"/>
  <c r="N11" i="1"/>
  <c r="P12" i="1" l="1"/>
  <c r="L12" i="1"/>
  <c r="C13" i="1"/>
  <c r="N12" i="1"/>
  <c r="P13" i="1" l="1"/>
  <c r="L13" i="1"/>
  <c r="C14" i="1"/>
  <c r="N13" i="1"/>
  <c r="P14" i="1" l="1"/>
  <c r="L14" i="1"/>
  <c r="C15" i="1"/>
  <c r="N14" i="1"/>
  <c r="P15" i="1" l="1"/>
  <c r="L15" i="1"/>
  <c r="C16" i="1"/>
  <c r="N15" i="1"/>
  <c r="P16" i="1" l="1"/>
  <c r="L16" i="1"/>
  <c r="C17" i="1"/>
  <c r="N16" i="1"/>
  <c r="C20" i="1" l="1"/>
  <c r="P17" i="1"/>
  <c r="L17" i="1"/>
  <c r="C18" i="1"/>
  <c r="N17" i="1"/>
  <c r="P20" i="1" l="1"/>
  <c r="L20" i="1"/>
  <c r="C21" i="1"/>
  <c r="N20" i="1"/>
  <c r="C22" i="1" l="1"/>
  <c r="C23" i="1" s="1"/>
  <c r="N21" i="1"/>
  <c r="N8" i="1" s="1"/>
  <c r="P21" i="1"/>
  <c r="P8" i="1" s="1"/>
  <c r="L21" i="1"/>
  <c r="L8" i="1" s="1"/>
  <c r="P23" i="1" l="1"/>
  <c r="L23" i="1"/>
  <c r="C24" i="1"/>
  <c r="N23" i="1"/>
  <c r="P24" i="1" l="1"/>
  <c r="L24" i="1"/>
  <c r="C25" i="1"/>
  <c r="N24" i="1"/>
  <c r="P25" i="1" l="1"/>
  <c r="L25" i="1"/>
  <c r="C26" i="1"/>
  <c r="N25" i="1"/>
  <c r="P26" i="1" l="1"/>
  <c r="L26" i="1"/>
  <c r="C27" i="1"/>
  <c r="N26" i="1"/>
  <c r="P27" i="1" l="1"/>
  <c r="L27" i="1"/>
  <c r="C28" i="1"/>
  <c r="N27" i="1"/>
  <c r="P28" i="1" l="1"/>
  <c r="L28" i="1"/>
  <c r="C29" i="1"/>
  <c r="N28" i="1"/>
  <c r="P29" i="1" l="1"/>
  <c r="L29" i="1"/>
  <c r="C30" i="1"/>
  <c r="N29" i="1"/>
  <c r="P30" i="1" l="1"/>
  <c r="L30" i="1"/>
  <c r="C31" i="1"/>
  <c r="N30" i="1"/>
  <c r="P31" i="1" l="1"/>
  <c r="L31" i="1"/>
  <c r="C32" i="1"/>
  <c r="N31" i="1"/>
  <c r="P32" i="1" l="1"/>
  <c r="L32" i="1"/>
  <c r="C33" i="1"/>
  <c r="N32" i="1"/>
  <c r="P33" i="1" l="1"/>
  <c r="P22" i="1" s="1"/>
  <c r="L33" i="1"/>
  <c r="L22" i="1" s="1"/>
  <c r="C34" i="1"/>
  <c r="C35" i="1" s="1"/>
  <c r="N33" i="1"/>
  <c r="N22" i="1" s="1"/>
  <c r="P35" i="1" l="1"/>
  <c r="L35" i="1"/>
  <c r="C36" i="1"/>
  <c r="N35" i="1"/>
  <c r="P36" i="1" l="1"/>
  <c r="L36" i="1"/>
  <c r="C37" i="1"/>
  <c r="N36" i="1"/>
  <c r="P37" i="1" l="1"/>
  <c r="L37" i="1"/>
  <c r="C38" i="1"/>
  <c r="N37" i="1"/>
  <c r="P38" i="1" l="1"/>
  <c r="L38" i="1"/>
  <c r="C39" i="1"/>
  <c r="N38" i="1"/>
  <c r="C40" i="1" l="1"/>
  <c r="N39" i="1"/>
  <c r="N34" i="1" s="1"/>
  <c r="L39" i="1"/>
  <c r="L34" i="1" s="1"/>
  <c r="P39" i="1"/>
  <c r="P34" i="1" s="1"/>
  <c r="C41" i="1" l="1"/>
  <c r="C42" i="1" l="1"/>
  <c r="C43" i="1" l="1"/>
  <c r="C44" i="1" s="1"/>
  <c r="P44" i="1" l="1"/>
  <c r="L44" i="1"/>
  <c r="C45" i="1"/>
  <c r="N44" i="1"/>
  <c r="C46" i="1" l="1"/>
  <c r="N45" i="1"/>
  <c r="L45" i="1"/>
  <c r="P45" i="1"/>
  <c r="C51" i="1" l="1"/>
  <c r="C52" i="1" s="1"/>
  <c r="P46" i="1"/>
  <c r="P43" i="1" s="1"/>
  <c r="L46" i="1"/>
  <c r="L43" i="1" s="1"/>
  <c r="C47" i="1"/>
  <c r="C48" i="1" s="1"/>
  <c r="N46" i="1"/>
  <c r="N43" i="1" s="1"/>
  <c r="P52" i="1" l="1"/>
  <c r="L52" i="1"/>
  <c r="C53" i="1"/>
  <c r="N52" i="1"/>
  <c r="C49" i="1"/>
  <c r="C54" i="1" l="1"/>
  <c r="N53" i="1"/>
  <c r="P53" i="1"/>
  <c r="L53" i="1"/>
  <c r="C50" i="1"/>
  <c r="P54" i="1" l="1"/>
  <c r="L54" i="1"/>
  <c r="C55" i="1"/>
  <c r="N54" i="1"/>
  <c r="C56" i="1" l="1"/>
  <c r="N55" i="1"/>
  <c r="P55" i="1"/>
  <c r="L55" i="1"/>
  <c r="P56" i="1" l="1"/>
  <c r="L56" i="1"/>
  <c r="C57" i="1"/>
  <c r="N56" i="1"/>
  <c r="C58" i="1" l="1"/>
  <c r="N57" i="1"/>
  <c r="P57" i="1"/>
  <c r="L57" i="1"/>
  <c r="P58" i="1" l="1"/>
  <c r="L58" i="1"/>
  <c r="C59" i="1"/>
  <c r="N58" i="1"/>
  <c r="C60" i="1" l="1"/>
  <c r="N59" i="1"/>
  <c r="P59" i="1"/>
  <c r="L59" i="1"/>
  <c r="P60" i="1" l="1"/>
  <c r="P51" i="1" s="1"/>
  <c r="L60" i="1"/>
  <c r="L51" i="1" s="1"/>
  <c r="C61" i="1"/>
  <c r="C62" i="1" s="1"/>
  <c r="N60" i="1"/>
  <c r="N51" i="1" s="1"/>
  <c r="C63" i="1" l="1"/>
  <c r="P62" i="1"/>
  <c r="L62" i="1"/>
  <c r="N62" i="1"/>
  <c r="C64" i="1" l="1"/>
  <c r="N63" i="1"/>
  <c r="P63" i="1"/>
  <c r="L63" i="1"/>
  <c r="P64" i="1" l="1"/>
  <c r="L64" i="1"/>
  <c r="C65" i="1"/>
  <c r="N64" i="1"/>
  <c r="C66" i="1" l="1"/>
  <c r="N65" i="1"/>
  <c r="P65" i="1"/>
  <c r="L65" i="1"/>
  <c r="P66" i="1" l="1"/>
  <c r="L66" i="1"/>
  <c r="C67" i="1"/>
  <c r="N66" i="1"/>
  <c r="C68" i="1" l="1"/>
  <c r="N67" i="1"/>
  <c r="P67" i="1"/>
  <c r="L67" i="1"/>
  <c r="P68" i="1" l="1"/>
  <c r="L68" i="1"/>
  <c r="C69" i="1"/>
  <c r="N68" i="1"/>
  <c r="C70" i="1" l="1"/>
  <c r="N69" i="1"/>
  <c r="P69" i="1"/>
  <c r="L69" i="1"/>
  <c r="P70" i="1" l="1"/>
  <c r="P61" i="1" s="1"/>
  <c r="L70" i="1"/>
  <c r="L61" i="1" s="1"/>
  <c r="C71" i="1"/>
  <c r="C72" i="1" s="1"/>
  <c r="N70" i="1"/>
  <c r="N61" i="1" s="1"/>
  <c r="C74" i="1"/>
  <c r="C75" i="1" s="1"/>
  <c r="C73" i="1" l="1"/>
  <c r="P75" i="1"/>
  <c r="L75" i="1"/>
  <c r="C76" i="1"/>
  <c r="N75" i="1"/>
  <c r="P76" i="1" l="1"/>
  <c r="L76" i="1"/>
  <c r="C77" i="1"/>
  <c r="N76" i="1"/>
  <c r="P77" i="1" l="1"/>
  <c r="L77" i="1"/>
  <c r="C78" i="1"/>
  <c r="N77" i="1"/>
  <c r="P78" i="1" l="1"/>
  <c r="L78" i="1"/>
  <c r="C79" i="1"/>
  <c r="N78" i="1"/>
  <c r="P79" i="1" l="1"/>
  <c r="L79" i="1"/>
  <c r="C80" i="1"/>
  <c r="N79" i="1"/>
  <c r="P80" i="1" l="1"/>
  <c r="L80" i="1"/>
  <c r="C81" i="1"/>
  <c r="N80" i="1"/>
  <c r="P81" i="1" l="1"/>
  <c r="L81" i="1"/>
  <c r="C82" i="1"/>
  <c r="N81" i="1"/>
  <c r="P82" i="1" l="1"/>
  <c r="L82" i="1"/>
  <c r="C83" i="1"/>
  <c r="N82" i="1"/>
  <c r="C84" i="1" l="1"/>
  <c r="N83" i="1"/>
  <c r="L83" i="1"/>
  <c r="P83" i="1"/>
  <c r="C85" i="1" l="1"/>
  <c r="P84" i="1"/>
  <c r="N84" i="1"/>
  <c r="L84" i="1"/>
  <c r="C86" i="1" l="1"/>
  <c r="N85" i="1"/>
  <c r="P85" i="1"/>
  <c r="L85" i="1"/>
  <c r="N86" i="1" l="1"/>
  <c r="L86" i="1"/>
  <c r="C87" i="1"/>
  <c r="P86" i="1"/>
  <c r="C88" i="1" l="1"/>
  <c r="N87" i="1"/>
  <c r="L87" i="1"/>
  <c r="P87" i="1"/>
  <c r="C89" i="1" l="1"/>
  <c r="C90" i="1" s="1"/>
  <c r="P88" i="1"/>
  <c r="P74" i="1" s="1"/>
  <c r="N88" i="1"/>
  <c r="N74" i="1" s="1"/>
  <c r="L88" i="1"/>
  <c r="L74" i="1" s="1"/>
  <c r="P90" i="1" l="1"/>
  <c r="L90" i="1"/>
  <c r="C91" i="1"/>
  <c r="N90" i="1"/>
  <c r="C92" i="1" l="1"/>
  <c r="N91" i="1"/>
  <c r="P91" i="1"/>
  <c r="L91" i="1"/>
  <c r="P92" i="1" l="1"/>
  <c r="L92" i="1"/>
  <c r="C93" i="1"/>
  <c r="N92" i="1"/>
  <c r="C94" i="1" l="1"/>
  <c r="N93" i="1"/>
  <c r="C95" i="1"/>
  <c r="P93" i="1"/>
  <c r="L93" i="1"/>
  <c r="C96" i="1" l="1"/>
  <c r="N95" i="1"/>
  <c r="N89" i="1" s="1"/>
  <c r="P95" i="1"/>
  <c r="P89" i="1" s="1"/>
  <c r="L95" i="1"/>
  <c r="L89" i="1" s="1"/>
  <c r="C97" i="1" l="1"/>
  <c r="P97" i="1" l="1"/>
  <c r="L97" i="1"/>
  <c r="C98" i="1"/>
  <c r="N97" i="1"/>
  <c r="P98" i="1" l="1"/>
  <c r="L98" i="1"/>
  <c r="C99" i="1"/>
  <c r="N98" i="1"/>
  <c r="P99" i="1" l="1"/>
  <c r="L99" i="1"/>
  <c r="C100" i="1"/>
  <c r="N99" i="1"/>
  <c r="P100" i="1" l="1"/>
  <c r="L100" i="1"/>
  <c r="C101" i="1"/>
  <c r="N100" i="1"/>
  <c r="P101" i="1" l="1"/>
  <c r="L101" i="1"/>
  <c r="C102" i="1"/>
  <c r="N101" i="1"/>
  <c r="P102" i="1" l="1"/>
  <c r="P96" i="1" s="1"/>
  <c r="L102" i="1"/>
  <c r="L96" i="1" s="1"/>
  <c r="C103" i="1"/>
  <c r="C104" i="1" s="1"/>
  <c r="N102" i="1"/>
  <c r="N96" i="1" s="1"/>
  <c r="C105" i="1" l="1"/>
  <c r="P104" i="1"/>
  <c r="L104" i="1"/>
  <c r="N104" i="1"/>
  <c r="C108" i="1" l="1"/>
  <c r="P105" i="1"/>
  <c r="L105" i="1"/>
  <c r="C106" i="1"/>
  <c r="N105" i="1"/>
  <c r="N108" i="1" l="1"/>
  <c r="N103" i="1" s="1"/>
  <c r="L108" i="1"/>
  <c r="L103" i="1" s="1"/>
  <c r="C109" i="1"/>
  <c r="C110" i="1" s="1"/>
  <c r="P108" i="1"/>
  <c r="P103" i="1" s="1"/>
  <c r="C107" i="1"/>
  <c r="C111" i="1" l="1"/>
  <c r="N110" i="1"/>
  <c r="L110" i="1"/>
  <c r="P110" i="1"/>
  <c r="P111" i="1" l="1"/>
  <c r="L111" i="1"/>
  <c r="C112" i="1"/>
  <c r="N111" i="1"/>
  <c r="P112" i="1" l="1"/>
  <c r="L112" i="1"/>
  <c r="C113" i="1"/>
  <c r="N112" i="1"/>
  <c r="C116" i="1" l="1"/>
  <c r="P113" i="1"/>
  <c r="P109" i="1" s="1"/>
  <c r="L113" i="1"/>
  <c r="C114" i="1"/>
  <c r="N113" i="1"/>
  <c r="N109" i="1" s="1"/>
  <c r="C117" i="1" l="1"/>
  <c r="L114" i="1"/>
  <c r="L109" i="1" s="1"/>
  <c r="C115" i="1"/>
  <c r="C121" i="1"/>
  <c r="C119" i="1"/>
  <c r="C122" i="1" l="1"/>
  <c r="N121" i="1"/>
  <c r="P121" i="1"/>
  <c r="L121" i="1"/>
  <c r="C120" i="1"/>
  <c r="C118" i="1"/>
  <c r="P122" i="1" l="1"/>
  <c r="P116" i="1" s="1"/>
  <c r="L122" i="1"/>
  <c r="L116" i="1" s="1"/>
  <c r="C123" i="1"/>
  <c r="C124" i="1" s="1"/>
  <c r="N122" i="1"/>
  <c r="N116" i="1" s="1"/>
  <c r="P124" i="1" l="1"/>
  <c r="L124" i="1"/>
  <c r="C125" i="1"/>
  <c r="N124" i="1"/>
  <c r="C126" i="1" l="1"/>
  <c r="N125" i="1"/>
  <c r="P125" i="1"/>
  <c r="L125" i="1"/>
  <c r="P126" i="1" l="1"/>
  <c r="L126" i="1"/>
  <c r="C127" i="1"/>
  <c r="N126" i="1"/>
  <c r="C128" i="1" l="1"/>
  <c r="N127" i="1"/>
  <c r="P127" i="1"/>
  <c r="L127" i="1"/>
  <c r="P128" i="1" l="1"/>
  <c r="L128" i="1"/>
  <c r="C129" i="1"/>
  <c r="N128" i="1"/>
  <c r="C130" i="1" l="1"/>
  <c r="C131" i="1" s="1"/>
  <c r="N129" i="1"/>
  <c r="N123" i="1" s="1"/>
  <c r="P129" i="1"/>
  <c r="P123" i="1" s="1"/>
  <c r="L129" i="1"/>
  <c r="L123" i="1" s="1"/>
  <c r="P131" i="1" l="1"/>
  <c r="L131" i="1"/>
  <c r="C132" i="1"/>
  <c r="N131" i="1"/>
  <c r="C133" i="1" l="1"/>
  <c r="N132" i="1"/>
  <c r="P132" i="1"/>
  <c r="L132" i="1"/>
  <c r="P133" i="1" l="1"/>
  <c r="C134" i="1"/>
  <c r="N133" i="1"/>
  <c r="L133" i="1"/>
  <c r="P134" i="1" l="1"/>
  <c r="P130" i="1" s="1"/>
  <c r="L134" i="1"/>
  <c r="L130" i="1" s="1"/>
  <c r="C135" i="1"/>
  <c r="N134" i="1"/>
  <c r="N130" i="1" s="1"/>
  <c r="C136" i="1" l="1"/>
  <c r="C137" i="1" l="1"/>
  <c r="N136" i="1"/>
  <c r="P136" i="1"/>
  <c r="L136" i="1"/>
  <c r="P137" i="1" l="1"/>
  <c r="L137" i="1"/>
  <c r="C138" i="1"/>
  <c r="N137" i="1"/>
  <c r="C139" i="1" l="1"/>
  <c r="N138" i="1"/>
  <c r="N135" i="1" s="1"/>
  <c r="C142" i="1"/>
  <c r="L138" i="1"/>
  <c r="L135" i="1" s="1"/>
  <c r="P138" i="1"/>
  <c r="P135" i="1" s="1"/>
  <c r="C140" i="1" l="1"/>
  <c r="C143" i="1"/>
  <c r="P143" i="1" l="1"/>
  <c r="L143" i="1"/>
  <c r="C144" i="1"/>
  <c r="N143" i="1"/>
  <c r="C141" i="1"/>
  <c r="C147" i="1" l="1"/>
  <c r="P144" i="1"/>
  <c r="P142" i="1" s="1"/>
  <c r="L144" i="1"/>
  <c r="L142" i="1" s="1"/>
  <c r="C145" i="1"/>
  <c r="C146" i="1" s="1"/>
  <c r="N144" i="1"/>
  <c r="N142" i="1" s="1"/>
  <c r="C148" i="1" l="1"/>
  <c r="P148" i="1" l="1"/>
  <c r="P147" i="1" s="1"/>
  <c r="L148" i="1"/>
  <c r="L147" i="1" s="1"/>
  <c r="C149" i="1"/>
  <c r="N148" i="1"/>
  <c r="N147" i="1" s="1"/>
  <c r="C153" i="1"/>
  <c r="C154" i="1" s="1"/>
  <c r="C150" i="1" l="1"/>
  <c r="C155" i="1"/>
  <c r="N154" i="1"/>
  <c r="P154" i="1"/>
  <c r="L154" i="1"/>
  <c r="C151" i="1" l="1"/>
  <c r="P155" i="1"/>
  <c r="L155" i="1"/>
  <c r="C156" i="1"/>
  <c r="N155" i="1"/>
  <c r="C152" i="1" l="1"/>
  <c r="C157" i="1"/>
  <c r="N156" i="1"/>
  <c r="P156" i="1"/>
  <c r="L156" i="1"/>
  <c r="P157" i="1" l="1"/>
  <c r="L157" i="1"/>
  <c r="C158" i="1"/>
  <c r="N157" i="1"/>
  <c r="C159" i="1" l="1"/>
  <c r="N158" i="1"/>
  <c r="N153" i="1" s="1"/>
  <c r="C164" i="1"/>
  <c r="C165" i="1" s="1"/>
  <c r="P158" i="1"/>
  <c r="P153" i="1" s="1"/>
  <c r="L158" i="1"/>
  <c r="C160" i="1" l="1"/>
  <c r="C166" i="1"/>
  <c r="P165" i="1"/>
  <c r="N165" i="1"/>
  <c r="L165" i="1"/>
  <c r="P166" i="1" l="1"/>
  <c r="L166" i="1"/>
  <c r="C167" i="1"/>
  <c r="N166" i="1"/>
  <c r="C161" i="1"/>
  <c r="C162" i="1" l="1"/>
  <c r="L161" i="1"/>
  <c r="P167" i="1"/>
  <c r="L167" i="1"/>
  <c r="C168" i="1"/>
  <c r="N167" i="1"/>
  <c r="P168" i="1" l="1"/>
  <c r="L168" i="1"/>
  <c r="C169" i="1"/>
  <c r="N168" i="1"/>
  <c r="L153" i="1"/>
  <c r="C163" i="1"/>
  <c r="P169" i="1" l="1"/>
  <c r="P164" i="1" s="1"/>
  <c r="L169" i="1"/>
  <c r="C177" i="1"/>
  <c r="C178" i="1" s="1"/>
  <c r="C170" i="1"/>
  <c r="N169" i="1"/>
  <c r="N164" i="1" s="1"/>
  <c r="L170" i="1" l="1"/>
  <c r="C171" i="1"/>
  <c r="C190" i="1"/>
  <c r="C181" i="1"/>
  <c r="C179" i="1"/>
  <c r="P178" i="1"/>
  <c r="N178" i="1"/>
  <c r="L178" i="1"/>
  <c r="L164" i="1"/>
  <c r="C172" i="1" l="1"/>
  <c r="L179" i="1"/>
  <c r="C180" i="1"/>
  <c r="L181" i="1"/>
  <c r="C182" i="1"/>
  <c r="P190" i="1"/>
  <c r="L190" i="1"/>
  <c r="C191" i="1"/>
  <c r="N190" i="1"/>
  <c r="C192" i="1" l="1"/>
  <c r="N191" i="1"/>
  <c r="L191" i="1"/>
  <c r="P191" i="1"/>
  <c r="C173" i="1"/>
  <c r="L180" i="1"/>
  <c r="C183" i="1"/>
  <c r="L182" i="1"/>
  <c r="C184" i="1" l="1"/>
  <c r="L183" i="1"/>
  <c r="C174" i="1"/>
  <c r="P192" i="1"/>
  <c r="L192" i="1"/>
  <c r="C193" i="1"/>
  <c r="N192" i="1"/>
  <c r="C194" i="1" l="1"/>
  <c r="N193" i="1"/>
  <c r="P193" i="1"/>
  <c r="L193" i="1"/>
  <c r="C175" i="1"/>
  <c r="C185" i="1"/>
  <c r="L184" i="1"/>
  <c r="L185" i="1" l="1"/>
  <c r="C186" i="1"/>
  <c r="C176" i="1"/>
  <c r="P194" i="1"/>
  <c r="L194" i="1"/>
  <c r="C195" i="1"/>
  <c r="N194" i="1"/>
  <c r="C196" i="1" l="1"/>
  <c r="N195" i="1"/>
  <c r="P195" i="1"/>
  <c r="L195" i="1"/>
  <c r="C187" i="1"/>
  <c r="C188" i="1" l="1"/>
  <c r="P196" i="1"/>
  <c r="L196" i="1"/>
  <c r="C197" i="1"/>
  <c r="N196" i="1"/>
  <c r="C189" i="1" l="1"/>
  <c r="C198" i="1"/>
  <c r="N197" i="1"/>
  <c r="N177" i="1" s="1"/>
  <c r="C213" i="1"/>
  <c r="C214" i="1" s="1"/>
  <c r="L197" i="1"/>
  <c r="L177" i="1" s="1"/>
  <c r="P197" i="1"/>
  <c r="P177" i="1" s="1"/>
  <c r="C199" i="1" l="1"/>
  <c r="C200" i="1" s="1"/>
  <c r="P214" i="1"/>
  <c r="L214" i="1"/>
  <c r="C215" i="1"/>
  <c r="N214" i="1"/>
  <c r="C201" i="1" l="1"/>
  <c r="P215" i="1"/>
  <c r="P213" i="1" s="1"/>
  <c r="L215" i="1"/>
  <c r="L213" i="1" s="1"/>
  <c r="C216" i="1"/>
  <c r="C217" i="1" s="1"/>
  <c r="N215" i="1"/>
  <c r="N213" i="1" s="1"/>
  <c r="C222" i="1" l="1"/>
  <c r="C218" i="1"/>
  <c r="N217" i="1"/>
  <c r="P217" i="1"/>
  <c r="L217" i="1"/>
  <c r="C202" i="1"/>
  <c r="C223" i="1" l="1"/>
  <c r="C224" i="1" s="1"/>
  <c r="P222" i="1"/>
  <c r="N222" i="1"/>
  <c r="L222" i="1"/>
  <c r="L216" i="1" s="1"/>
  <c r="C203" i="1"/>
  <c r="P216" i="1"/>
  <c r="N216" i="1"/>
  <c r="C219" i="1"/>
  <c r="C204" i="1" l="1"/>
  <c r="C220" i="1"/>
  <c r="L224" i="1"/>
  <c r="P224" i="1"/>
  <c r="C225" i="1"/>
  <c r="N224" i="1"/>
  <c r="C221" i="1" l="1"/>
  <c r="P225" i="1"/>
  <c r="L225" i="1"/>
  <c r="N225" i="1"/>
  <c r="C226" i="1"/>
  <c r="C205" i="1"/>
  <c r="P226" i="1" l="1"/>
  <c r="L226" i="1"/>
  <c r="C227" i="1"/>
  <c r="N226" i="1"/>
  <c r="C206" i="1"/>
  <c r="C207" i="1" l="1"/>
  <c r="P227" i="1"/>
  <c r="L227" i="1"/>
  <c r="N227" i="1"/>
  <c r="C228" i="1"/>
  <c r="C208" i="1" l="1"/>
  <c r="P228" i="1"/>
  <c r="L228" i="1"/>
  <c r="C229" i="1"/>
  <c r="N228" i="1"/>
  <c r="C209" i="1" l="1"/>
  <c r="N229" i="1"/>
  <c r="L229" i="1"/>
  <c r="C230" i="1"/>
  <c r="P229" i="1"/>
  <c r="C231" i="1" l="1"/>
  <c r="N230" i="1"/>
  <c r="L230" i="1"/>
  <c r="P230" i="1"/>
  <c r="C210" i="1"/>
  <c r="C211" i="1" l="1"/>
  <c r="C232" i="1"/>
  <c r="P231" i="1"/>
  <c r="N231" i="1"/>
  <c r="L231" i="1"/>
  <c r="C233" i="1" l="1"/>
  <c r="C234" i="1" s="1"/>
  <c r="N232" i="1"/>
  <c r="N223" i="1" s="1"/>
  <c r="P232" i="1"/>
  <c r="P223" i="1" s="1"/>
  <c r="L232" i="1"/>
  <c r="L223" i="1" s="1"/>
  <c r="C212" i="1"/>
  <c r="C235" i="1" l="1"/>
  <c r="N234" i="1"/>
  <c r="P234" i="1"/>
  <c r="L234" i="1"/>
  <c r="P235" i="1" l="1"/>
  <c r="L235" i="1"/>
  <c r="C236" i="1"/>
  <c r="N235" i="1"/>
  <c r="C237" i="1" l="1"/>
  <c r="N236" i="1"/>
  <c r="L236" i="1"/>
  <c r="P236" i="1"/>
  <c r="P237" i="1" l="1"/>
  <c r="L237" i="1"/>
  <c r="C238" i="1"/>
  <c r="N237" i="1"/>
  <c r="C239" i="1" l="1"/>
  <c r="N238" i="1"/>
  <c r="L238" i="1"/>
  <c r="P238" i="1"/>
  <c r="C240" i="1" l="1"/>
  <c r="P239" i="1"/>
  <c r="P233" i="1" s="1"/>
  <c r="N239" i="1"/>
  <c r="N233" i="1" s="1"/>
  <c r="L239" i="1"/>
  <c r="L233" i="1" s="1"/>
  <c r="C241" i="1" l="1"/>
  <c r="C242" i="1" l="1"/>
  <c r="P242" i="1" l="1"/>
  <c r="L242" i="1"/>
  <c r="C243" i="1"/>
  <c r="N242" i="1"/>
  <c r="P243" i="1" l="1"/>
  <c r="L243" i="1"/>
  <c r="N243" i="1"/>
  <c r="C244" i="1"/>
  <c r="P244" i="1" l="1"/>
  <c r="L244" i="1"/>
  <c r="C245" i="1"/>
  <c r="N244" i="1"/>
  <c r="C246" i="1" l="1"/>
  <c r="N245" i="1"/>
  <c r="L245" i="1"/>
  <c r="P245" i="1"/>
  <c r="P246" i="1" l="1"/>
  <c r="L246" i="1"/>
  <c r="C247" i="1"/>
  <c r="N246" i="1"/>
  <c r="C248" i="1" l="1"/>
  <c r="P248" i="1" l="1"/>
  <c r="L248" i="1"/>
  <c r="C249" i="1"/>
  <c r="N248" i="1"/>
  <c r="P249" i="1" l="1"/>
  <c r="L249" i="1"/>
  <c r="C250" i="1"/>
  <c r="N249" i="1"/>
  <c r="C251" i="1" l="1"/>
  <c r="N250" i="1"/>
  <c r="L250" i="1"/>
  <c r="P250" i="1"/>
  <c r="C252" i="1" l="1"/>
  <c r="C253" i="1" l="1"/>
  <c r="C254" i="1" l="1"/>
  <c r="P254" i="1" l="1"/>
  <c r="P240" i="1" s="1"/>
  <c r="P257" i="1" s="1"/>
  <c r="L254" i="1"/>
  <c r="L240" i="1" s="1"/>
  <c r="L257" i="1" s="1"/>
  <c r="C255" i="1"/>
  <c r="N254" i="1"/>
  <c r="N240" i="1" s="1"/>
  <c r="N257" i="1" s="1"/>
  <c r="P259" i="1" l="1"/>
  <c r="N259" i="1"/>
  <c r="C256" i="1"/>
  <c r="L259" i="1"/>
</calcChain>
</file>

<file path=xl/sharedStrings.xml><?xml version="1.0" encoding="utf-8"?>
<sst xmlns="http://schemas.openxmlformats.org/spreadsheetml/2006/main" count="276" uniqueCount="272">
  <si>
    <t xml:space="preserve">Объемы медицинской помощи по Территориальной программе обязательного медицинского страхования на 2015 год в условиях дневных стационаров при поликлинике в разрезе  клинико-статистических групп заболеваний </t>
  </si>
  <si>
    <t>Код КСГ 2015</t>
  </si>
  <si>
    <t>КПГ / КСГ</t>
  </si>
  <si>
    <t>базовая ставка</t>
  </si>
  <si>
    <t>коэффициент относительной затратоемкости</t>
  </si>
  <si>
    <t>управленческий коэффициент 
с 01.01-30.04</t>
  </si>
  <si>
    <t>управленческий коэффициент с 01.05.</t>
  </si>
  <si>
    <t>районный коэффициент</t>
  </si>
  <si>
    <t>КГБУЗ "Клинико-диагностический центр"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</si>
  <si>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</si>
  <si>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</si>
  <si>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</si>
  <si>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</si>
  <si>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</si>
  <si>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</si>
  <si>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случаев</t>
  </si>
  <si>
    <t>стоимость</t>
  </si>
  <si>
    <t>№</t>
  </si>
  <si>
    <t>КУСмо</t>
  </si>
  <si>
    <t>Акушерство и гинекология</t>
  </si>
  <si>
    <t>Отеки, протеинурия, гипертензивные расстройства в период беременности, в родах и после родов</t>
  </si>
  <si>
    <t>Другие осложнения, связанные преимущественно с беременностью</t>
  </si>
  <si>
    <t>Медицинская помощь матери в связи с состоянием плода и возможными трудностями родоразрешения, осложнения родов и родоразрешения</t>
  </si>
  <si>
    <t>Родоразрешение</t>
  </si>
  <si>
    <t>Воспалительные болезни женских половых органов</t>
  </si>
  <si>
    <t>Доброкачественные новообразования, новообразования insitu,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</si>
  <si>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</si>
  <si>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</si>
  <si>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Кровотечение в ранние сроки беременности</t>
  </si>
  <si>
    <t>Искусственное прерывание беременности (аборт)</t>
  </si>
  <si>
    <t>Операции на женских половых органах (уровень затрат 1)</t>
  </si>
  <si>
    <t>Осложнения, связанные преимущественно с послеродовым периодом</t>
  </si>
  <si>
    <t xml:space="preserve">Послеродовый сепсис </t>
  </si>
  <si>
    <t>Гастроэнтерология</t>
  </si>
  <si>
    <t>Язва желудка и двенадцатиперстной кишки</t>
  </si>
  <si>
    <t>Болезни пищевода, гастрит, дуоденит , другие болезни желудка и двенадцатиперстной кишки</t>
  </si>
  <si>
    <t>Неинфекционный энтерит и колит</t>
  </si>
  <si>
    <t>Новообразования доброкачественные, insitu, неопределенного и неуточненного характера органов пищеварения</t>
  </si>
  <si>
    <t>Болезни печени, уровень затрат 1</t>
  </si>
  <si>
    <t>Болезни печени, уровень затрат 2</t>
  </si>
  <si>
    <t>Болезни желчного пузыря</t>
  </si>
  <si>
    <t>Болезни поджелудочной железы</t>
  </si>
  <si>
    <t>Нарушения всасывания, дети</t>
  </si>
  <si>
    <t>Другие болезни органов пищеварения, взрослые</t>
  </si>
  <si>
    <t>Другие болезни органов пищеварения, дети</t>
  </si>
  <si>
    <t>Гематология</t>
  </si>
  <si>
    <t>Анемии, уровень 1</t>
  </si>
  <si>
    <t>Анемии, уровень 2</t>
  </si>
  <si>
    <t>Анемии, уровень 3</t>
  </si>
  <si>
    <t>Нарушения свертываемости крови</t>
  </si>
  <si>
    <t>Другие болезни крови и кроветворных органов и отдельные нарушения с вовлечением иммунного механизма</t>
  </si>
  <si>
    <t>Операции на мужских половых органах, дети (уровень затрат 1)</t>
  </si>
  <si>
    <t>Операции на мужских половых органах, дети (уровень затрат 2)</t>
  </si>
  <si>
    <t>Операции на мужских половых органах, дети (уровень затрат 3)</t>
  </si>
  <si>
    <t>Дерматология</t>
  </si>
  <si>
    <t>"Большие" болезни кожи</t>
  </si>
  <si>
    <t>Инфекции кожи и подкожной клетчатки</t>
  </si>
  <si>
    <t>"Малые" болезни кожи</t>
  </si>
  <si>
    <t>Детская хирургия</t>
  </si>
  <si>
    <t>Апендектомия, дети</t>
  </si>
  <si>
    <t>Операции по поводу грыж, дети (уровень затрат 1)</t>
  </si>
  <si>
    <t>Операции по поводу грыж, дети (уровень затрат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</si>
  <si>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</si>
  <si>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</si>
  <si>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</si>
  <si>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</si>
  <si>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</si>
  <si>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</si>
  <si>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</si>
  <si>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</si>
  <si>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</si>
  <si>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</t>
  </si>
  <si>
    <t>Кардиология</t>
  </si>
  <si>
    <t>Гипертоническая болезнь</t>
  </si>
  <si>
    <t>Стенокардия (кроме нестабильной),  хроническая ишемическая болезнь сердца, коронарография не проводилась</t>
  </si>
  <si>
    <t>Стенокардия (кроме нестабильной),  хроническая ишемическая болезнь сердца, коронарография проводилась</t>
  </si>
  <si>
    <t>Нестабильная стенокардия, инфаркт миокарда, легочная эмболия, лечение без тромболитической терапии</t>
  </si>
  <si>
    <t>Нестабильная стенокардия, инфаркт миокарда, легочная эмболия, лечение с тромболитической терапией</t>
  </si>
  <si>
    <t>Нарушения ритма и проводимости</t>
  </si>
  <si>
    <t>Врожденные аномалии сердечно-сосудистой системы, дети</t>
  </si>
  <si>
    <t>Эндокардит, миокардит</t>
  </si>
  <si>
    <t>Другие болезни сердца</t>
  </si>
  <si>
    <t>Колопроктология</t>
  </si>
  <si>
    <t>Операции на кишечнике и анальной области (уровень затрат 1)</t>
  </si>
  <si>
    <t>Операции на кишечнике и анальной области (уровень затрат 2)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</si>
  <si>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</si>
  <si>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</si>
  <si>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</si>
  <si>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и демиелинизирующие болезни нервной системы</t>
  </si>
  <si>
    <t>Рассеяный склероз</t>
  </si>
  <si>
    <t>Эпилепсия, судороги</t>
  </si>
  <si>
    <t>Эпилепсия, судороги, дети</t>
  </si>
  <si>
    <t>Мигрень, головная боль</t>
  </si>
  <si>
    <t>Расстройства периферической нервной системы</t>
  </si>
  <si>
    <t>Другие нарушения нервной системы</t>
  </si>
  <si>
    <t>Транзиторные ишемические приступы, сосудистые мозговые синдромы</t>
  </si>
  <si>
    <t>Кровоизлияние в мозг</t>
  </si>
  <si>
    <t>Инфаркт мозга, лечение с тромболитической терапией</t>
  </si>
  <si>
    <t>Инфаркт мозга, лечение без тромболитической терапии</t>
  </si>
  <si>
    <t>Другие цереброваскулярные болезни</t>
  </si>
  <si>
    <t>Нейрохирургия</t>
  </si>
  <si>
    <t>Паралитические синдромы, травма спинного мозга</t>
  </si>
  <si>
    <t>Дорсопатии, спондилопатии, переломы позвоночника</t>
  </si>
  <si>
    <t>Сотрясение головного мозга</t>
  </si>
  <si>
    <t>Внутричерепная травма</t>
  </si>
  <si>
    <t>Операции на периферической нервной системе (уровень затрат 1)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</si>
  <si>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</si>
  <si>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</si>
  <si>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</si>
  <si>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</si>
  <si>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</si>
  <si>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</si>
  <si>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</si>
  <si>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</si>
  <si>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</t>
  </si>
  <si>
    <t>Почечная недостаточность, без диализа</t>
  </si>
  <si>
    <t>Почечная недостаточность, диализ</t>
  </si>
  <si>
    <t xml:space="preserve">Гемодиализ </t>
  </si>
  <si>
    <t>Перитонеальный диализ</t>
  </si>
  <si>
    <t>Гломерулярные болезни</t>
  </si>
  <si>
    <t>Оториноларингология</t>
  </si>
  <si>
    <t>Доброкачественные новообразования, новообразования insitu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</si>
  <si>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</si>
  <si>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</si>
  <si>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</si>
  <si>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затрат 1)</t>
  </si>
  <si>
    <t>Операции на органе слуха, придаточных пазухах носа  и верхних дыхательных путях (уровень затрат 2)</t>
  </si>
  <si>
    <t>Офтальмология</t>
  </si>
  <si>
    <t>Операции на органе зрения (уровень затрат 1)</t>
  </si>
  <si>
    <t>Операции на органе зрения (уровень затрат 2)</t>
  </si>
  <si>
    <t>Операции на органе зрения (уровень затрат 3)</t>
  </si>
  <si>
    <t>Операции на органе зрения (уровень затрат 4)</t>
  </si>
  <si>
    <t>Болезни глаза</t>
  </si>
  <si>
    <t>Травмы глаза</t>
  </si>
  <si>
    <t>Пульмонология</t>
  </si>
  <si>
    <t>Другие болезни органов дыхания</t>
  </si>
  <si>
    <t>Доброкачественные  новообразования, новообразования insitu органов дыхания, других и неуточненных органов грудной клетки</t>
  </si>
  <si>
    <t>Пневмония, плеврит, другие болезни плевры</t>
  </si>
  <si>
    <t>Острый бронхит, симптомы и признаки, относящиеся к органам дыхания</t>
  </si>
  <si>
    <t>Хронический бронхит, хобл, эмфизема, бронхоэктатическая болезнь</t>
  </si>
  <si>
    <t>Астма</t>
  </si>
  <si>
    <t>Ревматология</t>
  </si>
  <si>
    <t>Системные поражения соединительной ткани</t>
  </si>
  <si>
    <t>Системные поражения соединительной ткани у детей</t>
  </si>
  <si>
    <t>Инфекционные и воспалительные артропатии</t>
  </si>
  <si>
    <t>Ревматические болезни сердца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</si>
  <si>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</si>
  <si>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</si>
  <si>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</si>
  <si>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</si>
  <si>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Операции на сосудах (уровень затрат 1)</t>
  </si>
  <si>
    <t>Операции на сосудах (уровень затрат 2)</t>
  </si>
  <si>
    <t>Операции на сосудах (уровень затрат 3)</t>
  </si>
  <si>
    <t>Отравления и другие воздействия внешних причин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</si>
  <si>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</si>
  <si>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</si>
  <si>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Терапия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</si>
  <si>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</si>
  <si>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</si>
  <si>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</si>
  <si>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затрат 1)</t>
  </si>
  <si>
    <t>Операции на нижних дыхательных путях и легочной ткани, органах средостения (уровень затрат 2)</t>
  </si>
  <si>
    <t>Операции на нижних дыхательных путях и легочной ткани, органах средостения (уровень затрат 3)</t>
  </si>
  <si>
    <t>Операции на нижних дыхательных путях и легочной ткани, органах средостения (уровень затрат 4)</t>
  </si>
  <si>
    <t>Травматология и ортопедия</t>
  </si>
  <si>
    <t>Приобретенные и врожденные костно-мышечные деформации</t>
  </si>
  <si>
    <t>Переломы бедренной кости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</si>
  <si>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</si>
  <si>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</si>
  <si>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</si>
  <si>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Операции на костно-мышечной системе и суставах (уровень затрат 1)</t>
  </si>
  <si>
    <t>Операции на костно-мышечной системе и суставах (уровень затрат 2)</t>
  </si>
  <si>
    <t>Операции на костно-мышечной системе и суставах (уровень затрат 3)</t>
  </si>
  <si>
    <t>Операции на костно-мышечной системе и суставах (уровень затрат 4)</t>
  </si>
  <si>
    <t>Операции на костно-мышечной системе и суставах (уровень затрат 5)</t>
  </si>
  <si>
    <t>Урология</t>
  </si>
  <si>
    <t>Доброкачественные новообразования, новообразования insitu, неопределенного и неизвестного характера мочевых органов и мужских половых органов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</si>
  <si>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</si>
  <si>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</si>
  <si>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Болезни предстательной железы</t>
  </si>
  <si>
    <t>Другие болезни, врожденые аномалии, повреждения мочевой системы и мужских половых органов</t>
  </si>
  <si>
    <t>Операции на мужских половых органах (уровень затрат 1)</t>
  </si>
  <si>
    <t>Операции на мужских половых органах (уровень затрат 2)</t>
  </si>
  <si>
    <t>Операции на мужских половых органах (уровень затрат 3)</t>
  </si>
  <si>
    <t>Операции на почке и мочевыделительной системе (уровень затрат 1)</t>
  </si>
  <si>
    <t>Операции на почке и мочевыделительной системе (уровень затрат 2)</t>
  </si>
  <si>
    <t>Операции на почке и мочевыделительной системе (уровень затрат 3)</t>
  </si>
  <si>
    <t>Операции на почке и мочевыделительной системе (уровень затрат 4)</t>
  </si>
  <si>
    <t>Хирургия</t>
  </si>
  <si>
    <t>Болезни лимфатических сосудов и лимфатических узлов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</si>
  <si>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</si>
  <si>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</si>
  <si>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на коже, подкожной клетчатке, придатках кожи (уровень затрат 1)</t>
  </si>
  <si>
    <t>Операции на коже, подкожной клетчатке, придатках кожи (уровень затрат 2)</t>
  </si>
  <si>
    <t>Операции на коже, подкожной клетчатке, придатках кожи (уровень затрат 3)</t>
  </si>
  <si>
    <t>Операции на коже, подкожной клетчатке, придатках кожи (уровеньзатрат 4)</t>
  </si>
  <si>
    <t>Операции на органах кроветворения и иммунной системы (уровень затрат 1)</t>
  </si>
  <si>
    <t>Операции на органах кроветворения и иммунной системы (уровень затрат 2)</t>
  </si>
  <si>
    <t>Операции на органах кроветворения и иммунной системы (уровень затрат 3)</t>
  </si>
  <si>
    <t>Операции на эндокринных железах кроме гипофиза (уровень затрат 1)</t>
  </si>
  <si>
    <t>Операции на эндокринных железах кроме гипофиза (уровень затрат 2)</t>
  </si>
  <si>
    <t>Болезни молочной железы, новообразования молочной железы доброкачественные,  insitu, неопределенного и неизвестного характера</t>
  </si>
  <si>
    <t>Другие поражения суставов, болезни мягких тканей</t>
  </si>
  <si>
    <t>Артрозы</t>
  </si>
  <si>
    <t>Остеомиелит</t>
  </si>
  <si>
    <t>Остеопатии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</si>
  <si>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</si>
  <si>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insitu кожи, жировой ткани</t>
  </si>
  <si>
    <t>Открытые раны, поверхностные, другие и неуточненные травмы</t>
  </si>
  <si>
    <t xml:space="preserve">Другие операции на молочной железе </t>
  </si>
  <si>
    <t>Хирургия (абдоминальная)</t>
  </si>
  <si>
    <t>Операции на желчном пузыре и желчевыводящих путях (уровень затрат 1)</t>
  </si>
  <si>
    <t>Операции на желчном пузыре и желчевыводящих путях (уровень затрат 2)</t>
  </si>
  <si>
    <t>Операции на печени и поджелудочной железе (уровень затрат 1)</t>
  </si>
  <si>
    <t>Операции на печени и поджелудочной железе (уровень затрат 2)</t>
  </si>
  <si>
    <t>Операции на пищеводе, желудке, двенадцатиперстной кишке (уровень затрат 1)</t>
  </si>
  <si>
    <t>Операции на пищеводе, желудке, двенадцатиперстной кишке (уровень затрат 2)</t>
  </si>
  <si>
    <t>Операции на пищеводе, желудке, двенадцатиперстной кишке (уровень затрат 3)</t>
  </si>
  <si>
    <t>Апендектомия</t>
  </si>
  <si>
    <t>Операции по поводу грыж (уровень затрат 1)</t>
  </si>
  <si>
    <t>Операции по поводу грыж (уровень затрат 2)</t>
  </si>
  <si>
    <t>Другие операции на органах брюшной полости (уровень затрат 1)</t>
  </si>
  <si>
    <t>Другие операции на органах брюшной полости (уровень затрат 2)</t>
  </si>
  <si>
    <t>Другие операции на органах брюшной полости (уровень затрат 3)</t>
  </si>
  <si>
    <t>Хирургия (комбустиология)</t>
  </si>
  <si>
    <t>Ожоги и отморожения (уровень 1)</t>
  </si>
  <si>
    <t>Ожоги и отморожения (уровень 2)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</si>
  <si>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</si>
  <si>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</si>
  <si>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затрат 1)</t>
  </si>
  <si>
    <t>Операции на органах  полости рта (уровень затрат 2)</t>
  </si>
  <si>
    <t>Операции на органах  полости рта  (уровень затрат 3)</t>
  </si>
  <si>
    <t>Операции на органах  полости рта  (уровень затрат 4)</t>
  </si>
  <si>
    <t>Болезни полости рта, слюнных желез и челюстей, врожденные аномалии лица и шеи, дети</t>
  </si>
  <si>
    <t>Эндокринология</t>
  </si>
  <si>
    <t>Сахарный диабет без осложнений, взрослые</t>
  </si>
  <si>
    <t>Сахарный диабет с осложнениями, взрослые</t>
  </si>
  <si>
    <t>Сахарный диабет, дети</t>
  </si>
  <si>
    <t>Другие болезни эндокринной системы, взрослые</t>
  </si>
  <si>
    <t>Другие болезни эндокринной системы, дети</t>
  </si>
  <si>
    <t>Новообразования эндокринных желез доброкачественные,  insitu,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</si>
  <si>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</si>
  <si>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</si>
  <si>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</si>
  <si>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</si>
  <si>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</si>
  <si>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</si>
  <si>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Хромосомные аномалии</t>
  </si>
  <si>
    <t>Врожденные аномалии головного и спинного мозга, дети</t>
  </si>
  <si>
    <t>Нарушения с вовлечением иммунного механизма</t>
  </si>
  <si>
    <t>Ангионевротический отек, анафилактический шок</t>
  </si>
  <si>
    <t>Онкология</t>
  </si>
  <si>
    <t>Операции на кишечнике и анальной области при злокачественных новообразованиях (уровень затрат 2)</t>
  </si>
  <si>
    <t>Химиотерапия при ЗНО других локализаций (кроме ЗНО лимфоидной и кроветворной тканей), уровень 1</t>
  </si>
  <si>
    <t>Химиотерапия при ЗНО других локализаций (кроме ЗНО лимфоидной и кроветворной тканей), уровень 2</t>
  </si>
  <si>
    <t>Лучевая терапия, уровень затрат 1</t>
  </si>
  <si>
    <t>Лучевая терапия, уровень затрат 2</t>
  </si>
  <si>
    <t>Лучевая терапия, уровень затрат 3</t>
  </si>
  <si>
    <t>Тиреоидэктомия при злокачественных новообразованиях щитовидной железы</t>
  </si>
  <si>
    <t>Химиотерапия при остром лейкозе, дети</t>
  </si>
  <si>
    <t>Химиотерапия при остром лейкозе, взрослые</t>
  </si>
  <si>
    <t>Химиотерапия при других ЗНО лимфоидной и кроветворной тканей</t>
  </si>
  <si>
    <t>Другие операции при злокачественном новообразовании молочной железы (кроме мастэктомии)</t>
  </si>
  <si>
    <t>Операции при злокачественном новобразовании желчного пузыря, желчных протоков</t>
  </si>
  <si>
    <t>Операции при злокачественном новообразовании пищевода, желудка</t>
  </si>
  <si>
    <t>Злокачественое новообразование не классифицированное без специального противоопухолевого лечения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</si>
  <si>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</si>
  <si>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</si>
  <si>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ИТОГО кол-во случаев</t>
  </si>
  <si>
    <t>ИТОГО кол-во сеансов</t>
  </si>
  <si>
    <t>ВСЕГО</t>
  </si>
  <si>
    <t>Приложение № 4 к Решению Комиссии по разработке ТП ОМС от 09.09.2015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</si>
</sst>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0.000"/>
    <numFmt numFmtId="165" formatCode="#,##0.0"/>
    <numFmt numFmtId="166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9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3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6" fillId="0" borderId="0" applyFill="0" applyBorder="0" applyProtection="0">
      <alignment wrapText="1"/>
      <protection locked="0"/>
    </xf>
    <xf numFmtId="0" fontId="17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Fill="1"/>
    <xf numFmtId="164" fontId="2" fillId="0" borderId="0" xfId="0" applyNumberFormat="1" applyFont="1" applyFill="1"/>
    <xf numFmtId="0" fontId="4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/>
    <xf numFmtId="165" fontId="5" fillId="0" borderId="2" xfId="1" applyNumberFormat="1" applyFont="1" applyFill="1" applyBorder="1" applyAlignment="1">
      <alignment horizontal="center" vertical="center" wrapText="1"/>
    </xf>
    <xf numFmtId="1" fontId="7" fillId="0" borderId="4" xfId="1" applyNumberFormat="1" applyFont="1" applyFill="1" applyBorder="1" applyAlignment="1">
      <alignment horizontal="center"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8" fillId="0" borderId="8" xfId="1" applyFont="1" applyFill="1" applyBorder="1" applyAlignment="1">
      <alignment horizontal="center" vertical="center" wrapText="1"/>
    </xf>
    <xf numFmtId="165" fontId="4" fillId="0" borderId="2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/>
    </xf>
    <xf numFmtId="41" fontId="4" fillId="0" borderId="6" xfId="1" applyNumberFormat="1" applyFont="1" applyFill="1" applyBorder="1" applyAlignment="1">
      <alignment vertical="center" wrapText="1"/>
    </xf>
    <xf numFmtId="41" fontId="10" fillId="0" borderId="2" xfId="1" applyNumberFormat="1" applyFont="1" applyFill="1" applyBorder="1" applyAlignment="1">
      <alignment horizontal="center" vertical="center" wrapText="1"/>
    </xf>
    <xf numFmtId="41" fontId="5" fillId="0" borderId="6" xfId="1" applyNumberFormat="1" applyFont="1" applyFill="1" applyBorder="1" applyAlignment="1">
      <alignment vertical="center" wrapText="1"/>
    </xf>
    <xf numFmtId="4" fontId="5" fillId="0" borderId="6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41" fontId="11" fillId="0" borderId="2" xfId="1" applyNumberFormat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41" fontId="12" fillId="0" borderId="2" xfId="1" applyNumberFormat="1" applyFont="1" applyFill="1" applyBorder="1" applyAlignment="1">
      <alignment horizontal="center" vertical="center" wrapText="1"/>
    </xf>
    <xf numFmtId="4" fontId="4" fillId="0" borderId="6" xfId="1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3" fontId="4" fillId="0" borderId="6" xfId="1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vertical="center" wrapText="1"/>
    </xf>
    <xf numFmtId="41" fontId="4" fillId="0" borderId="6" xfId="1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41" fontId="12" fillId="0" borderId="6" xfId="1" applyNumberFormat="1" applyFont="1" applyFill="1" applyBorder="1" applyAlignment="1">
      <alignment vertical="center"/>
    </xf>
    <xf numFmtId="41" fontId="11" fillId="0" borderId="6" xfId="1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/>
    <xf numFmtId="164" fontId="0" fillId="0" borderId="0" xfId="0" applyNumberFormat="1" applyFill="1"/>
    <xf numFmtId="0" fontId="0" fillId="0" borderId="0" xfId="0" applyFill="1"/>
    <xf numFmtId="0" fontId="12" fillId="0" borderId="6" xfId="1" applyFont="1" applyFill="1" applyBorder="1" applyAlignment="1">
      <alignment vertical="center" wrapText="1"/>
    </xf>
    <xf numFmtId="164" fontId="12" fillId="0" borderId="2" xfId="1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/>
    <xf numFmtId="0" fontId="10" fillId="0" borderId="2" xfId="0" applyFont="1" applyFill="1" applyBorder="1"/>
    <xf numFmtId="164" fontId="10" fillId="0" borderId="2" xfId="0" applyNumberFormat="1" applyFont="1" applyFill="1" applyBorder="1"/>
    <xf numFmtId="41" fontId="10" fillId="0" borderId="2" xfId="0" applyNumberFormat="1" applyFont="1" applyFill="1" applyBorder="1"/>
    <xf numFmtId="0" fontId="13" fillId="0" borderId="0" xfId="0" applyFont="1" applyFill="1"/>
    <xf numFmtId="0" fontId="18" fillId="0" borderId="0" xfId="8" applyFont="1" applyFill="1" applyBorder="1" applyAlignment="1">
      <alignment wrapText="1"/>
    </xf>
    <xf numFmtId="0" fontId="18" fillId="0" borderId="0" xfId="8" applyFont="1" applyFill="1" applyBorder="1" applyAlignment="1">
      <alignment horizontal="center" wrapText="1"/>
    </xf>
    <xf numFmtId="0" fontId="18" fillId="0" borderId="0" xfId="8" applyFont="1" applyFill="1" applyBorder="1" applyAlignment="1">
      <alignment horizontal="center" wrapText="1"/>
    </xf>
    <xf numFmtId="0" fontId="19" fillId="0" borderId="1" xfId="0" applyFont="1" applyFill="1" applyBorder="1" applyAlignment="1">
      <alignment horizontal="center" vertical="center" wrapText="1"/>
    </xf>
    <xf numFmtId="14" fontId="9" fillId="0" borderId="3" xfId="0" applyNumberFormat="1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41" fontId="6" fillId="0" borderId="4" xfId="1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165" fontId="5" fillId="0" borderId="3" xfId="1" applyNumberFormat="1" applyFont="1" applyFill="1" applyBorder="1" applyAlignment="1">
      <alignment horizontal="center" vertical="center" wrapText="1"/>
    </xf>
    <xf numFmtId="165" fontId="5" fillId="0" borderId="7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164" fontId="5" fillId="0" borderId="7" xfId="1" applyNumberFormat="1" applyFont="1" applyFill="1" applyBorder="1" applyAlignment="1">
      <alignment horizontal="center" vertical="center" wrapText="1"/>
    </xf>
    <xf numFmtId="165" fontId="5" fillId="0" borderId="4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42">
    <cellStyle name="Normal_КСГ" xfId="2"/>
    <cellStyle name="Обычный" xfId="0" builtinId="0"/>
    <cellStyle name="Обычный 2" xfId="1"/>
    <cellStyle name="Обычный 2 2" xfId="3"/>
    <cellStyle name="Обычный 3" xfId="4"/>
    <cellStyle name="Обычный 3 2" xfId="5"/>
    <cellStyle name="Обычный 4" xfId="6"/>
    <cellStyle name="Обычный Лена" xfId="7"/>
    <cellStyle name="Обычный_Таблицы Мун.заказ Стационар" xfId="8"/>
    <cellStyle name="Процентный 2" xfId="9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</sheetPr>
  <dimension ref="A1:Q259"/>
  <sheetViews>
    <sheetView tabSelected="1" view="pageBreakPreview" zoomScale="85" zoomScaleNormal="100" zoomScaleSheetLayoutView="85" workbookViewId="0">
      <pane xSplit="2" ySplit="8" topLeftCell="C249" activePane="bottomRight" state="frozen"/>
      <selection activeCell="CX175" sqref="CX175"/>
      <selection pane="topRight" activeCell="CX175" sqref="CX175"/>
      <selection pane="bottomLeft" activeCell="CX175" sqref="CX175"/>
      <selection pane="bottomRight" activeCell="B265" sqref="B265"/>
    </sheetView>
  </sheetViews>
  <sheetFormatPr defaultRowHeight="15" x14ac:dyDescent="0.25"/>
  <cols>
    <col min="1" max="1" width="13" style="38" customWidth="1"/>
    <col min="2" max="2" width="43.28515625" style="38" customWidth="1"/>
    <col min="3" max="3" width="11.85546875" style="38" customWidth="1"/>
    <col min="4" max="4" width="11" style="38" customWidth="1"/>
    <col min="5" max="6" width="10.140625" style="37" customWidth="1"/>
    <col min="7" max="7" width="9.140625" style="38" customWidth="1"/>
    <col min="8" max="8" width="8.7109375" style="38" customWidth="1"/>
    <col min="9" max="10" width="9.140625" style="38" customWidth="1"/>
    <col min="11" max="11" width="12.85546875" style="38" customWidth="1"/>
    <col min="12" max="12" width="15.85546875" style="38" customWidth="1"/>
    <col min="13" max="16" width="14" style="38" customWidth="1"/>
    <col min="17" max="16384" width="9.140625" style="38"/>
  </cols>
  <sheetData>
    <row r="1" spans="1:17" ht="15" customHeight="1" x14ac:dyDescent="0.25">
      <c r="A1" s="1"/>
      <c r="B1" s="1"/>
      <c r="C1" s="1"/>
      <c r="D1" s="1"/>
      <c r="E1" s="2"/>
      <c r="F1" s="2"/>
      <c r="G1" s="1"/>
      <c r="H1" s="1"/>
      <c r="I1" s="1"/>
      <c r="J1" s="1"/>
      <c r="K1" s="1"/>
      <c r="L1" s="1"/>
      <c r="M1" s="1"/>
      <c r="N1" s="1"/>
      <c r="O1" s="48" t="s">
        <v>271</v>
      </c>
      <c r="P1" s="48"/>
      <c r="Q1" s="46"/>
    </row>
    <row r="2" spans="1:17" ht="45" customHeight="1" x14ac:dyDescent="0.25">
      <c r="A2" s="1"/>
      <c r="B2" s="1"/>
      <c r="C2" s="1"/>
      <c r="D2" s="1"/>
      <c r="E2" s="2"/>
      <c r="F2" s="2"/>
      <c r="G2" s="1"/>
      <c r="H2" s="1"/>
      <c r="I2" s="1"/>
      <c r="J2" s="1"/>
      <c r="K2" s="1"/>
      <c r="L2" s="1"/>
      <c r="M2" s="1"/>
      <c r="N2" s="1"/>
      <c r="O2" s="48"/>
      <c r="P2" s="48"/>
    </row>
    <row r="3" spans="1:17" ht="19.5" customHeight="1" x14ac:dyDescent="0.25">
      <c r="A3" s="1"/>
      <c r="B3" s="1"/>
      <c r="C3" s="1"/>
      <c r="D3" s="1"/>
      <c r="E3" s="2"/>
      <c r="F3" s="2"/>
      <c r="G3" s="1"/>
      <c r="H3" s="1"/>
      <c r="I3" s="1"/>
      <c r="J3" s="1"/>
      <c r="K3" s="1"/>
      <c r="L3" s="1"/>
      <c r="M3" s="1"/>
      <c r="N3" s="1"/>
      <c r="O3" s="47"/>
      <c r="P3" s="47"/>
    </row>
    <row r="4" spans="1:17" ht="42.75" customHeight="1" x14ac:dyDescent="0.25">
      <c r="A4" s="49" t="s">
        <v>0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17" ht="91.5" customHeight="1" x14ac:dyDescent="0.25">
      <c r="A5" s="55" t="s">
        <v>1</v>
      </c>
      <c r="B5" s="55" t="s">
        <v>2</v>
      </c>
      <c r="C5" s="57" t="s">
        <v>3</v>
      </c>
      <c r="D5" s="59" t="s">
        <v>4</v>
      </c>
      <c r="E5" s="61" t="s">
        <v>5</v>
      </c>
      <c r="F5" s="61" t="s">
        <v>6</v>
      </c>
      <c r="G5" s="63" t="s">
        <v>7</v>
      </c>
      <c r="H5" s="64"/>
      <c r="I5" s="64"/>
      <c r="J5" s="64"/>
      <c r="K5" s="53" t="s">
        <v>8</v>
      </c>
      <c r="L5" s="54"/>
      <c r="M5" s="53" t="s">
        <v>9</v>
      </c>
      <c r="N5" s="54"/>
      <c r="O5" s="53" t="s">
        <v>10</v>
      </c>
      <c r="P5" s="54"/>
    </row>
    <row r="6" spans="1:17" ht="45" x14ac:dyDescent="0.25">
      <c r="A6" s="56"/>
      <c r="B6" s="56"/>
      <c r="C6" s="58"/>
      <c r="D6" s="60"/>
      <c r="E6" s="62"/>
      <c r="F6" s="62"/>
      <c r="G6" s="5" t="s">
        <v>11</v>
      </c>
      <c r="H6" s="5" t="s">
        <v>12</v>
      </c>
      <c r="I6" s="5" t="s">
        <v>13</v>
      </c>
      <c r="J6" s="5" t="s">
        <v>14</v>
      </c>
      <c r="K6" s="6" t="s">
        <v>15</v>
      </c>
      <c r="L6" s="6" t="s">
        <v>16</v>
      </c>
      <c r="M6" s="6" t="s">
        <v>15</v>
      </c>
      <c r="N6" s="7" t="s">
        <v>16</v>
      </c>
      <c r="O6" s="6" t="s">
        <v>15</v>
      </c>
      <c r="P6" s="7" t="s">
        <v>16</v>
      </c>
    </row>
    <row r="7" spans="1:17" x14ac:dyDescent="0.25">
      <c r="A7" s="8" t="s">
        <v>17</v>
      </c>
      <c r="B7" s="9" t="s">
        <v>18</v>
      </c>
      <c r="C7" s="3"/>
      <c r="D7" s="10"/>
      <c r="E7" s="11"/>
      <c r="F7" s="11"/>
      <c r="G7" s="10"/>
      <c r="H7" s="12"/>
      <c r="I7" s="12"/>
      <c r="J7" s="12"/>
      <c r="K7" s="13"/>
      <c r="L7" s="13">
        <v>1</v>
      </c>
      <c r="M7" s="13"/>
      <c r="N7" s="13">
        <v>1</v>
      </c>
      <c r="O7" s="13"/>
      <c r="P7" s="13">
        <v>1</v>
      </c>
    </row>
    <row r="8" spans="1:17" x14ac:dyDescent="0.25">
      <c r="A8" s="14">
        <v>2</v>
      </c>
      <c r="B8" s="15" t="s">
        <v>19</v>
      </c>
      <c r="C8" s="3"/>
      <c r="D8" s="10">
        <v>0.8</v>
      </c>
      <c r="E8" s="11"/>
      <c r="F8" s="11"/>
      <c r="G8" s="10"/>
      <c r="H8" s="10"/>
      <c r="I8" s="10"/>
      <c r="J8" s="10"/>
      <c r="K8" s="16">
        <f t="shared" ref="K8:L8" si="0">SUM(K9:K21)</f>
        <v>125</v>
      </c>
      <c r="L8" s="16">
        <f t="shared" si="0"/>
        <v>1221243.534</v>
      </c>
      <c r="M8" s="16">
        <f t="shared" ref="M8:P8" si="1">SUM(M9:M21)</f>
        <v>0</v>
      </c>
      <c r="N8" s="16">
        <f t="shared" si="1"/>
        <v>0</v>
      </c>
      <c r="O8" s="16">
        <f t="shared" si="1"/>
        <v>0</v>
      </c>
      <c r="P8" s="16">
        <f t="shared" si="1"/>
        <v>0</v>
      </c>
    </row>
    <row r="9" spans="1:17" ht="45" x14ac:dyDescent="0.25">
      <c r="A9" s="8">
        <v>1</v>
      </c>
      <c r="B9" s="17" t="s">
        <v>20</v>
      </c>
      <c r="C9" s="18">
        <v>9657</v>
      </c>
      <c r="D9" s="19">
        <v>0.82</v>
      </c>
      <c r="E9" s="20">
        <v>1</v>
      </c>
      <c r="F9" s="21"/>
      <c r="G9" s="18">
        <v>1.4</v>
      </c>
      <c r="H9" s="18">
        <v>1.68</v>
      </c>
      <c r="I9" s="18">
        <v>2.23</v>
      </c>
      <c r="J9" s="18">
        <v>2.39</v>
      </c>
      <c r="K9" s="22">
        <v>0</v>
      </c>
      <c r="L9" s="22">
        <f t="shared" ref="L9:L17" si="2">K9*C9*D9*E9*G9*$L$7</f>
        <v>0</v>
      </c>
      <c r="M9" s="22"/>
      <c r="N9" s="22">
        <f t="shared" ref="N9:N17" si="3">M9*C9*D9*E9*G9*$N$7</f>
        <v>0</v>
      </c>
      <c r="O9" s="22"/>
      <c r="P9" s="22">
        <f t="shared" ref="P9:P17" si="4">O9*C9*D9*E9*G9*$P$7</f>
        <v>0</v>
      </c>
    </row>
    <row r="10" spans="1:17" ht="30" x14ac:dyDescent="0.25">
      <c r="A10" s="8">
        <v>2</v>
      </c>
      <c r="B10" s="17" t="s">
        <v>21</v>
      </c>
      <c r="C10" s="18">
        <f>C9</f>
        <v>9657</v>
      </c>
      <c r="D10" s="19">
        <v>0.84</v>
      </c>
      <c r="E10" s="20">
        <v>1</v>
      </c>
      <c r="F10" s="21"/>
      <c r="G10" s="18">
        <v>1.4</v>
      </c>
      <c r="H10" s="18">
        <v>1.68</v>
      </c>
      <c r="I10" s="18">
        <v>2.23</v>
      </c>
      <c r="J10" s="18">
        <v>2.39</v>
      </c>
      <c r="K10" s="22">
        <v>12</v>
      </c>
      <c r="L10" s="22">
        <f t="shared" si="2"/>
        <v>136279.584</v>
      </c>
      <c r="M10" s="22"/>
      <c r="N10" s="22">
        <f t="shared" si="3"/>
        <v>0</v>
      </c>
      <c r="O10" s="22"/>
      <c r="P10" s="22">
        <f t="shared" si="4"/>
        <v>0</v>
      </c>
    </row>
    <row r="11" spans="1:17" ht="60" x14ac:dyDescent="0.25">
      <c r="A11" s="8">
        <v>3</v>
      </c>
      <c r="B11" s="17" t="s">
        <v>22</v>
      </c>
      <c r="C11" s="18">
        <f t="shared" ref="C11:C73" si="5">C10</f>
        <v>9657</v>
      </c>
      <c r="D11" s="19">
        <v>0.97</v>
      </c>
      <c r="E11" s="20">
        <v>1</v>
      </c>
      <c r="F11" s="21"/>
      <c r="G11" s="18">
        <v>1.4</v>
      </c>
      <c r="H11" s="18">
        <v>1.68</v>
      </c>
      <c r="I11" s="18">
        <v>2.23</v>
      </c>
      <c r="J11" s="18">
        <v>2.39</v>
      </c>
      <c r="K11" s="22">
        <v>53</v>
      </c>
      <c r="L11" s="22">
        <f t="shared" si="2"/>
        <v>695052.91799999995</v>
      </c>
      <c r="M11" s="22"/>
      <c r="N11" s="22">
        <f t="shared" si="3"/>
        <v>0</v>
      </c>
      <c r="O11" s="22"/>
      <c r="P11" s="22">
        <f t="shared" si="4"/>
        <v>0</v>
      </c>
    </row>
    <row r="12" spans="1:17" x14ac:dyDescent="0.25">
      <c r="A12" s="8">
        <v>4</v>
      </c>
      <c r="B12" s="17" t="s">
        <v>23</v>
      </c>
      <c r="C12" s="18">
        <f t="shared" si="5"/>
        <v>9657</v>
      </c>
      <c r="D12" s="19">
        <v>0.8</v>
      </c>
      <c r="E12" s="20">
        <v>1</v>
      </c>
      <c r="F12" s="21"/>
      <c r="G12" s="18">
        <v>1.4</v>
      </c>
      <c r="H12" s="18">
        <v>1.68</v>
      </c>
      <c r="I12" s="18">
        <v>2.23</v>
      </c>
      <c r="J12" s="18">
        <v>2.39</v>
      </c>
      <c r="K12" s="22">
        <v>0</v>
      </c>
      <c r="L12" s="22">
        <f t="shared" si="2"/>
        <v>0</v>
      </c>
      <c r="M12" s="22"/>
      <c r="N12" s="22">
        <f t="shared" si="3"/>
        <v>0</v>
      </c>
      <c r="O12" s="22"/>
      <c r="P12" s="22">
        <f t="shared" si="4"/>
        <v>0</v>
      </c>
    </row>
    <row r="13" spans="1:17" ht="30" x14ac:dyDescent="0.25">
      <c r="A13" s="8">
        <v>6</v>
      </c>
      <c r="B13" s="17" t="s">
        <v>24</v>
      </c>
      <c r="C13" s="18">
        <f t="shared" si="5"/>
        <v>9657</v>
      </c>
      <c r="D13" s="19">
        <v>0.77</v>
      </c>
      <c r="E13" s="20">
        <v>1</v>
      </c>
      <c r="F13" s="21"/>
      <c r="G13" s="18">
        <v>1.4</v>
      </c>
      <c r="H13" s="18">
        <v>1.68</v>
      </c>
      <c r="I13" s="18">
        <v>2.23</v>
      </c>
      <c r="J13" s="18">
        <v>2.39</v>
      </c>
      <c r="K13" s="22">
        <v>0</v>
      </c>
      <c r="L13" s="22">
        <f t="shared" si="2"/>
        <v>0</v>
      </c>
      <c r="M13" s="22"/>
      <c r="N13" s="22">
        <f t="shared" si="3"/>
        <v>0</v>
      </c>
      <c r="O13" s="22"/>
      <c r="P13" s="22">
        <f t="shared" si="4"/>
        <v>0</v>
      </c>
    </row>
    <row r="14" spans="1:17" ht="60" x14ac:dyDescent="0.25">
      <c r="A14" s="8">
        <v>7</v>
      </c>
      <c r="B14" s="17" t="s">
        <v>25</v>
      </c>
      <c r="C14" s="18">
        <f t="shared" si="5"/>
        <v>9657</v>
      </c>
      <c r="D14" s="19">
        <v>0.96</v>
      </c>
      <c r="E14" s="20">
        <v>1</v>
      </c>
      <c r="F14" s="21"/>
      <c r="G14" s="18">
        <v>1.4</v>
      </c>
      <c r="H14" s="18">
        <v>1.68</v>
      </c>
      <c r="I14" s="18">
        <v>2.23</v>
      </c>
      <c r="J14" s="18">
        <v>2.39</v>
      </c>
      <c r="K14" s="22">
        <v>0</v>
      </c>
      <c r="L14" s="22">
        <f t="shared" si="2"/>
        <v>0</v>
      </c>
      <c r="M14" s="22"/>
      <c r="N14" s="22">
        <f t="shared" si="3"/>
        <v>0</v>
      </c>
      <c r="O14" s="22"/>
      <c r="P14" s="22">
        <f t="shared" si="4"/>
        <v>0</v>
      </c>
    </row>
    <row r="15" spans="1:17" ht="30" x14ac:dyDescent="0.25">
      <c r="A15" s="8">
        <v>8</v>
      </c>
      <c r="B15" s="17" t="s">
        <v>26</v>
      </c>
      <c r="C15" s="18">
        <f t="shared" si="5"/>
        <v>9657</v>
      </c>
      <c r="D15" s="19">
        <v>0.52</v>
      </c>
      <c r="E15" s="20">
        <v>1</v>
      </c>
      <c r="F15" s="21"/>
      <c r="G15" s="18">
        <v>1.4</v>
      </c>
      <c r="H15" s="18">
        <v>1.68</v>
      </c>
      <c r="I15" s="18">
        <v>2.23</v>
      </c>
      <c r="J15" s="18">
        <v>2.39</v>
      </c>
      <c r="K15" s="22">
        <v>1</v>
      </c>
      <c r="L15" s="22">
        <f t="shared" si="2"/>
        <v>7030.2960000000003</v>
      </c>
      <c r="M15" s="22"/>
      <c r="N15" s="22">
        <f t="shared" si="3"/>
        <v>0</v>
      </c>
      <c r="O15" s="22"/>
      <c r="P15" s="22">
        <f t="shared" si="4"/>
        <v>0</v>
      </c>
    </row>
    <row r="16" spans="1:17" ht="30" x14ac:dyDescent="0.25">
      <c r="A16" s="8">
        <v>9</v>
      </c>
      <c r="B16" s="17" t="s">
        <v>27</v>
      </c>
      <c r="C16" s="18">
        <f t="shared" si="5"/>
        <v>9657</v>
      </c>
      <c r="D16" s="19">
        <v>0.46</v>
      </c>
      <c r="E16" s="20">
        <v>1</v>
      </c>
      <c r="F16" s="21"/>
      <c r="G16" s="18">
        <v>1.4</v>
      </c>
      <c r="H16" s="18">
        <v>1.68</v>
      </c>
      <c r="I16" s="18">
        <v>2.23</v>
      </c>
      <c r="J16" s="18">
        <v>2.39</v>
      </c>
      <c r="K16" s="22">
        <v>0</v>
      </c>
      <c r="L16" s="22">
        <f t="shared" si="2"/>
        <v>0</v>
      </c>
      <c r="M16" s="22"/>
      <c r="N16" s="22">
        <f t="shared" si="3"/>
        <v>0</v>
      </c>
      <c r="O16" s="22"/>
      <c r="P16" s="22">
        <f t="shared" si="4"/>
        <v>0</v>
      </c>
    </row>
    <row r="17" spans="1:16" x14ac:dyDescent="0.25">
      <c r="A17" s="8">
        <v>10</v>
      </c>
      <c r="B17" s="17" t="s">
        <v>28</v>
      </c>
      <c r="C17" s="18">
        <f t="shared" si="5"/>
        <v>9657</v>
      </c>
      <c r="D17" s="19">
        <v>0.93</v>
      </c>
      <c r="E17" s="20">
        <v>1</v>
      </c>
      <c r="F17" s="21"/>
      <c r="G17" s="18">
        <v>1.4</v>
      </c>
      <c r="H17" s="18">
        <v>1.68</v>
      </c>
      <c r="I17" s="18">
        <v>2.23</v>
      </c>
      <c r="J17" s="18">
        <v>2.39</v>
      </c>
      <c r="K17" s="22">
        <v>0</v>
      </c>
      <c r="L17" s="22">
        <f t="shared" si="2"/>
        <v>0</v>
      </c>
      <c r="M17" s="22"/>
      <c r="N17" s="22">
        <f t="shared" si="3"/>
        <v>0</v>
      </c>
      <c r="O17" s="22"/>
      <c r="P17" s="22">
        <f t="shared" si="4"/>
        <v>0</v>
      </c>
    </row>
    <row r="18" spans="1:16" ht="30" x14ac:dyDescent="0.25">
      <c r="A18" s="8">
        <v>11</v>
      </c>
      <c r="B18" s="23" t="s">
        <v>29</v>
      </c>
      <c r="C18" s="18">
        <f t="shared" si="5"/>
        <v>9657</v>
      </c>
      <c r="D18" s="19">
        <v>0.18</v>
      </c>
      <c r="E18" s="20">
        <v>1</v>
      </c>
      <c r="F18" s="21"/>
      <c r="G18" s="18">
        <v>1.4</v>
      </c>
      <c r="H18" s="18">
        <v>1.68</v>
      </c>
      <c r="I18" s="18">
        <v>2.23</v>
      </c>
      <c r="J18" s="18">
        <v>2.39</v>
      </c>
      <c r="K18" s="22"/>
      <c r="L18" s="22"/>
      <c r="M18" s="22"/>
      <c r="N18" s="22"/>
      <c r="O18" s="22"/>
      <c r="P18" s="22"/>
    </row>
    <row r="19" spans="1:16" ht="30" x14ac:dyDescent="0.25">
      <c r="A19" s="8">
        <v>13</v>
      </c>
      <c r="B19" s="23" t="s">
        <v>30</v>
      </c>
      <c r="C19" s="18">
        <v>9657</v>
      </c>
      <c r="D19" s="24">
        <v>0.48</v>
      </c>
      <c r="E19" s="20">
        <v>1</v>
      </c>
      <c r="F19" s="21"/>
      <c r="G19" s="18">
        <v>1.4</v>
      </c>
      <c r="H19" s="18">
        <v>1.68</v>
      </c>
      <c r="I19" s="18">
        <v>2.23</v>
      </c>
      <c r="J19" s="18">
        <v>2.39</v>
      </c>
      <c r="K19" s="22">
        <v>59</v>
      </c>
      <c r="L19" s="22">
        <f>K19*C19*D19*E19*G19*$L$7</f>
        <v>382880.73599999998</v>
      </c>
      <c r="M19" s="22"/>
      <c r="N19" s="22"/>
      <c r="O19" s="22"/>
      <c r="P19" s="22"/>
    </row>
    <row r="20" spans="1:16" ht="30" x14ac:dyDescent="0.25">
      <c r="A20" s="8">
        <v>17</v>
      </c>
      <c r="B20" s="17" t="s">
        <v>31</v>
      </c>
      <c r="C20" s="18">
        <f>C17</f>
        <v>9657</v>
      </c>
      <c r="D20" s="19">
        <v>0.91</v>
      </c>
      <c r="E20" s="20">
        <v>1</v>
      </c>
      <c r="F20" s="21"/>
      <c r="G20" s="18">
        <v>1.4</v>
      </c>
      <c r="H20" s="18">
        <v>1.68</v>
      </c>
      <c r="I20" s="18">
        <v>2.23</v>
      </c>
      <c r="J20" s="18">
        <v>2.39</v>
      </c>
      <c r="K20" s="22">
        <v>0</v>
      </c>
      <c r="L20" s="22">
        <f>K20*C20*D20*E20*G20*$L$7</f>
        <v>0</v>
      </c>
      <c r="M20" s="22"/>
      <c r="N20" s="22">
        <f>M20*C20*D20*E20*G20*$N$7</f>
        <v>0</v>
      </c>
      <c r="O20" s="22"/>
      <c r="P20" s="22">
        <f>O20*C20*D20*E20*G20*$P$7</f>
        <v>0</v>
      </c>
    </row>
    <row r="21" spans="1:16" x14ac:dyDescent="0.25">
      <c r="A21" s="8">
        <v>18</v>
      </c>
      <c r="B21" s="23" t="s">
        <v>32</v>
      </c>
      <c r="C21" s="18">
        <f t="shared" si="5"/>
        <v>9657</v>
      </c>
      <c r="D21" s="24">
        <v>2.6</v>
      </c>
      <c r="E21" s="20">
        <v>1</v>
      </c>
      <c r="F21" s="21"/>
      <c r="G21" s="18">
        <v>1.4</v>
      </c>
      <c r="H21" s="18">
        <v>1.68</v>
      </c>
      <c r="I21" s="18">
        <v>2.23</v>
      </c>
      <c r="J21" s="18">
        <v>2.39</v>
      </c>
      <c r="K21" s="22"/>
      <c r="L21" s="22">
        <f>K21*C21*D21*E21*G21*$L$7</f>
        <v>0</v>
      </c>
      <c r="M21" s="22"/>
      <c r="N21" s="22">
        <f>M21*C21*D21*E21*G21*$N$7</f>
        <v>0</v>
      </c>
      <c r="O21" s="22"/>
      <c r="P21" s="22">
        <f>O21*C21*D21*E21*G21*$P$7</f>
        <v>0</v>
      </c>
    </row>
    <row r="22" spans="1:16" x14ac:dyDescent="0.25">
      <c r="A22" s="14">
        <v>4</v>
      </c>
      <c r="B22" s="15" t="s">
        <v>33</v>
      </c>
      <c r="C22" s="26">
        <f>C21</f>
        <v>9657</v>
      </c>
      <c r="D22" s="26">
        <v>1.04</v>
      </c>
      <c r="E22" s="20">
        <v>1</v>
      </c>
      <c r="F22" s="21"/>
      <c r="G22" s="26">
        <v>1.4</v>
      </c>
      <c r="H22" s="26">
        <v>1.68</v>
      </c>
      <c r="I22" s="26">
        <v>2.23</v>
      </c>
      <c r="J22" s="26">
        <v>2.39</v>
      </c>
      <c r="K22" s="25">
        <f t="shared" ref="K22:L22" si="6">SUM(K23:K33)</f>
        <v>32</v>
      </c>
      <c r="L22" s="25">
        <f t="shared" si="6"/>
        <v>377743.21199999994</v>
      </c>
      <c r="M22" s="25">
        <f t="shared" ref="M22:P22" si="7">SUM(M23:M33)</f>
        <v>84</v>
      </c>
      <c r="N22" s="25">
        <f t="shared" si="7"/>
        <v>1084287.96</v>
      </c>
      <c r="O22" s="25">
        <f t="shared" si="7"/>
        <v>210</v>
      </c>
      <c r="P22" s="25">
        <f t="shared" si="7"/>
        <v>2313237.7800000003</v>
      </c>
    </row>
    <row r="23" spans="1:16" x14ac:dyDescent="0.25">
      <c r="A23" s="8">
        <v>21</v>
      </c>
      <c r="B23" s="17" t="s">
        <v>34</v>
      </c>
      <c r="C23" s="18">
        <f t="shared" si="5"/>
        <v>9657</v>
      </c>
      <c r="D23" s="18">
        <v>0.93</v>
      </c>
      <c r="E23" s="20">
        <v>1</v>
      </c>
      <c r="F23" s="21"/>
      <c r="G23" s="18">
        <v>1.4</v>
      </c>
      <c r="H23" s="18">
        <v>1.68</v>
      </c>
      <c r="I23" s="18">
        <v>2.23</v>
      </c>
      <c r="J23" s="18">
        <v>2.39</v>
      </c>
      <c r="K23" s="22">
        <v>0</v>
      </c>
      <c r="L23" s="22">
        <f t="shared" ref="L23:L33" si="8">K23*C23*D23*E23*G23*$L$7</f>
        <v>0</v>
      </c>
      <c r="M23" s="22">
        <v>10</v>
      </c>
      <c r="N23" s="22">
        <f t="shared" ref="N23:N33" si="9">M23*C23*D23*E23*G23*$N$7</f>
        <v>125734.14</v>
      </c>
      <c r="O23" s="22">
        <v>24</v>
      </c>
      <c r="P23" s="22">
        <f t="shared" ref="P23:P33" si="10">O23*C23*D23*E23*G23*$P$7</f>
        <v>301761.93599999999</v>
      </c>
    </row>
    <row r="24" spans="1:16" ht="45" x14ac:dyDescent="0.25">
      <c r="A24" s="8">
        <v>167</v>
      </c>
      <c r="B24" s="17" t="s">
        <v>35</v>
      </c>
      <c r="C24" s="18">
        <f t="shared" si="5"/>
        <v>9657</v>
      </c>
      <c r="D24" s="18">
        <v>0.74</v>
      </c>
      <c r="E24" s="20">
        <v>1</v>
      </c>
      <c r="F24" s="21"/>
      <c r="G24" s="18">
        <v>1.4</v>
      </c>
      <c r="H24" s="18">
        <v>1.68</v>
      </c>
      <c r="I24" s="18">
        <v>2.23</v>
      </c>
      <c r="J24" s="18">
        <v>2.39</v>
      </c>
      <c r="K24" s="22">
        <v>20</v>
      </c>
      <c r="L24" s="22">
        <f t="shared" si="8"/>
        <v>200093.04</v>
      </c>
      <c r="M24" s="22"/>
      <c r="N24" s="22">
        <f t="shared" si="9"/>
        <v>0</v>
      </c>
      <c r="O24" s="22">
        <v>34</v>
      </c>
      <c r="P24" s="22">
        <f t="shared" si="10"/>
        <v>340158.16799999995</v>
      </c>
    </row>
    <row r="25" spans="1:16" x14ac:dyDescent="0.25">
      <c r="A25" s="8">
        <v>22</v>
      </c>
      <c r="B25" s="17" t="s">
        <v>36</v>
      </c>
      <c r="C25" s="18">
        <f t="shared" si="5"/>
        <v>9657</v>
      </c>
      <c r="D25" s="19">
        <v>1.01</v>
      </c>
      <c r="E25" s="20">
        <v>1</v>
      </c>
      <c r="F25" s="21"/>
      <c r="G25" s="18">
        <v>1.4</v>
      </c>
      <c r="H25" s="18">
        <v>1.68</v>
      </c>
      <c r="I25" s="18">
        <v>2.23</v>
      </c>
      <c r="J25" s="18">
        <v>2.39</v>
      </c>
      <c r="K25" s="22"/>
      <c r="L25" s="22">
        <f t="shared" si="8"/>
        <v>0</v>
      </c>
      <c r="M25" s="22"/>
      <c r="N25" s="22">
        <f t="shared" si="9"/>
        <v>0</v>
      </c>
      <c r="O25" s="22">
        <v>2</v>
      </c>
      <c r="P25" s="22">
        <f t="shared" si="10"/>
        <v>27309.995999999999</v>
      </c>
    </row>
    <row r="26" spans="1:16" ht="45" x14ac:dyDescent="0.25">
      <c r="A26" s="8">
        <v>168</v>
      </c>
      <c r="B26" s="17" t="s">
        <v>37</v>
      </c>
      <c r="C26" s="18">
        <f t="shared" si="5"/>
        <v>9657</v>
      </c>
      <c r="D26" s="19">
        <v>0.69</v>
      </c>
      <c r="E26" s="20">
        <v>1</v>
      </c>
      <c r="F26" s="21"/>
      <c r="G26" s="18">
        <v>1.4</v>
      </c>
      <c r="H26" s="18">
        <v>1.68</v>
      </c>
      <c r="I26" s="18">
        <v>2.23</v>
      </c>
      <c r="J26" s="18">
        <v>2.39</v>
      </c>
      <c r="K26" s="22"/>
      <c r="L26" s="22">
        <f t="shared" si="8"/>
        <v>0</v>
      </c>
      <c r="M26" s="22">
        <v>2</v>
      </c>
      <c r="N26" s="22">
        <f t="shared" si="9"/>
        <v>18657.323999999997</v>
      </c>
      <c r="O26" s="22"/>
      <c r="P26" s="22">
        <f t="shared" si="10"/>
        <v>0</v>
      </c>
    </row>
    <row r="27" spans="1:16" x14ac:dyDescent="0.25">
      <c r="A27" s="8">
        <v>23</v>
      </c>
      <c r="B27" s="23" t="s">
        <v>38</v>
      </c>
      <c r="C27" s="18">
        <f t="shared" si="5"/>
        <v>9657</v>
      </c>
      <c r="D27" s="19">
        <v>1.06</v>
      </c>
      <c r="E27" s="20">
        <v>1</v>
      </c>
      <c r="F27" s="21"/>
      <c r="G27" s="18">
        <v>1.4</v>
      </c>
      <c r="H27" s="18">
        <v>1.68</v>
      </c>
      <c r="I27" s="18">
        <v>2.23</v>
      </c>
      <c r="J27" s="18">
        <v>2.39</v>
      </c>
      <c r="K27" s="22">
        <v>4</v>
      </c>
      <c r="L27" s="22">
        <f t="shared" si="8"/>
        <v>57323.951999999997</v>
      </c>
      <c r="M27" s="22">
        <v>52</v>
      </c>
      <c r="N27" s="22">
        <f t="shared" si="9"/>
        <v>745211.37600000005</v>
      </c>
      <c r="O27" s="22">
        <v>40</v>
      </c>
      <c r="P27" s="22">
        <f t="shared" si="10"/>
        <v>573239.52</v>
      </c>
    </row>
    <row r="28" spans="1:16" x14ac:dyDescent="0.25">
      <c r="A28" s="8">
        <v>24</v>
      </c>
      <c r="B28" s="23" t="s">
        <v>39</v>
      </c>
      <c r="C28" s="18">
        <f t="shared" si="5"/>
        <v>9657</v>
      </c>
      <c r="D28" s="19">
        <v>1.25</v>
      </c>
      <c r="E28" s="20">
        <v>1</v>
      </c>
      <c r="F28" s="21"/>
      <c r="G28" s="18">
        <v>1.4</v>
      </c>
      <c r="H28" s="18">
        <v>1.68</v>
      </c>
      <c r="I28" s="18">
        <v>2.23</v>
      </c>
      <c r="J28" s="18">
        <v>2.39</v>
      </c>
      <c r="K28" s="22">
        <v>3</v>
      </c>
      <c r="L28" s="22">
        <f t="shared" si="8"/>
        <v>50699.25</v>
      </c>
      <c r="M28" s="22"/>
      <c r="N28" s="22">
        <f t="shared" si="9"/>
        <v>0</v>
      </c>
      <c r="O28" s="22"/>
      <c r="P28" s="22">
        <f t="shared" si="10"/>
        <v>0</v>
      </c>
    </row>
    <row r="29" spans="1:16" x14ac:dyDescent="0.25">
      <c r="A29" s="8">
        <v>169</v>
      </c>
      <c r="B29" s="23" t="s">
        <v>40</v>
      </c>
      <c r="C29" s="18">
        <f t="shared" si="5"/>
        <v>9657</v>
      </c>
      <c r="D29" s="19">
        <v>0.72</v>
      </c>
      <c r="E29" s="20">
        <v>1</v>
      </c>
      <c r="F29" s="21"/>
      <c r="G29" s="18">
        <v>1.4</v>
      </c>
      <c r="H29" s="18">
        <v>1.68</v>
      </c>
      <c r="I29" s="18">
        <v>2.23</v>
      </c>
      <c r="J29" s="18">
        <v>2.39</v>
      </c>
      <c r="K29" s="22"/>
      <c r="L29" s="22">
        <f t="shared" si="8"/>
        <v>0</v>
      </c>
      <c r="M29" s="22">
        <v>20</v>
      </c>
      <c r="N29" s="22">
        <f t="shared" si="9"/>
        <v>194685.11999999997</v>
      </c>
      <c r="O29" s="22">
        <v>110</v>
      </c>
      <c r="P29" s="22">
        <f t="shared" si="10"/>
        <v>1070768.1599999999</v>
      </c>
    </row>
    <row r="30" spans="1:16" x14ac:dyDescent="0.25">
      <c r="A30" s="8">
        <v>25</v>
      </c>
      <c r="B30" s="23" t="s">
        <v>41</v>
      </c>
      <c r="C30" s="18">
        <f t="shared" si="5"/>
        <v>9657</v>
      </c>
      <c r="D30" s="19">
        <v>1.03</v>
      </c>
      <c r="E30" s="20">
        <v>1</v>
      </c>
      <c r="F30" s="21"/>
      <c r="G30" s="18">
        <v>1.4</v>
      </c>
      <c r="H30" s="18">
        <v>1.68</v>
      </c>
      <c r="I30" s="18">
        <v>2.23</v>
      </c>
      <c r="J30" s="18">
        <v>2.39</v>
      </c>
      <c r="K30" s="22">
        <v>5</v>
      </c>
      <c r="L30" s="22">
        <f t="shared" si="8"/>
        <v>69626.97</v>
      </c>
      <c r="M30" s="22"/>
      <c r="N30" s="22">
        <f t="shared" si="9"/>
        <v>0</v>
      </c>
      <c r="O30" s="22"/>
      <c r="P30" s="22">
        <f t="shared" si="10"/>
        <v>0</v>
      </c>
    </row>
    <row r="31" spans="1:16" x14ac:dyDescent="0.25">
      <c r="A31" s="8">
        <v>145</v>
      </c>
      <c r="B31" s="23" t="s">
        <v>42</v>
      </c>
      <c r="C31" s="18">
        <f t="shared" si="5"/>
        <v>9657</v>
      </c>
      <c r="D31" s="19">
        <v>1.19</v>
      </c>
      <c r="E31" s="20">
        <v>1</v>
      </c>
      <c r="F31" s="21"/>
      <c r="G31" s="18">
        <v>1.4</v>
      </c>
      <c r="H31" s="18">
        <v>1.68</v>
      </c>
      <c r="I31" s="18">
        <v>2.23</v>
      </c>
      <c r="J31" s="18">
        <v>2.39</v>
      </c>
      <c r="K31" s="22"/>
      <c r="L31" s="22">
        <f t="shared" si="8"/>
        <v>0</v>
      </c>
      <c r="M31" s="22"/>
      <c r="N31" s="22">
        <f t="shared" si="9"/>
        <v>0</v>
      </c>
      <c r="O31" s="22"/>
      <c r="P31" s="22">
        <f t="shared" si="10"/>
        <v>0</v>
      </c>
    </row>
    <row r="32" spans="1:16" ht="30" x14ac:dyDescent="0.25">
      <c r="A32" s="8">
        <v>170</v>
      </c>
      <c r="B32" s="23" t="s">
        <v>43</v>
      </c>
      <c r="C32" s="18">
        <f t="shared" si="5"/>
        <v>9657</v>
      </c>
      <c r="D32" s="19">
        <v>0.59</v>
      </c>
      <c r="E32" s="20">
        <v>1</v>
      </c>
      <c r="F32" s="21"/>
      <c r="G32" s="18">
        <v>1.4</v>
      </c>
      <c r="H32" s="18">
        <v>1.68</v>
      </c>
      <c r="I32" s="18">
        <v>2.23</v>
      </c>
      <c r="J32" s="18">
        <v>2.39</v>
      </c>
      <c r="K32" s="22"/>
      <c r="L32" s="22">
        <f t="shared" si="8"/>
        <v>0</v>
      </c>
      <c r="M32" s="22"/>
      <c r="N32" s="22">
        <f t="shared" si="9"/>
        <v>0</v>
      </c>
      <c r="O32" s="22"/>
      <c r="P32" s="22">
        <f t="shared" si="10"/>
        <v>0</v>
      </c>
    </row>
    <row r="33" spans="1:16" x14ac:dyDescent="0.25">
      <c r="A33" s="8">
        <v>146</v>
      </c>
      <c r="B33" s="23" t="s">
        <v>44</v>
      </c>
      <c r="C33" s="18">
        <f t="shared" si="5"/>
        <v>9657</v>
      </c>
      <c r="D33" s="24">
        <v>0.48</v>
      </c>
      <c r="E33" s="20">
        <v>1</v>
      </c>
      <c r="F33" s="21"/>
      <c r="G33" s="18">
        <v>1.4</v>
      </c>
      <c r="H33" s="18">
        <v>1.68</v>
      </c>
      <c r="I33" s="18">
        <v>2.23</v>
      </c>
      <c r="J33" s="18">
        <v>2.39</v>
      </c>
      <c r="K33" s="22"/>
      <c r="L33" s="22">
        <f t="shared" si="8"/>
        <v>0</v>
      </c>
      <c r="M33" s="22"/>
      <c r="N33" s="22">
        <f t="shared" si="9"/>
        <v>0</v>
      </c>
      <c r="O33" s="22"/>
      <c r="P33" s="22">
        <f t="shared" si="10"/>
        <v>0</v>
      </c>
    </row>
    <row r="34" spans="1:16" x14ac:dyDescent="0.25">
      <c r="A34" s="14">
        <v>5</v>
      </c>
      <c r="B34" s="15" t="s">
        <v>45</v>
      </c>
      <c r="C34" s="26">
        <f t="shared" si="5"/>
        <v>9657</v>
      </c>
      <c r="D34" s="27">
        <v>1.37</v>
      </c>
      <c r="E34" s="20">
        <v>1</v>
      </c>
      <c r="F34" s="21"/>
      <c r="G34" s="26">
        <v>1.4</v>
      </c>
      <c r="H34" s="26">
        <v>1.68</v>
      </c>
      <c r="I34" s="26">
        <v>2.23</v>
      </c>
      <c r="J34" s="26">
        <v>2.39</v>
      </c>
      <c r="K34" s="25">
        <f t="shared" ref="K34:L34" si="11">SUM(K35:K42)</f>
        <v>0</v>
      </c>
      <c r="L34" s="25">
        <f t="shared" si="11"/>
        <v>0</v>
      </c>
      <c r="M34" s="25">
        <f t="shared" ref="M34:P34" si="12">SUM(M35:M42)</f>
        <v>0</v>
      </c>
      <c r="N34" s="25">
        <f t="shared" si="12"/>
        <v>0</v>
      </c>
      <c r="O34" s="25">
        <f t="shared" si="12"/>
        <v>0</v>
      </c>
      <c r="P34" s="25">
        <f t="shared" si="12"/>
        <v>0</v>
      </c>
    </row>
    <row r="35" spans="1:16" x14ac:dyDescent="0.25">
      <c r="A35" s="8">
        <v>26</v>
      </c>
      <c r="B35" s="23" t="s">
        <v>46</v>
      </c>
      <c r="C35" s="18">
        <f t="shared" si="5"/>
        <v>9657</v>
      </c>
      <c r="D35" s="19">
        <v>1.1200000000000001</v>
      </c>
      <c r="E35" s="20">
        <v>1</v>
      </c>
      <c r="F35" s="21"/>
      <c r="G35" s="18">
        <v>1.4</v>
      </c>
      <c r="H35" s="18">
        <v>1.68</v>
      </c>
      <c r="I35" s="18">
        <v>2.23</v>
      </c>
      <c r="J35" s="18">
        <v>2.39</v>
      </c>
      <c r="K35" s="22">
        <v>0</v>
      </c>
      <c r="L35" s="22">
        <f>K35*C35*D35*E35*G35*$L$7</f>
        <v>0</v>
      </c>
      <c r="M35" s="22"/>
      <c r="N35" s="22">
        <f>M35*C35*D35*E35*G35*$N$7</f>
        <v>0</v>
      </c>
      <c r="O35" s="22"/>
      <c r="P35" s="22">
        <f>O35*C35*D35*E35*G35*$P$7</f>
        <v>0</v>
      </c>
    </row>
    <row r="36" spans="1:16" x14ac:dyDescent="0.25">
      <c r="A36" s="8">
        <v>27</v>
      </c>
      <c r="B36" s="23" t="s">
        <v>47</v>
      </c>
      <c r="C36" s="18">
        <f t="shared" si="5"/>
        <v>9657</v>
      </c>
      <c r="D36" s="19">
        <v>1.49</v>
      </c>
      <c r="E36" s="20">
        <v>1</v>
      </c>
      <c r="F36" s="21"/>
      <c r="G36" s="18">
        <v>1.4</v>
      </c>
      <c r="H36" s="18">
        <v>1.68</v>
      </c>
      <c r="I36" s="18">
        <v>2.23</v>
      </c>
      <c r="J36" s="18">
        <v>2.39</v>
      </c>
      <c r="K36" s="22"/>
      <c r="L36" s="22">
        <f>K36*C36*D36*E36*G36*$L$7</f>
        <v>0</v>
      </c>
      <c r="M36" s="22"/>
      <c r="N36" s="22">
        <f>M36*C36*D36*E36*G36*$N$7</f>
        <v>0</v>
      </c>
      <c r="O36" s="22"/>
      <c r="P36" s="22">
        <f>O36*C36*D36*E36*G36*$P$7</f>
        <v>0</v>
      </c>
    </row>
    <row r="37" spans="1:16" x14ac:dyDescent="0.25">
      <c r="A37" s="8">
        <v>28</v>
      </c>
      <c r="B37" s="23" t="s">
        <v>48</v>
      </c>
      <c r="C37" s="18">
        <f t="shared" si="5"/>
        <v>9657</v>
      </c>
      <c r="D37" s="19">
        <v>5.32</v>
      </c>
      <c r="E37" s="20">
        <v>1</v>
      </c>
      <c r="F37" s="21"/>
      <c r="G37" s="18">
        <v>1.4</v>
      </c>
      <c r="H37" s="18">
        <v>1.68</v>
      </c>
      <c r="I37" s="18">
        <v>2.23</v>
      </c>
      <c r="J37" s="18">
        <v>2.39</v>
      </c>
      <c r="K37" s="22"/>
      <c r="L37" s="22">
        <f>K37*C37*D37*E37*G37*$L$7</f>
        <v>0</v>
      </c>
      <c r="M37" s="22"/>
      <c r="N37" s="22">
        <f>M37*C37*D37*E37*G37*$N$7</f>
        <v>0</v>
      </c>
      <c r="O37" s="22"/>
      <c r="P37" s="22">
        <f>O37*C37*D37*E37*G37*$P$7</f>
        <v>0</v>
      </c>
    </row>
    <row r="38" spans="1:16" x14ac:dyDescent="0.25">
      <c r="A38" s="8">
        <v>29</v>
      </c>
      <c r="B38" s="17" t="s">
        <v>49</v>
      </c>
      <c r="C38" s="18">
        <f t="shared" si="5"/>
        <v>9657</v>
      </c>
      <c r="D38" s="19">
        <v>1.04</v>
      </c>
      <c r="E38" s="20">
        <v>1</v>
      </c>
      <c r="F38" s="21"/>
      <c r="G38" s="18">
        <v>1.4</v>
      </c>
      <c r="H38" s="18">
        <v>1.68</v>
      </c>
      <c r="I38" s="18">
        <v>2.23</v>
      </c>
      <c r="J38" s="18">
        <v>2.39</v>
      </c>
      <c r="K38" s="22">
        <v>0</v>
      </c>
      <c r="L38" s="22">
        <f>K38*C38*D38*E38*G38*$L$7</f>
        <v>0</v>
      </c>
      <c r="M38" s="22"/>
      <c r="N38" s="22">
        <f>M38*C38*D38*E38*G38*$N$7</f>
        <v>0</v>
      </c>
      <c r="O38" s="22"/>
      <c r="P38" s="22">
        <f>O38*C38*D38*E38*G38*$P$7</f>
        <v>0</v>
      </c>
    </row>
    <row r="39" spans="1:16" ht="45" x14ac:dyDescent="0.25">
      <c r="A39" s="8">
        <v>30</v>
      </c>
      <c r="B39" s="17" t="s">
        <v>50</v>
      </c>
      <c r="C39" s="18">
        <f t="shared" si="5"/>
        <v>9657</v>
      </c>
      <c r="D39" s="19">
        <v>1.1200000000000001</v>
      </c>
      <c r="E39" s="20">
        <v>1</v>
      </c>
      <c r="F39" s="21"/>
      <c r="G39" s="18">
        <v>1.4</v>
      </c>
      <c r="H39" s="18">
        <v>1.68</v>
      </c>
      <c r="I39" s="18">
        <v>2.23</v>
      </c>
      <c r="J39" s="18">
        <v>2.39</v>
      </c>
      <c r="K39" s="22">
        <v>0</v>
      </c>
      <c r="L39" s="22">
        <f>K39*C39*D39*E39*G39*$L$7</f>
        <v>0</v>
      </c>
      <c r="M39" s="22"/>
      <c r="N39" s="22">
        <f>M39*C39*D39*E39*G39*$N$7</f>
        <v>0</v>
      </c>
      <c r="O39" s="22"/>
      <c r="P39" s="22">
        <f>O39*C39*D39*E39*G39*$P$7</f>
        <v>0</v>
      </c>
    </row>
    <row r="40" spans="1:16" ht="30" x14ac:dyDescent="0.25">
      <c r="A40" s="8">
        <v>37</v>
      </c>
      <c r="B40" s="23" t="s">
        <v>51</v>
      </c>
      <c r="C40" s="18">
        <f t="shared" si="5"/>
        <v>9657</v>
      </c>
      <c r="D40" s="19">
        <v>1.01</v>
      </c>
      <c r="E40" s="20">
        <v>1</v>
      </c>
      <c r="F40" s="21"/>
      <c r="G40" s="18">
        <v>1.4</v>
      </c>
      <c r="H40" s="18">
        <v>1.68</v>
      </c>
      <c r="I40" s="18">
        <v>2.23</v>
      </c>
      <c r="J40" s="18">
        <v>2.39</v>
      </c>
      <c r="K40" s="22"/>
      <c r="L40" s="22"/>
      <c r="M40" s="22"/>
      <c r="N40" s="22"/>
      <c r="O40" s="22"/>
      <c r="P40" s="22"/>
    </row>
    <row r="41" spans="1:16" ht="30" x14ac:dyDescent="0.25">
      <c r="A41" s="8">
        <v>38</v>
      </c>
      <c r="B41" s="23" t="s">
        <v>52</v>
      </c>
      <c r="C41" s="18">
        <f t="shared" si="5"/>
        <v>9657</v>
      </c>
      <c r="D41" s="19">
        <v>1.2</v>
      </c>
      <c r="E41" s="20">
        <v>1</v>
      </c>
      <c r="F41" s="21"/>
      <c r="G41" s="18">
        <v>1.4</v>
      </c>
      <c r="H41" s="18">
        <v>1.68</v>
      </c>
      <c r="I41" s="18">
        <v>2.23</v>
      </c>
      <c r="J41" s="18">
        <v>2.39</v>
      </c>
      <c r="K41" s="22"/>
      <c r="L41" s="22"/>
      <c r="M41" s="22"/>
      <c r="N41" s="22"/>
      <c r="O41" s="22"/>
      <c r="P41" s="22"/>
    </row>
    <row r="42" spans="1:16" ht="30" x14ac:dyDescent="0.25">
      <c r="A42" s="8">
        <v>39</v>
      </c>
      <c r="B42" s="23" t="s">
        <v>53</v>
      </c>
      <c r="C42" s="18">
        <f t="shared" si="5"/>
        <v>9657</v>
      </c>
      <c r="D42" s="19">
        <v>1.97</v>
      </c>
      <c r="E42" s="20">
        <v>1</v>
      </c>
      <c r="F42" s="21"/>
      <c r="G42" s="18">
        <v>1.4</v>
      </c>
      <c r="H42" s="18">
        <v>1.68</v>
      </c>
      <c r="I42" s="18">
        <v>2.23</v>
      </c>
      <c r="J42" s="18">
        <v>2.39</v>
      </c>
      <c r="K42" s="22"/>
      <c r="L42" s="22"/>
      <c r="M42" s="22"/>
      <c r="N42" s="22"/>
      <c r="O42" s="22"/>
      <c r="P42" s="22"/>
    </row>
    <row r="43" spans="1:16" x14ac:dyDescent="0.25">
      <c r="A43" s="14">
        <v>6</v>
      </c>
      <c r="B43" s="15" t="s">
        <v>54</v>
      </c>
      <c r="C43" s="26">
        <f t="shared" si="5"/>
        <v>9657</v>
      </c>
      <c r="D43" s="28">
        <v>0.8</v>
      </c>
      <c r="E43" s="20">
        <v>1</v>
      </c>
      <c r="F43" s="21"/>
      <c r="G43" s="26">
        <v>1.4</v>
      </c>
      <c r="H43" s="26">
        <v>1.68</v>
      </c>
      <c r="I43" s="26">
        <v>2.23</v>
      </c>
      <c r="J43" s="26">
        <v>2.39</v>
      </c>
      <c r="K43" s="25">
        <f t="shared" ref="K43:L43" si="13">SUM(K44:K46)</f>
        <v>101</v>
      </c>
      <c r="L43" s="25">
        <f t="shared" si="13"/>
        <v>991812.52799999993</v>
      </c>
      <c r="M43" s="25">
        <f t="shared" ref="M43:P43" si="14">SUM(M44:M46)</f>
        <v>0</v>
      </c>
      <c r="N43" s="25">
        <f t="shared" si="14"/>
        <v>0</v>
      </c>
      <c r="O43" s="25">
        <f t="shared" si="14"/>
        <v>0</v>
      </c>
      <c r="P43" s="25">
        <f t="shared" si="14"/>
        <v>0</v>
      </c>
    </row>
    <row r="44" spans="1:16" x14ac:dyDescent="0.25">
      <c r="A44" s="8">
        <v>31</v>
      </c>
      <c r="B44" s="17" t="s">
        <v>55</v>
      </c>
      <c r="C44" s="18">
        <f t="shared" si="5"/>
        <v>9657</v>
      </c>
      <c r="D44" s="19">
        <v>1.36</v>
      </c>
      <c r="E44" s="20">
        <v>1</v>
      </c>
      <c r="F44" s="21"/>
      <c r="G44" s="18">
        <v>1.4</v>
      </c>
      <c r="H44" s="18">
        <v>1.68</v>
      </c>
      <c r="I44" s="18">
        <v>2.23</v>
      </c>
      <c r="J44" s="18">
        <v>2.39</v>
      </c>
      <c r="K44" s="22">
        <v>1</v>
      </c>
      <c r="L44" s="22">
        <f>K44*C44*D44*E44*G44*$L$7</f>
        <v>18386.928</v>
      </c>
      <c r="M44" s="22"/>
      <c r="N44" s="22">
        <f>M44*C44*D44*E44*G44*$N$7</f>
        <v>0</v>
      </c>
      <c r="O44" s="22"/>
      <c r="P44" s="22">
        <f>O44*C44*D44*E44*G44*$P$7</f>
        <v>0</v>
      </c>
    </row>
    <row r="45" spans="1:16" x14ac:dyDescent="0.25">
      <c r="A45" s="8">
        <v>32</v>
      </c>
      <c r="B45" s="17" t="s">
        <v>56</v>
      </c>
      <c r="C45" s="18">
        <f t="shared" si="5"/>
        <v>9657</v>
      </c>
      <c r="D45" s="19">
        <v>0.72</v>
      </c>
      <c r="E45" s="20">
        <v>1</v>
      </c>
      <c r="F45" s="21"/>
      <c r="G45" s="18">
        <v>1.4</v>
      </c>
      <c r="H45" s="18">
        <v>1.68</v>
      </c>
      <c r="I45" s="18">
        <v>2.23</v>
      </c>
      <c r="J45" s="18">
        <v>2.39</v>
      </c>
      <c r="K45" s="22">
        <v>100</v>
      </c>
      <c r="L45" s="22">
        <f>K45*C45*D45*E45*G45*$L$7</f>
        <v>973425.6</v>
      </c>
      <c r="M45" s="22"/>
      <c r="N45" s="22">
        <f>M45*C45*D45*E45*G45*$N$7</f>
        <v>0</v>
      </c>
      <c r="O45" s="22"/>
      <c r="P45" s="22">
        <f>O45*C45*D45*E45*G45*$P$7</f>
        <v>0</v>
      </c>
    </row>
    <row r="46" spans="1:16" x14ac:dyDescent="0.25">
      <c r="A46" s="8">
        <v>33</v>
      </c>
      <c r="B46" s="17" t="s">
        <v>57</v>
      </c>
      <c r="C46" s="18">
        <f t="shared" si="5"/>
        <v>9657</v>
      </c>
      <c r="D46" s="19">
        <v>0.63</v>
      </c>
      <c r="E46" s="20">
        <v>1</v>
      </c>
      <c r="F46" s="21"/>
      <c r="G46" s="18">
        <v>1.4</v>
      </c>
      <c r="H46" s="18">
        <v>1.68</v>
      </c>
      <c r="I46" s="18">
        <v>2.23</v>
      </c>
      <c r="J46" s="18">
        <v>2.39</v>
      </c>
      <c r="K46" s="22">
        <v>0</v>
      </c>
      <c r="L46" s="22">
        <f>K46*C46*D46*E46*G46*$L$7</f>
        <v>0</v>
      </c>
      <c r="M46" s="22"/>
      <c r="N46" s="22">
        <f>M46*C46*D46*E46*G46*$N$7</f>
        <v>0</v>
      </c>
      <c r="O46" s="22"/>
      <c r="P46" s="22">
        <f>O46*C46*D46*E46*G46*$P$7</f>
        <v>0</v>
      </c>
    </row>
    <row r="47" spans="1:16" x14ac:dyDescent="0.25">
      <c r="A47" s="14">
        <v>10</v>
      </c>
      <c r="B47" s="15" t="s">
        <v>58</v>
      </c>
      <c r="C47" s="18">
        <f t="shared" si="5"/>
        <v>9657</v>
      </c>
      <c r="D47" s="28">
        <v>1.1000000000000001</v>
      </c>
      <c r="E47" s="20">
        <v>1</v>
      </c>
      <c r="F47" s="21"/>
      <c r="G47" s="18">
        <v>1.4</v>
      </c>
      <c r="H47" s="18">
        <v>1.68</v>
      </c>
      <c r="I47" s="18">
        <v>2.23</v>
      </c>
      <c r="J47" s="18">
        <v>2.39</v>
      </c>
      <c r="K47" s="29">
        <f t="shared" ref="K47:L47" si="15">SUM(K48:K50)</f>
        <v>0</v>
      </c>
      <c r="L47" s="29">
        <f t="shared" si="15"/>
        <v>0</v>
      </c>
      <c r="M47" s="29">
        <f t="shared" ref="M47:P47" si="16">SUM(M48:M50)</f>
        <v>0</v>
      </c>
      <c r="N47" s="29">
        <f t="shared" si="16"/>
        <v>0</v>
      </c>
      <c r="O47" s="29">
        <f t="shared" si="16"/>
        <v>0</v>
      </c>
      <c r="P47" s="29">
        <f t="shared" si="16"/>
        <v>0</v>
      </c>
    </row>
    <row r="48" spans="1:16" x14ac:dyDescent="0.25">
      <c r="A48" s="8">
        <v>45</v>
      </c>
      <c r="B48" s="23" t="s">
        <v>59</v>
      </c>
      <c r="C48" s="18">
        <f t="shared" si="5"/>
        <v>9657</v>
      </c>
      <c r="D48" s="19">
        <v>0.87</v>
      </c>
      <c r="E48" s="20">
        <v>1</v>
      </c>
      <c r="F48" s="21"/>
      <c r="G48" s="18">
        <v>1.4</v>
      </c>
      <c r="H48" s="18">
        <v>1.68</v>
      </c>
      <c r="I48" s="18">
        <v>2.23</v>
      </c>
      <c r="J48" s="18">
        <v>2.39</v>
      </c>
      <c r="K48" s="22"/>
      <c r="L48" s="22"/>
      <c r="M48" s="22"/>
      <c r="N48" s="22"/>
      <c r="O48" s="22"/>
      <c r="P48" s="22"/>
    </row>
    <row r="49" spans="1:16" ht="30" x14ac:dyDescent="0.25">
      <c r="A49" s="8">
        <v>46</v>
      </c>
      <c r="B49" s="23" t="s">
        <v>60</v>
      </c>
      <c r="C49" s="18">
        <f t="shared" si="5"/>
        <v>9657</v>
      </c>
      <c r="D49" s="19">
        <v>0.88</v>
      </c>
      <c r="E49" s="20">
        <v>1</v>
      </c>
      <c r="F49" s="21"/>
      <c r="G49" s="18">
        <v>1.4</v>
      </c>
      <c r="H49" s="18">
        <v>1.68</v>
      </c>
      <c r="I49" s="18">
        <v>2.23</v>
      </c>
      <c r="J49" s="18">
        <v>2.39</v>
      </c>
      <c r="K49" s="22"/>
      <c r="L49" s="22"/>
      <c r="M49" s="22"/>
      <c r="N49" s="22"/>
      <c r="O49" s="22"/>
      <c r="P49" s="22"/>
    </row>
    <row r="50" spans="1:16" ht="30" x14ac:dyDescent="0.25">
      <c r="A50" s="8">
        <v>47</v>
      </c>
      <c r="B50" s="23" t="s">
        <v>61</v>
      </c>
      <c r="C50" s="18">
        <f t="shared" si="5"/>
        <v>9657</v>
      </c>
      <c r="D50" s="19">
        <v>1.27</v>
      </c>
      <c r="E50" s="20">
        <v>1</v>
      </c>
      <c r="F50" s="21"/>
      <c r="G50" s="18">
        <v>1.4</v>
      </c>
      <c r="H50" s="18">
        <v>1.68</v>
      </c>
      <c r="I50" s="18">
        <v>2.23</v>
      </c>
      <c r="J50" s="18">
        <v>2.39</v>
      </c>
      <c r="K50" s="22"/>
      <c r="L50" s="22"/>
      <c r="M50" s="22"/>
      <c r="N50" s="22"/>
      <c r="O50" s="22"/>
      <c r="P50" s="22"/>
    </row>
    <row r="51" spans="1:16" x14ac:dyDescent="0.25">
      <c r="A51" s="14">
        <v>12</v>
      </c>
      <c r="B51" s="15" t="s">
        <v>62</v>
      </c>
      <c r="C51" s="26">
        <f>C46</f>
        <v>9657</v>
      </c>
      <c r="D51" s="28">
        <v>0.65</v>
      </c>
      <c r="E51" s="20">
        <v>1</v>
      </c>
      <c r="F51" s="21"/>
      <c r="G51" s="26">
        <v>1.4</v>
      </c>
      <c r="H51" s="26">
        <v>1.68</v>
      </c>
      <c r="I51" s="26">
        <v>2.23</v>
      </c>
      <c r="J51" s="26">
        <v>2.39</v>
      </c>
      <c r="K51" s="25">
        <f t="shared" ref="K51:L51" si="17">SUM(K52:K60)</f>
        <v>20</v>
      </c>
      <c r="L51" s="25">
        <f t="shared" si="17"/>
        <v>343402.92</v>
      </c>
      <c r="M51" s="25">
        <f t="shared" ref="M51:P51" si="18">SUM(M52:M60)</f>
        <v>0</v>
      </c>
      <c r="N51" s="25">
        <f t="shared" si="18"/>
        <v>0</v>
      </c>
      <c r="O51" s="25">
        <f t="shared" si="18"/>
        <v>38</v>
      </c>
      <c r="P51" s="25">
        <f t="shared" si="18"/>
        <v>652465.54799999995</v>
      </c>
    </row>
    <row r="52" spans="1:16" x14ac:dyDescent="0.25">
      <c r="A52" s="8">
        <v>50</v>
      </c>
      <c r="B52" s="23" t="s">
        <v>63</v>
      </c>
      <c r="C52" s="18">
        <f t="shared" si="5"/>
        <v>9657</v>
      </c>
      <c r="D52" s="19">
        <v>0.57999999999999996</v>
      </c>
      <c r="E52" s="20">
        <v>1</v>
      </c>
      <c r="F52" s="21"/>
      <c r="G52" s="18">
        <v>1.4</v>
      </c>
      <c r="H52" s="18">
        <v>1.68</v>
      </c>
      <c r="I52" s="18">
        <v>2.23</v>
      </c>
      <c r="J52" s="18">
        <v>2.39</v>
      </c>
      <c r="K52" s="22">
        <v>0</v>
      </c>
      <c r="L52" s="22">
        <f t="shared" ref="L52:L60" si="19">K52*C52*D52*E52*G52*$L$7</f>
        <v>0</v>
      </c>
      <c r="M52" s="22"/>
      <c r="N52" s="22">
        <f t="shared" ref="N52:N60" si="20">M52*C52*D52*E52*G52*$N$7</f>
        <v>0</v>
      </c>
      <c r="O52" s="22"/>
      <c r="P52" s="22">
        <f t="shared" ref="P52:P60" si="21">O52*C52*D52*E52*G52*$P$7</f>
        <v>0</v>
      </c>
    </row>
    <row r="53" spans="1:16" x14ac:dyDescent="0.25">
      <c r="A53" s="8">
        <v>51</v>
      </c>
      <c r="B53" s="23" t="s">
        <v>64</v>
      </c>
      <c r="C53" s="18">
        <f t="shared" si="5"/>
        <v>9657</v>
      </c>
      <c r="D53" s="19">
        <v>0.62</v>
      </c>
      <c r="E53" s="20">
        <v>1</v>
      </c>
      <c r="F53" s="21"/>
      <c r="G53" s="18">
        <v>1.4</v>
      </c>
      <c r="H53" s="18">
        <v>1.68</v>
      </c>
      <c r="I53" s="18">
        <v>2.23</v>
      </c>
      <c r="J53" s="18">
        <v>2.39</v>
      </c>
      <c r="K53" s="22"/>
      <c r="L53" s="22">
        <f t="shared" si="19"/>
        <v>0</v>
      </c>
      <c r="M53" s="22"/>
      <c r="N53" s="22">
        <f t="shared" si="20"/>
        <v>0</v>
      </c>
      <c r="O53" s="22"/>
      <c r="P53" s="22">
        <f t="shared" si="21"/>
        <v>0</v>
      </c>
    </row>
    <row r="54" spans="1:16" x14ac:dyDescent="0.25">
      <c r="A54" s="8">
        <v>52</v>
      </c>
      <c r="B54" s="23" t="s">
        <v>65</v>
      </c>
      <c r="C54" s="18">
        <f t="shared" si="5"/>
        <v>9657</v>
      </c>
      <c r="D54" s="19">
        <v>1.4</v>
      </c>
      <c r="E54" s="20">
        <v>1</v>
      </c>
      <c r="F54" s="21"/>
      <c r="G54" s="18">
        <v>1.4</v>
      </c>
      <c r="H54" s="18">
        <v>1.68</v>
      </c>
      <c r="I54" s="18">
        <v>2.23</v>
      </c>
      <c r="J54" s="18">
        <v>2.39</v>
      </c>
      <c r="K54" s="22"/>
      <c r="L54" s="22">
        <f t="shared" si="19"/>
        <v>0</v>
      </c>
      <c r="M54" s="22"/>
      <c r="N54" s="22">
        <f t="shared" si="20"/>
        <v>0</v>
      </c>
      <c r="O54" s="22"/>
      <c r="P54" s="22">
        <f t="shared" si="21"/>
        <v>0</v>
      </c>
    </row>
    <row r="55" spans="1:16" x14ac:dyDescent="0.25">
      <c r="A55" s="8">
        <v>53</v>
      </c>
      <c r="B55" s="23" t="s">
        <v>66</v>
      </c>
      <c r="C55" s="18">
        <f t="shared" si="5"/>
        <v>9657</v>
      </c>
      <c r="D55" s="19">
        <v>1.27</v>
      </c>
      <c r="E55" s="20">
        <v>1</v>
      </c>
      <c r="F55" s="21"/>
      <c r="G55" s="18">
        <v>1.4</v>
      </c>
      <c r="H55" s="18">
        <v>1.68</v>
      </c>
      <c r="I55" s="18">
        <v>2.23</v>
      </c>
      <c r="J55" s="18">
        <v>2.39</v>
      </c>
      <c r="K55" s="22">
        <v>20</v>
      </c>
      <c r="L55" s="22">
        <f t="shared" si="19"/>
        <v>343402.92</v>
      </c>
      <c r="M55" s="22"/>
      <c r="N55" s="22">
        <f t="shared" si="20"/>
        <v>0</v>
      </c>
      <c r="O55" s="22">
        <v>38</v>
      </c>
      <c r="P55" s="22">
        <f t="shared" si="21"/>
        <v>652465.54799999995</v>
      </c>
    </row>
    <row r="56" spans="1:16" x14ac:dyDescent="0.25">
      <c r="A56" s="8">
        <v>54</v>
      </c>
      <c r="B56" s="23" t="s">
        <v>67</v>
      </c>
      <c r="C56" s="18">
        <f t="shared" si="5"/>
        <v>9657</v>
      </c>
      <c r="D56" s="19">
        <v>2.82</v>
      </c>
      <c r="E56" s="20">
        <v>1</v>
      </c>
      <c r="F56" s="21"/>
      <c r="G56" s="18">
        <v>1.4</v>
      </c>
      <c r="H56" s="18">
        <v>1.68</v>
      </c>
      <c r="I56" s="18">
        <v>2.23</v>
      </c>
      <c r="J56" s="18">
        <v>2.39</v>
      </c>
      <c r="K56" s="22"/>
      <c r="L56" s="22">
        <f t="shared" si="19"/>
        <v>0</v>
      </c>
      <c r="M56" s="22"/>
      <c r="N56" s="22">
        <f t="shared" si="20"/>
        <v>0</v>
      </c>
      <c r="O56" s="22"/>
      <c r="P56" s="22">
        <f t="shared" si="21"/>
        <v>0</v>
      </c>
    </row>
    <row r="57" spans="1:16" x14ac:dyDescent="0.25">
      <c r="A57" s="8">
        <v>55</v>
      </c>
      <c r="B57" s="23" t="s">
        <v>68</v>
      </c>
      <c r="C57" s="18">
        <f t="shared" si="5"/>
        <v>9657</v>
      </c>
      <c r="D57" s="19">
        <v>3.51</v>
      </c>
      <c r="E57" s="20">
        <v>1</v>
      </c>
      <c r="F57" s="21"/>
      <c r="G57" s="18">
        <v>1.4</v>
      </c>
      <c r="H57" s="18">
        <v>1.68</v>
      </c>
      <c r="I57" s="18">
        <v>2.23</v>
      </c>
      <c r="J57" s="18">
        <v>2.39</v>
      </c>
      <c r="K57" s="22"/>
      <c r="L57" s="22">
        <f t="shared" si="19"/>
        <v>0</v>
      </c>
      <c r="M57" s="22"/>
      <c r="N57" s="22">
        <f t="shared" si="20"/>
        <v>0</v>
      </c>
      <c r="O57" s="22"/>
      <c r="P57" s="22">
        <f t="shared" si="21"/>
        <v>0</v>
      </c>
    </row>
    <row r="58" spans="1:16" ht="30" x14ac:dyDescent="0.25">
      <c r="A58" s="8">
        <v>56</v>
      </c>
      <c r="B58" s="23" t="s">
        <v>69</v>
      </c>
      <c r="C58" s="18">
        <f t="shared" si="5"/>
        <v>9657</v>
      </c>
      <c r="D58" s="19">
        <v>1.18</v>
      </c>
      <c r="E58" s="20">
        <v>1</v>
      </c>
      <c r="F58" s="21"/>
      <c r="G58" s="18">
        <v>1.4</v>
      </c>
      <c r="H58" s="18">
        <v>1.68</v>
      </c>
      <c r="I58" s="18">
        <v>2.23</v>
      </c>
      <c r="J58" s="18">
        <v>2.39</v>
      </c>
      <c r="K58" s="22">
        <v>0</v>
      </c>
      <c r="L58" s="22">
        <f t="shared" si="19"/>
        <v>0</v>
      </c>
      <c r="M58" s="22"/>
      <c r="N58" s="22">
        <f t="shared" si="20"/>
        <v>0</v>
      </c>
      <c r="O58" s="22"/>
      <c r="P58" s="22">
        <f t="shared" si="21"/>
        <v>0</v>
      </c>
    </row>
    <row r="59" spans="1:16" ht="30" x14ac:dyDescent="0.25">
      <c r="A59" s="8">
        <v>57</v>
      </c>
      <c r="B59" s="23" t="s">
        <v>70</v>
      </c>
      <c r="C59" s="18">
        <f t="shared" si="5"/>
        <v>9657</v>
      </c>
      <c r="D59" s="19">
        <v>0.98</v>
      </c>
      <c r="E59" s="20">
        <v>1</v>
      </c>
      <c r="F59" s="21"/>
      <c r="G59" s="18">
        <v>1.4</v>
      </c>
      <c r="H59" s="18">
        <v>1.68</v>
      </c>
      <c r="I59" s="18">
        <v>2.23</v>
      </c>
      <c r="J59" s="18">
        <v>2.39</v>
      </c>
      <c r="K59" s="22"/>
      <c r="L59" s="22">
        <f t="shared" si="19"/>
        <v>0</v>
      </c>
      <c r="M59" s="22"/>
      <c r="N59" s="22">
        <f t="shared" si="20"/>
        <v>0</v>
      </c>
      <c r="O59" s="22"/>
      <c r="P59" s="22">
        <f t="shared" si="21"/>
        <v>0</v>
      </c>
    </row>
    <row r="60" spans="1:16" ht="30" x14ac:dyDescent="0.25">
      <c r="A60" s="8">
        <v>58</v>
      </c>
      <c r="B60" s="23" t="s">
        <v>71</v>
      </c>
      <c r="C60" s="18">
        <f t="shared" si="5"/>
        <v>9657</v>
      </c>
      <c r="D60" s="19">
        <v>0.53</v>
      </c>
      <c r="E60" s="20">
        <v>1</v>
      </c>
      <c r="F60" s="21"/>
      <c r="G60" s="18">
        <v>1.4</v>
      </c>
      <c r="H60" s="18">
        <v>1.68</v>
      </c>
      <c r="I60" s="18">
        <v>2.23</v>
      </c>
      <c r="J60" s="18">
        <v>2.39</v>
      </c>
      <c r="K60" s="22"/>
      <c r="L60" s="22">
        <f t="shared" si="19"/>
        <v>0</v>
      </c>
      <c r="M60" s="22"/>
      <c r="N60" s="22">
        <f t="shared" si="20"/>
        <v>0</v>
      </c>
      <c r="O60" s="22"/>
      <c r="P60" s="22">
        <f t="shared" si="21"/>
        <v>0</v>
      </c>
    </row>
    <row r="61" spans="1:16" x14ac:dyDescent="0.25">
      <c r="A61" s="14">
        <v>13</v>
      </c>
      <c r="B61" s="15" t="s">
        <v>72</v>
      </c>
      <c r="C61" s="26">
        <f t="shared" si="5"/>
        <v>9657</v>
      </c>
      <c r="D61" s="26">
        <v>1.49</v>
      </c>
      <c r="E61" s="20">
        <v>1</v>
      </c>
      <c r="F61" s="21"/>
      <c r="G61" s="26">
        <v>1.4</v>
      </c>
      <c r="H61" s="26">
        <v>1.68</v>
      </c>
      <c r="I61" s="26">
        <v>2.23</v>
      </c>
      <c r="J61" s="26">
        <v>2.39</v>
      </c>
      <c r="K61" s="25">
        <f t="shared" ref="K61:L61" si="22">SUM(K62:K70)</f>
        <v>35</v>
      </c>
      <c r="L61" s="25">
        <f t="shared" si="22"/>
        <v>403701.22799999994</v>
      </c>
      <c r="M61" s="25">
        <f t="shared" ref="M61:P61" si="23">SUM(M62:M70)</f>
        <v>120</v>
      </c>
      <c r="N61" s="25">
        <f t="shared" si="23"/>
        <v>1299928.77</v>
      </c>
      <c r="O61" s="25">
        <f t="shared" si="23"/>
        <v>380</v>
      </c>
      <c r="P61" s="25">
        <f t="shared" si="23"/>
        <v>4240485.2699999996</v>
      </c>
    </row>
    <row r="62" spans="1:16" x14ac:dyDescent="0.25">
      <c r="A62" s="8">
        <v>171</v>
      </c>
      <c r="B62" s="23" t="s">
        <v>73</v>
      </c>
      <c r="C62" s="18">
        <f t="shared" si="5"/>
        <v>9657</v>
      </c>
      <c r="D62" s="19">
        <v>0.72</v>
      </c>
      <c r="E62" s="20">
        <v>1</v>
      </c>
      <c r="F62" s="21"/>
      <c r="G62" s="18">
        <v>1.4</v>
      </c>
      <c r="H62" s="18">
        <v>1.68</v>
      </c>
      <c r="I62" s="18">
        <v>2.23</v>
      </c>
      <c r="J62" s="18">
        <v>2.39</v>
      </c>
      <c r="K62" s="22">
        <v>9</v>
      </c>
      <c r="L62" s="22">
        <f t="shared" ref="L62:L70" si="24">K62*C62*D62*E62*G62*$L$7</f>
        <v>87608.303999999989</v>
      </c>
      <c r="M62" s="22">
        <v>45</v>
      </c>
      <c r="N62" s="22">
        <f t="shared" ref="N62:N70" si="25">M62*C62*D62*E62*G62*$N$7</f>
        <v>438041.51999999996</v>
      </c>
      <c r="O62" s="22">
        <v>120</v>
      </c>
      <c r="P62" s="22">
        <f t="shared" ref="P62:P70" si="26">O62*C62*D62*E62*G62*$P$7</f>
        <v>1168110.7199999997</v>
      </c>
    </row>
    <row r="63" spans="1:16" ht="45" x14ac:dyDescent="0.25">
      <c r="A63" s="8">
        <v>172</v>
      </c>
      <c r="B63" s="23" t="s">
        <v>74</v>
      </c>
      <c r="C63" s="18">
        <f t="shared" si="5"/>
        <v>9657</v>
      </c>
      <c r="D63" s="19">
        <v>0.85</v>
      </c>
      <c r="E63" s="20">
        <v>1</v>
      </c>
      <c r="F63" s="21"/>
      <c r="G63" s="18">
        <v>1.4</v>
      </c>
      <c r="H63" s="18">
        <v>1.68</v>
      </c>
      <c r="I63" s="18">
        <v>2.23</v>
      </c>
      <c r="J63" s="18">
        <v>2.39</v>
      </c>
      <c r="K63" s="22">
        <v>20</v>
      </c>
      <c r="L63" s="22">
        <f t="shared" si="24"/>
        <v>229836.59999999998</v>
      </c>
      <c r="M63" s="22">
        <v>75</v>
      </c>
      <c r="N63" s="22">
        <f t="shared" si="25"/>
        <v>861887.25</v>
      </c>
      <c r="O63" s="22">
        <v>165</v>
      </c>
      <c r="P63" s="22">
        <f t="shared" si="26"/>
        <v>1896151.95</v>
      </c>
    </row>
    <row r="64" spans="1:16" ht="45" x14ac:dyDescent="0.25">
      <c r="A64" s="8">
        <v>59</v>
      </c>
      <c r="B64" s="23" t="s">
        <v>75</v>
      </c>
      <c r="C64" s="18">
        <f t="shared" si="5"/>
        <v>9657</v>
      </c>
      <c r="D64" s="19">
        <v>1.85</v>
      </c>
      <c r="E64" s="20">
        <v>1</v>
      </c>
      <c r="F64" s="21"/>
      <c r="G64" s="18">
        <v>1.4</v>
      </c>
      <c r="H64" s="18">
        <v>1.68</v>
      </c>
      <c r="I64" s="18">
        <v>2.23</v>
      </c>
      <c r="J64" s="18">
        <v>2.39</v>
      </c>
      <c r="K64" s="22"/>
      <c r="L64" s="22">
        <f t="shared" si="24"/>
        <v>0</v>
      </c>
      <c r="M64" s="22"/>
      <c r="N64" s="22">
        <f t="shared" si="25"/>
        <v>0</v>
      </c>
      <c r="O64" s="22"/>
      <c r="P64" s="22">
        <f t="shared" si="26"/>
        <v>0</v>
      </c>
    </row>
    <row r="65" spans="1:16" ht="45" x14ac:dyDescent="0.25">
      <c r="A65" s="8">
        <v>60</v>
      </c>
      <c r="B65" s="23" t="s">
        <v>76</v>
      </c>
      <c r="C65" s="18">
        <f t="shared" si="5"/>
        <v>9657</v>
      </c>
      <c r="D65" s="19">
        <v>1.75</v>
      </c>
      <c r="E65" s="20">
        <v>1</v>
      </c>
      <c r="F65" s="21"/>
      <c r="G65" s="18">
        <v>1.4</v>
      </c>
      <c r="H65" s="18">
        <v>1.68</v>
      </c>
      <c r="I65" s="18">
        <v>2.23</v>
      </c>
      <c r="J65" s="18">
        <v>2.39</v>
      </c>
      <c r="K65" s="22"/>
      <c r="L65" s="22">
        <f t="shared" si="24"/>
        <v>0</v>
      </c>
      <c r="M65" s="22"/>
      <c r="N65" s="22">
        <f t="shared" si="25"/>
        <v>0</v>
      </c>
      <c r="O65" s="22"/>
      <c r="P65" s="22">
        <f t="shared" si="26"/>
        <v>0</v>
      </c>
    </row>
    <row r="66" spans="1:16" ht="45" x14ac:dyDescent="0.25">
      <c r="A66" s="8">
        <v>61</v>
      </c>
      <c r="B66" s="23" t="s">
        <v>77</v>
      </c>
      <c r="C66" s="18">
        <f t="shared" si="5"/>
        <v>9657</v>
      </c>
      <c r="D66" s="19">
        <v>3.48</v>
      </c>
      <c r="E66" s="20">
        <v>1</v>
      </c>
      <c r="F66" s="21"/>
      <c r="G66" s="18">
        <v>1.4</v>
      </c>
      <c r="H66" s="18">
        <v>1.68</v>
      </c>
      <c r="I66" s="18">
        <v>2.23</v>
      </c>
      <c r="J66" s="18">
        <v>2.39</v>
      </c>
      <c r="K66" s="22"/>
      <c r="L66" s="22">
        <f t="shared" si="24"/>
        <v>0</v>
      </c>
      <c r="M66" s="22"/>
      <c r="N66" s="22">
        <f t="shared" si="25"/>
        <v>0</v>
      </c>
      <c r="O66" s="22"/>
      <c r="P66" s="22">
        <f t="shared" si="26"/>
        <v>0</v>
      </c>
    </row>
    <row r="67" spans="1:16" x14ac:dyDescent="0.25">
      <c r="A67" s="8">
        <v>62</v>
      </c>
      <c r="B67" s="23" t="s">
        <v>78</v>
      </c>
      <c r="C67" s="18">
        <f t="shared" si="5"/>
        <v>9657</v>
      </c>
      <c r="D67" s="19">
        <v>1.1599999999999999</v>
      </c>
      <c r="E67" s="20">
        <v>1</v>
      </c>
      <c r="F67" s="21"/>
      <c r="G67" s="18">
        <v>1.4</v>
      </c>
      <c r="H67" s="18">
        <v>1.68</v>
      </c>
      <c r="I67" s="18">
        <v>2.23</v>
      </c>
      <c r="J67" s="18">
        <v>2.39</v>
      </c>
      <c r="K67" s="22">
        <v>4</v>
      </c>
      <c r="L67" s="22">
        <f t="shared" si="24"/>
        <v>62731.871999999988</v>
      </c>
      <c r="M67" s="22"/>
      <c r="N67" s="22">
        <f t="shared" si="25"/>
        <v>0</v>
      </c>
      <c r="O67" s="22">
        <v>15</v>
      </c>
      <c r="P67" s="22">
        <f t="shared" si="26"/>
        <v>235244.51999999996</v>
      </c>
    </row>
    <row r="68" spans="1:16" ht="30" x14ac:dyDescent="0.25">
      <c r="A68" s="8">
        <v>34</v>
      </c>
      <c r="B68" s="23" t="s">
        <v>79</v>
      </c>
      <c r="C68" s="18">
        <f t="shared" si="5"/>
        <v>9657</v>
      </c>
      <c r="D68" s="19">
        <v>1.84</v>
      </c>
      <c r="E68" s="20">
        <v>1</v>
      </c>
      <c r="F68" s="21"/>
      <c r="G68" s="18">
        <v>1.4</v>
      </c>
      <c r="H68" s="18">
        <v>1.68</v>
      </c>
      <c r="I68" s="18">
        <v>2.23</v>
      </c>
      <c r="J68" s="18">
        <v>2.39</v>
      </c>
      <c r="K68" s="22"/>
      <c r="L68" s="22">
        <f t="shared" si="24"/>
        <v>0</v>
      </c>
      <c r="M68" s="22"/>
      <c r="N68" s="22">
        <f t="shared" si="25"/>
        <v>0</v>
      </c>
      <c r="O68" s="22"/>
      <c r="P68" s="22">
        <f t="shared" si="26"/>
        <v>0</v>
      </c>
    </row>
    <row r="69" spans="1:16" x14ac:dyDescent="0.25">
      <c r="A69" s="8">
        <v>63</v>
      </c>
      <c r="B69" s="23" t="s">
        <v>80</v>
      </c>
      <c r="C69" s="18">
        <f t="shared" si="5"/>
        <v>9657</v>
      </c>
      <c r="D69" s="19">
        <v>1.42</v>
      </c>
      <c r="E69" s="20">
        <v>1</v>
      </c>
      <c r="F69" s="21"/>
      <c r="G69" s="18">
        <v>1.4</v>
      </c>
      <c r="H69" s="18">
        <v>1.68</v>
      </c>
      <c r="I69" s="18">
        <v>2.23</v>
      </c>
      <c r="J69" s="18">
        <v>2.39</v>
      </c>
      <c r="K69" s="22"/>
      <c r="L69" s="22">
        <f t="shared" si="24"/>
        <v>0</v>
      </c>
      <c r="M69" s="22"/>
      <c r="N69" s="22">
        <f t="shared" si="25"/>
        <v>0</v>
      </c>
      <c r="O69" s="22"/>
      <c r="P69" s="22">
        <f t="shared" si="26"/>
        <v>0</v>
      </c>
    </row>
    <row r="70" spans="1:16" x14ac:dyDescent="0.25">
      <c r="A70" s="8">
        <v>173</v>
      </c>
      <c r="B70" s="23" t="s">
        <v>81</v>
      </c>
      <c r="C70" s="18">
        <f t="shared" si="5"/>
        <v>9657</v>
      </c>
      <c r="D70" s="19">
        <v>0.87</v>
      </c>
      <c r="E70" s="20">
        <v>1</v>
      </c>
      <c r="F70" s="21"/>
      <c r="G70" s="18">
        <v>1.4</v>
      </c>
      <c r="H70" s="18">
        <v>1.68</v>
      </c>
      <c r="I70" s="18">
        <v>2.23</v>
      </c>
      <c r="J70" s="18">
        <v>2.39</v>
      </c>
      <c r="K70" s="22">
        <v>2</v>
      </c>
      <c r="L70" s="22">
        <f t="shared" si="24"/>
        <v>23524.451999999997</v>
      </c>
      <c r="M70" s="22"/>
      <c r="N70" s="22">
        <f t="shared" si="25"/>
        <v>0</v>
      </c>
      <c r="O70" s="22">
        <v>80</v>
      </c>
      <c r="P70" s="22">
        <f t="shared" si="26"/>
        <v>940978.07999999984</v>
      </c>
    </row>
    <row r="71" spans="1:16" x14ac:dyDescent="0.25">
      <c r="A71" s="14">
        <v>14</v>
      </c>
      <c r="B71" s="30" t="s">
        <v>82</v>
      </c>
      <c r="C71" s="26">
        <f t="shared" si="5"/>
        <v>9657</v>
      </c>
      <c r="D71" s="28">
        <v>1.36</v>
      </c>
      <c r="E71" s="20">
        <v>1</v>
      </c>
      <c r="F71" s="21"/>
      <c r="G71" s="26"/>
      <c r="H71" s="26"/>
      <c r="I71" s="26"/>
      <c r="J71" s="26"/>
      <c r="K71" s="29">
        <f t="shared" ref="K71:L71" si="27">SUM(K72:K73)</f>
        <v>0</v>
      </c>
      <c r="L71" s="29">
        <f t="shared" si="27"/>
        <v>0</v>
      </c>
      <c r="M71" s="29">
        <f t="shared" ref="M71:P71" si="28">SUM(M72:M73)</f>
        <v>0</v>
      </c>
      <c r="N71" s="29">
        <f t="shared" si="28"/>
        <v>0</v>
      </c>
      <c r="O71" s="29">
        <f t="shared" si="28"/>
        <v>0</v>
      </c>
      <c r="P71" s="29">
        <f t="shared" si="28"/>
        <v>0</v>
      </c>
    </row>
    <row r="72" spans="1:16" ht="30" x14ac:dyDescent="0.25">
      <c r="A72" s="8">
        <v>64</v>
      </c>
      <c r="B72" s="23" t="s">
        <v>83</v>
      </c>
      <c r="C72" s="18">
        <f t="shared" si="5"/>
        <v>9657</v>
      </c>
      <c r="D72" s="19">
        <v>0.91</v>
      </c>
      <c r="E72" s="20">
        <v>1</v>
      </c>
      <c r="F72" s="21"/>
      <c r="G72" s="18">
        <v>1.4</v>
      </c>
      <c r="H72" s="18">
        <v>1.68</v>
      </c>
      <c r="I72" s="18">
        <v>2.23</v>
      </c>
      <c r="J72" s="18">
        <v>2.39</v>
      </c>
      <c r="K72" s="22"/>
      <c r="L72" s="22"/>
      <c r="M72" s="22"/>
      <c r="N72" s="22"/>
      <c r="O72" s="22"/>
      <c r="P72" s="22"/>
    </row>
    <row r="73" spans="1:16" ht="30" x14ac:dyDescent="0.25">
      <c r="A73" s="8">
        <v>65</v>
      </c>
      <c r="B73" s="23" t="s">
        <v>84</v>
      </c>
      <c r="C73" s="18">
        <f t="shared" si="5"/>
        <v>9657</v>
      </c>
      <c r="D73" s="19">
        <v>1.84</v>
      </c>
      <c r="E73" s="20">
        <v>1</v>
      </c>
      <c r="F73" s="21"/>
      <c r="G73" s="18">
        <v>1.4</v>
      </c>
      <c r="H73" s="18">
        <v>1.68</v>
      </c>
      <c r="I73" s="18">
        <v>2.23</v>
      </c>
      <c r="J73" s="18">
        <v>2.39</v>
      </c>
      <c r="K73" s="22"/>
      <c r="L73" s="22"/>
      <c r="M73" s="22"/>
      <c r="N73" s="22"/>
      <c r="O73" s="22"/>
      <c r="P73" s="22"/>
    </row>
    <row r="74" spans="1:16" x14ac:dyDescent="0.25">
      <c r="A74" s="14">
        <v>15</v>
      </c>
      <c r="B74" s="15" t="s">
        <v>85</v>
      </c>
      <c r="C74" s="26">
        <f>C70</f>
        <v>9657</v>
      </c>
      <c r="D74" s="28">
        <v>1.1200000000000001</v>
      </c>
      <c r="E74" s="20">
        <v>1</v>
      </c>
      <c r="F74" s="21"/>
      <c r="G74" s="26">
        <v>1.4</v>
      </c>
      <c r="H74" s="26">
        <v>1.68</v>
      </c>
      <c r="I74" s="26">
        <v>2.23</v>
      </c>
      <c r="J74" s="26">
        <v>2.39</v>
      </c>
      <c r="K74" s="25">
        <f t="shared" ref="K74:L74" si="29">SUM(K75:K88)</f>
        <v>514</v>
      </c>
      <c r="L74" s="25">
        <f t="shared" si="29"/>
        <v>5830548.9479999989</v>
      </c>
      <c r="M74" s="25">
        <f t="shared" ref="M74:P74" si="30">SUM(M75:M88)</f>
        <v>350</v>
      </c>
      <c r="N74" s="25">
        <f t="shared" si="30"/>
        <v>4358783.5199999996</v>
      </c>
      <c r="O74" s="25">
        <f t="shared" si="30"/>
        <v>853</v>
      </c>
      <c r="P74" s="25">
        <f t="shared" si="30"/>
        <v>9690722.243999999</v>
      </c>
    </row>
    <row r="75" spans="1:16" x14ac:dyDescent="0.25">
      <c r="A75" s="8">
        <v>67</v>
      </c>
      <c r="B75" s="23" t="s">
        <v>86</v>
      </c>
      <c r="C75" s="18">
        <f t="shared" ref="C75:C138" si="31">C74</f>
        <v>9657</v>
      </c>
      <c r="D75" s="19">
        <v>1.07</v>
      </c>
      <c r="E75" s="20">
        <v>1</v>
      </c>
      <c r="F75" s="21"/>
      <c r="G75" s="18">
        <v>1.4</v>
      </c>
      <c r="H75" s="18">
        <v>1.68</v>
      </c>
      <c r="I75" s="18">
        <v>2.23</v>
      </c>
      <c r="J75" s="18">
        <v>2.39</v>
      </c>
      <c r="K75" s="22"/>
      <c r="L75" s="22">
        <f t="shared" ref="L75:L88" si="32">K75*C75*D75*E75*G75*$L$7</f>
        <v>0</v>
      </c>
      <c r="M75" s="22"/>
      <c r="N75" s="22">
        <f t="shared" ref="N75:N88" si="33">M75*C75*D75*E75*G75*$N$7</f>
        <v>0</v>
      </c>
      <c r="O75" s="22">
        <v>20</v>
      </c>
      <c r="P75" s="22">
        <f t="shared" ref="P75:P88" si="34">O75*C75*D75*E75*G75*$P$7</f>
        <v>289323.72000000003</v>
      </c>
    </row>
    <row r="76" spans="1:16" x14ac:dyDescent="0.25">
      <c r="A76" s="8">
        <v>68</v>
      </c>
      <c r="B76" s="23" t="s">
        <v>87</v>
      </c>
      <c r="C76" s="18">
        <f t="shared" si="31"/>
        <v>9657</v>
      </c>
      <c r="D76" s="19">
        <v>1.55</v>
      </c>
      <c r="E76" s="20">
        <v>1</v>
      </c>
      <c r="F76" s="21"/>
      <c r="G76" s="18">
        <v>1.4</v>
      </c>
      <c r="H76" s="18">
        <v>1.68</v>
      </c>
      <c r="I76" s="18">
        <v>2.23</v>
      </c>
      <c r="J76" s="18">
        <v>2.39</v>
      </c>
      <c r="K76" s="22"/>
      <c r="L76" s="22">
        <f t="shared" si="32"/>
        <v>0</v>
      </c>
      <c r="M76" s="22"/>
      <c r="N76" s="22">
        <f t="shared" si="33"/>
        <v>0</v>
      </c>
      <c r="O76" s="22"/>
      <c r="P76" s="22">
        <f t="shared" si="34"/>
        <v>0</v>
      </c>
    </row>
    <row r="77" spans="1:16" ht="30" x14ac:dyDescent="0.25">
      <c r="A77" s="8">
        <v>69</v>
      </c>
      <c r="B77" s="23" t="s">
        <v>88</v>
      </c>
      <c r="C77" s="18">
        <f t="shared" si="31"/>
        <v>9657</v>
      </c>
      <c r="D77" s="19">
        <v>0.98</v>
      </c>
      <c r="E77" s="20">
        <v>1</v>
      </c>
      <c r="F77" s="21"/>
      <c r="G77" s="18">
        <v>1.4</v>
      </c>
      <c r="H77" s="18">
        <v>1.68</v>
      </c>
      <c r="I77" s="18">
        <v>2.23</v>
      </c>
      <c r="J77" s="18">
        <v>2.39</v>
      </c>
      <c r="K77" s="22">
        <v>3</v>
      </c>
      <c r="L77" s="22">
        <f t="shared" si="32"/>
        <v>39748.211999999992</v>
      </c>
      <c r="M77" s="22">
        <v>15</v>
      </c>
      <c r="N77" s="22">
        <f t="shared" si="33"/>
        <v>198741.05999999997</v>
      </c>
      <c r="O77" s="22">
        <v>47</v>
      </c>
      <c r="P77" s="22">
        <f t="shared" si="34"/>
        <v>622721.9879999999</v>
      </c>
    </row>
    <row r="78" spans="1:16" x14ac:dyDescent="0.25">
      <c r="A78" s="8">
        <v>70</v>
      </c>
      <c r="B78" s="23" t="s">
        <v>89</v>
      </c>
      <c r="C78" s="18">
        <f t="shared" si="31"/>
        <v>9657</v>
      </c>
      <c r="D78" s="19">
        <v>1.55</v>
      </c>
      <c r="E78" s="20">
        <v>1</v>
      </c>
      <c r="F78" s="21"/>
      <c r="G78" s="18">
        <v>1.4</v>
      </c>
      <c r="H78" s="18">
        <v>1.68</v>
      </c>
      <c r="I78" s="18">
        <v>2.23</v>
      </c>
      <c r="J78" s="18">
        <v>2.39</v>
      </c>
      <c r="K78" s="22"/>
      <c r="L78" s="22">
        <f t="shared" si="32"/>
        <v>0</v>
      </c>
      <c r="M78" s="22"/>
      <c r="N78" s="22">
        <f t="shared" si="33"/>
        <v>0</v>
      </c>
      <c r="O78" s="22"/>
      <c r="P78" s="22">
        <f t="shared" si="34"/>
        <v>0</v>
      </c>
    </row>
    <row r="79" spans="1:16" x14ac:dyDescent="0.25">
      <c r="A79" s="8">
        <v>71</v>
      </c>
      <c r="B79" s="23" t="s">
        <v>90</v>
      </c>
      <c r="C79" s="18">
        <f t="shared" si="31"/>
        <v>9657</v>
      </c>
      <c r="D79" s="19">
        <v>0.78</v>
      </c>
      <c r="E79" s="20">
        <v>1</v>
      </c>
      <c r="F79" s="21"/>
      <c r="G79" s="18">
        <v>1.4</v>
      </c>
      <c r="H79" s="18">
        <v>1.68</v>
      </c>
      <c r="I79" s="18">
        <v>2.23</v>
      </c>
      <c r="J79" s="18">
        <v>2.39</v>
      </c>
      <c r="K79" s="22"/>
      <c r="L79" s="22">
        <f t="shared" si="32"/>
        <v>0</v>
      </c>
      <c r="M79" s="22"/>
      <c r="N79" s="22">
        <f t="shared" si="33"/>
        <v>0</v>
      </c>
      <c r="O79" s="22"/>
      <c r="P79" s="22">
        <f t="shared" si="34"/>
        <v>0</v>
      </c>
    </row>
    <row r="80" spans="1:16" x14ac:dyDescent="0.25">
      <c r="A80" s="8">
        <v>149</v>
      </c>
      <c r="B80" s="23" t="s">
        <v>91</v>
      </c>
      <c r="C80" s="18">
        <f t="shared" si="31"/>
        <v>9657</v>
      </c>
      <c r="D80" s="19">
        <v>0.75</v>
      </c>
      <c r="E80" s="20">
        <v>1</v>
      </c>
      <c r="F80" s="21"/>
      <c r="G80" s="18">
        <v>1.4</v>
      </c>
      <c r="H80" s="18">
        <v>1.68</v>
      </c>
      <c r="I80" s="18">
        <v>2.23</v>
      </c>
      <c r="J80" s="18">
        <v>2.39</v>
      </c>
      <c r="K80" s="22"/>
      <c r="L80" s="22">
        <f t="shared" si="32"/>
        <v>0</v>
      </c>
      <c r="M80" s="22"/>
      <c r="N80" s="22">
        <f t="shared" si="33"/>
        <v>0</v>
      </c>
      <c r="O80" s="22"/>
      <c r="P80" s="22">
        <f t="shared" si="34"/>
        <v>0</v>
      </c>
    </row>
    <row r="81" spans="1:16" x14ac:dyDescent="0.25">
      <c r="A81" s="8">
        <v>72</v>
      </c>
      <c r="B81" s="23" t="s">
        <v>92</v>
      </c>
      <c r="C81" s="18">
        <f t="shared" si="31"/>
        <v>9657</v>
      </c>
      <c r="D81" s="19">
        <v>1.17</v>
      </c>
      <c r="E81" s="20">
        <v>1</v>
      </c>
      <c r="F81" s="21"/>
      <c r="G81" s="18">
        <v>1.4</v>
      </c>
      <c r="H81" s="18">
        <v>1.68</v>
      </c>
      <c r="I81" s="18">
        <v>2.23</v>
      </c>
      <c r="J81" s="18">
        <v>2.39</v>
      </c>
      <c r="K81" s="22">
        <v>4</v>
      </c>
      <c r="L81" s="22">
        <f t="shared" si="32"/>
        <v>63272.66399999999</v>
      </c>
      <c r="M81" s="22"/>
      <c r="N81" s="22">
        <f t="shared" si="33"/>
        <v>0</v>
      </c>
      <c r="O81" s="22"/>
      <c r="P81" s="22">
        <f t="shared" si="34"/>
        <v>0</v>
      </c>
    </row>
    <row r="82" spans="1:16" ht="30" x14ac:dyDescent="0.25">
      <c r="A82" s="8">
        <v>73</v>
      </c>
      <c r="B82" s="23" t="s">
        <v>93</v>
      </c>
      <c r="C82" s="18">
        <f t="shared" si="31"/>
        <v>9657</v>
      </c>
      <c r="D82" s="19">
        <v>1.1200000000000001</v>
      </c>
      <c r="E82" s="20">
        <v>1</v>
      </c>
      <c r="F82" s="21"/>
      <c r="G82" s="18">
        <v>1.4</v>
      </c>
      <c r="H82" s="18">
        <v>1.68</v>
      </c>
      <c r="I82" s="18">
        <v>2.23</v>
      </c>
      <c r="J82" s="18">
        <v>2.39</v>
      </c>
      <c r="K82" s="22">
        <v>16</v>
      </c>
      <c r="L82" s="22">
        <f t="shared" si="32"/>
        <v>242274.81599999999</v>
      </c>
      <c r="M82" s="22">
        <v>110</v>
      </c>
      <c r="N82" s="22">
        <f t="shared" si="33"/>
        <v>1665639.36</v>
      </c>
      <c r="O82" s="22">
        <v>16</v>
      </c>
      <c r="P82" s="22">
        <f t="shared" si="34"/>
        <v>242274.81599999999</v>
      </c>
    </row>
    <row r="83" spans="1:16" x14ac:dyDescent="0.25">
      <c r="A83" s="8">
        <v>74</v>
      </c>
      <c r="B83" s="23" t="s">
        <v>94</v>
      </c>
      <c r="C83" s="18">
        <f t="shared" si="31"/>
        <v>9657</v>
      </c>
      <c r="D83" s="19">
        <v>0.96</v>
      </c>
      <c r="E83" s="20">
        <v>1</v>
      </c>
      <c r="F83" s="21"/>
      <c r="G83" s="18">
        <v>1.4</v>
      </c>
      <c r="H83" s="18">
        <v>1.68</v>
      </c>
      <c r="I83" s="18">
        <v>2.23</v>
      </c>
      <c r="J83" s="18">
        <v>2.39</v>
      </c>
      <c r="K83" s="22">
        <v>10</v>
      </c>
      <c r="L83" s="22">
        <f t="shared" si="32"/>
        <v>129790.07999999999</v>
      </c>
      <c r="M83" s="22"/>
      <c r="N83" s="22">
        <f t="shared" si="33"/>
        <v>0</v>
      </c>
      <c r="O83" s="22"/>
      <c r="P83" s="22">
        <f t="shared" si="34"/>
        <v>0</v>
      </c>
    </row>
    <row r="84" spans="1:16" ht="30" x14ac:dyDescent="0.25">
      <c r="A84" s="8">
        <v>75</v>
      </c>
      <c r="B84" s="23" t="s">
        <v>95</v>
      </c>
      <c r="C84" s="18">
        <f t="shared" si="31"/>
        <v>9657</v>
      </c>
      <c r="D84" s="19">
        <v>1.1499999999999999</v>
      </c>
      <c r="E84" s="20">
        <v>1</v>
      </c>
      <c r="F84" s="21"/>
      <c r="G84" s="18">
        <v>1.4</v>
      </c>
      <c r="H84" s="18">
        <v>1.68</v>
      </c>
      <c r="I84" s="18">
        <v>2.23</v>
      </c>
      <c r="J84" s="18">
        <v>2.39</v>
      </c>
      <c r="K84" s="22"/>
      <c r="L84" s="22">
        <f t="shared" si="32"/>
        <v>0</v>
      </c>
      <c r="M84" s="22"/>
      <c r="N84" s="22">
        <f t="shared" si="33"/>
        <v>0</v>
      </c>
      <c r="O84" s="22"/>
      <c r="P84" s="22">
        <f t="shared" si="34"/>
        <v>0</v>
      </c>
    </row>
    <row r="85" spans="1:16" x14ac:dyDescent="0.25">
      <c r="A85" s="8">
        <v>76</v>
      </c>
      <c r="B85" s="23" t="s">
        <v>96</v>
      </c>
      <c r="C85" s="18">
        <f t="shared" si="31"/>
        <v>9657</v>
      </c>
      <c r="D85" s="19">
        <v>2.82</v>
      </c>
      <c r="E85" s="20">
        <v>1</v>
      </c>
      <c r="F85" s="21"/>
      <c r="G85" s="18">
        <v>1.4</v>
      </c>
      <c r="H85" s="18">
        <v>1.68</v>
      </c>
      <c r="I85" s="18">
        <v>2.23</v>
      </c>
      <c r="J85" s="18">
        <v>2.39</v>
      </c>
      <c r="K85" s="22"/>
      <c r="L85" s="22">
        <f t="shared" si="32"/>
        <v>0</v>
      </c>
      <c r="M85" s="22"/>
      <c r="N85" s="22">
        <f t="shared" si="33"/>
        <v>0</v>
      </c>
      <c r="O85" s="22"/>
      <c r="P85" s="22">
        <f t="shared" si="34"/>
        <v>0</v>
      </c>
    </row>
    <row r="86" spans="1:16" ht="30" x14ac:dyDescent="0.25">
      <c r="A86" s="8">
        <v>77</v>
      </c>
      <c r="B86" s="23" t="s">
        <v>97</v>
      </c>
      <c r="C86" s="18">
        <f t="shared" si="31"/>
        <v>9657</v>
      </c>
      <c r="D86" s="19">
        <v>4.51</v>
      </c>
      <c r="E86" s="20">
        <v>1</v>
      </c>
      <c r="F86" s="21"/>
      <c r="G86" s="18">
        <v>1.4</v>
      </c>
      <c r="H86" s="18">
        <v>1.68</v>
      </c>
      <c r="I86" s="18">
        <v>2.23</v>
      </c>
      <c r="J86" s="18">
        <v>2.39</v>
      </c>
      <c r="K86" s="22"/>
      <c r="L86" s="22">
        <f t="shared" si="32"/>
        <v>0</v>
      </c>
      <c r="M86" s="22"/>
      <c r="N86" s="22">
        <f t="shared" si="33"/>
        <v>0</v>
      </c>
      <c r="O86" s="22"/>
      <c r="P86" s="22">
        <f t="shared" si="34"/>
        <v>0</v>
      </c>
    </row>
    <row r="87" spans="1:16" ht="30" x14ac:dyDescent="0.25">
      <c r="A87" s="8">
        <v>78</v>
      </c>
      <c r="B87" s="23" t="s">
        <v>98</v>
      </c>
      <c r="C87" s="18">
        <f t="shared" si="31"/>
        <v>9657</v>
      </c>
      <c r="D87" s="19">
        <v>2.52</v>
      </c>
      <c r="E87" s="20">
        <v>1</v>
      </c>
      <c r="F87" s="21"/>
      <c r="G87" s="18">
        <v>1.4</v>
      </c>
      <c r="H87" s="18">
        <v>1.68</v>
      </c>
      <c r="I87" s="18">
        <v>2.23</v>
      </c>
      <c r="J87" s="18">
        <v>2.39</v>
      </c>
      <c r="K87" s="22">
        <v>1</v>
      </c>
      <c r="L87" s="22">
        <f t="shared" si="32"/>
        <v>34069.896000000001</v>
      </c>
      <c r="M87" s="22"/>
      <c r="N87" s="22">
        <f t="shared" si="33"/>
        <v>0</v>
      </c>
      <c r="O87" s="22"/>
      <c r="P87" s="22">
        <f t="shared" si="34"/>
        <v>0</v>
      </c>
    </row>
    <row r="88" spans="1:16" x14ac:dyDescent="0.25">
      <c r="A88" s="8">
        <v>79</v>
      </c>
      <c r="B88" s="23" t="s">
        <v>99</v>
      </c>
      <c r="C88" s="18">
        <f t="shared" si="31"/>
        <v>9657</v>
      </c>
      <c r="D88" s="19">
        <v>0.82</v>
      </c>
      <c r="E88" s="20">
        <v>1</v>
      </c>
      <c r="F88" s="21"/>
      <c r="G88" s="18">
        <v>1.4</v>
      </c>
      <c r="H88" s="18">
        <v>1.68</v>
      </c>
      <c r="I88" s="18">
        <v>2.23</v>
      </c>
      <c r="J88" s="18">
        <v>2.39</v>
      </c>
      <c r="K88" s="22">
        <v>480</v>
      </c>
      <c r="L88" s="22">
        <f t="shared" si="32"/>
        <v>5321393.2799999993</v>
      </c>
      <c r="M88" s="22">
        <v>225</v>
      </c>
      <c r="N88" s="22">
        <f t="shared" si="33"/>
        <v>2494403.0999999996</v>
      </c>
      <c r="O88" s="22">
        <v>770</v>
      </c>
      <c r="P88" s="22">
        <f t="shared" si="34"/>
        <v>8536401.7199999988</v>
      </c>
    </row>
    <row r="89" spans="1:16" x14ac:dyDescent="0.25">
      <c r="A89" s="14">
        <v>16</v>
      </c>
      <c r="B89" s="31" t="s">
        <v>100</v>
      </c>
      <c r="C89" s="26">
        <f t="shared" si="31"/>
        <v>9657</v>
      </c>
      <c r="D89" s="28">
        <v>1.2</v>
      </c>
      <c r="E89" s="20">
        <v>1</v>
      </c>
      <c r="F89" s="21"/>
      <c r="G89" s="26">
        <v>1.4</v>
      </c>
      <c r="H89" s="26">
        <v>1.68</v>
      </c>
      <c r="I89" s="26">
        <v>2.23</v>
      </c>
      <c r="J89" s="26">
        <v>2.39</v>
      </c>
      <c r="K89" s="25">
        <f t="shared" ref="K89:L89" si="35">SUM(K90:K95)</f>
        <v>122</v>
      </c>
      <c r="L89" s="25">
        <f t="shared" si="35"/>
        <v>1588982.0939999998</v>
      </c>
      <c r="M89" s="25">
        <f t="shared" ref="M89:P89" si="36">SUM(M90:M95)</f>
        <v>150</v>
      </c>
      <c r="N89" s="25">
        <f t="shared" si="36"/>
        <v>1910347.7399999998</v>
      </c>
      <c r="O89" s="25">
        <f t="shared" si="36"/>
        <v>320</v>
      </c>
      <c r="P89" s="25">
        <f t="shared" si="36"/>
        <v>4153282.5599999996</v>
      </c>
    </row>
    <row r="90" spans="1:16" ht="30" x14ac:dyDescent="0.25">
      <c r="A90" s="8">
        <v>80</v>
      </c>
      <c r="B90" s="17" t="s">
        <v>101</v>
      </c>
      <c r="C90" s="18">
        <f t="shared" si="31"/>
        <v>9657</v>
      </c>
      <c r="D90" s="19">
        <v>1.31</v>
      </c>
      <c r="E90" s="20">
        <v>1</v>
      </c>
      <c r="F90" s="21"/>
      <c r="G90" s="18">
        <v>1.4</v>
      </c>
      <c r="H90" s="18">
        <v>1.68</v>
      </c>
      <c r="I90" s="18">
        <v>2.23</v>
      </c>
      <c r="J90" s="18">
        <v>2.39</v>
      </c>
      <c r="K90" s="22">
        <v>1</v>
      </c>
      <c r="L90" s="22">
        <f>K90*C90*D90*E90*G90*$L$7</f>
        <v>17710.937999999998</v>
      </c>
      <c r="M90" s="22"/>
      <c r="N90" s="22">
        <f>M90*C90*D90*E90*G90*$N$7</f>
        <v>0</v>
      </c>
      <c r="O90" s="22"/>
      <c r="P90" s="22">
        <f>O90*C90*D90*E90*G90*$P$7</f>
        <v>0</v>
      </c>
    </row>
    <row r="91" spans="1:16" ht="30" x14ac:dyDescent="0.25">
      <c r="A91" s="8">
        <v>81</v>
      </c>
      <c r="B91" s="17" t="s">
        <v>102</v>
      </c>
      <c r="C91" s="18">
        <f t="shared" si="31"/>
        <v>9657</v>
      </c>
      <c r="D91" s="19">
        <v>0.96</v>
      </c>
      <c r="E91" s="20">
        <v>1</v>
      </c>
      <c r="F91" s="21"/>
      <c r="G91" s="18">
        <v>1.4</v>
      </c>
      <c r="H91" s="18">
        <v>1.68</v>
      </c>
      <c r="I91" s="18">
        <v>2.23</v>
      </c>
      <c r="J91" s="18">
        <v>2.39</v>
      </c>
      <c r="K91" s="22">
        <v>120</v>
      </c>
      <c r="L91" s="22">
        <f>K91*C91*D91*E91*G91*$L$7</f>
        <v>1557480.9599999997</v>
      </c>
      <c r="M91" s="22">
        <v>140</v>
      </c>
      <c r="N91" s="22">
        <f>M91*C91*D91*E91*G91*$N$7</f>
        <v>1817061.1199999999</v>
      </c>
      <c r="O91" s="22">
        <v>320</v>
      </c>
      <c r="P91" s="22">
        <f>O91*C91*D91*E91*G91*$P$7</f>
        <v>4153282.5599999996</v>
      </c>
    </row>
    <row r="92" spans="1:16" x14ac:dyDescent="0.25">
      <c r="A92" s="8">
        <v>82</v>
      </c>
      <c r="B92" s="17" t="s">
        <v>103</v>
      </c>
      <c r="C92" s="18">
        <f t="shared" si="31"/>
        <v>9657</v>
      </c>
      <c r="D92" s="19">
        <v>0.69</v>
      </c>
      <c r="E92" s="20">
        <v>1</v>
      </c>
      <c r="F92" s="21"/>
      <c r="G92" s="18">
        <v>1.4</v>
      </c>
      <c r="H92" s="18">
        <v>1.68</v>
      </c>
      <c r="I92" s="18">
        <v>2.23</v>
      </c>
      <c r="J92" s="18">
        <v>2.39</v>
      </c>
      <c r="K92" s="22">
        <v>0</v>
      </c>
      <c r="L92" s="22">
        <f>K92*C92*D92*E92*G92*$L$7</f>
        <v>0</v>
      </c>
      <c r="M92" s="22">
        <v>10</v>
      </c>
      <c r="N92" s="22">
        <f>M92*C92*D92*E92*G92*$N$7</f>
        <v>93286.619999999981</v>
      </c>
      <c r="O92" s="22"/>
      <c r="P92" s="22">
        <f>O92*C92*D92*E92*G92*$P$7</f>
        <v>0</v>
      </c>
    </row>
    <row r="93" spans="1:16" x14ac:dyDescent="0.25">
      <c r="A93" s="8">
        <v>83</v>
      </c>
      <c r="B93" s="17" t="s">
        <v>104</v>
      </c>
      <c r="C93" s="18">
        <f t="shared" si="31"/>
        <v>9657</v>
      </c>
      <c r="D93" s="19">
        <v>1.54</v>
      </c>
      <c r="E93" s="20">
        <v>1</v>
      </c>
      <c r="F93" s="21"/>
      <c r="G93" s="18">
        <v>1.4</v>
      </c>
      <c r="H93" s="18">
        <v>1.68</v>
      </c>
      <c r="I93" s="18">
        <v>2.23</v>
      </c>
      <c r="J93" s="18">
        <v>2.39</v>
      </c>
      <c r="K93" s="22">
        <v>0</v>
      </c>
      <c r="L93" s="22">
        <f>K93*C93*D93*E93*G93*$L$7</f>
        <v>0</v>
      </c>
      <c r="M93" s="22"/>
      <c r="N93" s="22">
        <f>M93*C93*D93*E93*G93*$N$7</f>
        <v>0</v>
      </c>
      <c r="O93" s="22"/>
      <c r="P93" s="22">
        <f>O93*C93*D93*E93*G93*$P$7</f>
        <v>0</v>
      </c>
    </row>
    <row r="94" spans="1:16" ht="30" x14ac:dyDescent="0.25">
      <c r="A94" s="8">
        <v>86</v>
      </c>
      <c r="B94" s="23" t="s">
        <v>105</v>
      </c>
      <c r="C94" s="18">
        <f t="shared" si="31"/>
        <v>9657</v>
      </c>
      <c r="D94" s="24">
        <v>1.41</v>
      </c>
      <c r="E94" s="20">
        <v>1</v>
      </c>
      <c r="F94" s="21"/>
      <c r="G94" s="18">
        <v>1.4</v>
      </c>
      <c r="H94" s="18">
        <v>1.68</v>
      </c>
      <c r="I94" s="18">
        <v>2.23</v>
      </c>
      <c r="J94" s="18">
        <v>2.39</v>
      </c>
      <c r="K94" s="22"/>
      <c r="L94" s="22"/>
      <c r="M94" s="22"/>
      <c r="N94" s="22"/>
      <c r="O94" s="22"/>
      <c r="P94" s="22"/>
    </row>
    <row r="95" spans="1:16" ht="30" x14ac:dyDescent="0.25">
      <c r="A95" s="8">
        <v>89</v>
      </c>
      <c r="B95" s="17" t="s">
        <v>106</v>
      </c>
      <c r="C95" s="18">
        <f>C93</f>
        <v>9657</v>
      </c>
      <c r="D95" s="18">
        <v>1.02</v>
      </c>
      <c r="E95" s="20">
        <v>1</v>
      </c>
      <c r="F95" s="21"/>
      <c r="G95" s="18">
        <v>1.4</v>
      </c>
      <c r="H95" s="18">
        <v>1.68</v>
      </c>
      <c r="I95" s="18">
        <v>2.23</v>
      </c>
      <c r="J95" s="18">
        <v>2.39</v>
      </c>
      <c r="K95" s="22">
        <v>1</v>
      </c>
      <c r="L95" s="22">
        <f>K95*C95*D95*E95*G95*$L$7</f>
        <v>13790.195999999998</v>
      </c>
      <c r="M95" s="22"/>
      <c r="N95" s="22">
        <f>M95*C95*D95*E95*G95*$N$7</f>
        <v>0</v>
      </c>
      <c r="O95" s="22"/>
      <c r="P95" s="22">
        <f>O95*C95*D95*E95*G95*$P$7</f>
        <v>0</v>
      </c>
    </row>
    <row r="96" spans="1:16" x14ac:dyDescent="0.25">
      <c r="A96" s="14">
        <v>17</v>
      </c>
      <c r="B96" s="15" t="s">
        <v>107</v>
      </c>
      <c r="C96" s="26">
        <f t="shared" si="31"/>
        <v>9657</v>
      </c>
      <c r="D96" s="28">
        <v>2.96</v>
      </c>
      <c r="E96" s="20">
        <v>1</v>
      </c>
      <c r="F96" s="21"/>
      <c r="G96" s="26">
        <v>1.4</v>
      </c>
      <c r="H96" s="26">
        <v>1.68</v>
      </c>
      <c r="I96" s="26">
        <v>2.23</v>
      </c>
      <c r="J96" s="26">
        <v>2.39</v>
      </c>
      <c r="K96" s="16">
        <f t="shared" ref="K96:L96" si="37">SUM(K97:K102)</f>
        <v>0</v>
      </c>
      <c r="L96" s="16">
        <f t="shared" si="37"/>
        <v>0</v>
      </c>
      <c r="M96" s="16">
        <f t="shared" ref="M96:P96" si="38">SUM(M97:M102)</f>
        <v>0</v>
      </c>
      <c r="N96" s="16">
        <f t="shared" si="38"/>
        <v>0</v>
      </c>
      <c r="O96" s="16">
        <f t="shared" si="38"/>
        <v>0</v>
      </c>
      <c r="P96" s="16">
        <f t="shared" si="38"/>
        <v>0</v>
      </c>
    </row>
    <row r="97" spans="1:16" ht="30" x14ac:dyDescent="0.25">
      <c r="A97" s="8">
        <v>90</v>
      </c>
      <c r="B97" s="17" t="s">
        <v>108</v>
      </c>
      <c r="C97" s="18">
        <f t="shared" si="31"/>
        <v>9657</v>
      </c>
      <c r="D97" s="19">
        <v>4.21</v>
      </c>
      <c r="E97" s="20">
        <v>1</v>
      </c>
      <c r="F97" s="21"/>
      <c r="G97" s="18">
        <v>1.4</v>
      </c>
      <c r="H97" s="18">
        <v>1.68</v>
      </c>
      <c r="I97" s="18">
        <v>2.23</v>
      </c>
      <c r="J97" s="18">
        <v>2.39</v>
      </c>
      <c r="K97" s="22">
        <v>0</v>
      </c>
      <c r="L97" s="22">
        <f t="shared" ref="L97:L102" si="39">K97*C97*D97*E97*G97*$L$7</f>
        <v>0</v>
      </c>
      <c r="M97" s="22"/>
      <c r="N97" s="22">
        <f t="shared" ref="N97:N102" si="40">M97*C97*D97*E97*G97*$N$7</f>
        <v>0</v>
      </c>
      <c r="O97" s="22"/>
      <c r="P97" s="22">
        <f t="shared" ref="P97:P102" si="41">O97*C97*D97*E97*G97*$P$7</f>
        <v>0</v>
      </c>
    </row>
    <row r="98" spans="1:16" ht="30" x14ac:dyDescent="0.25">
      <c r="A98" s="8">
        <v>91</v>
      </c>
      <c r="B98" s="17" t="s">
        <v>109</v>
      </c>
      <c r="C98" s="18">
        <f t="shared" si="31"/>
        <v>9657</v>
      </c>
      <c r="D98" s="19">
        <v>12.09</v>
      </c>
      <c r="E98" s="20">
        <v>1</v>
      </c>
      <c r="F98" s="21"/>
      <c r="G98" s="18">
        <v>1.4</v>
      </c>
      <c r="H98" s="18">
        <v>1.68</v>
      </c>
      <c r="I98" s="18">
        <v>2.23</v>
      </c>
      <c r="J98" s="18">
        <v>2.39</v>
      </c>
      <c r="K98" s="22">
        <v>0</v>
      </c>
      <c r="L98" s="22">
        <f t="shared" si="39"/>
        <v>0</v>
      </c>
      <c r="M98" s="22"/>
      <c r="N98" s="22">
        <f t="shared" si="40"/>
        <v>0</v>
      </c>
      <c r="O98" s="22"/>
      <c r="P98" s="22">
        <f t="shared" si="41"/>
        <v>0</v>
      </c>
    </row>
    <row r="99" spans="1:16" ht="30" x14ac:dyDescent="0.25">
      <c r="A99" s="8">
        <v>93</v>
      </c>
      <c r="B99" s="17" t="s">
        <v>110</v>
      </c>
      <c r="C99" s="18">
        <f t="shared" si="31"/>
        <v>9657</v>
      </c>
      <c r="D99" s="19">
        <v>1.91</v>
      </c>
      <c r="E99" s="20">
        <v>1</v>
      </c>
      <c r="F99" s="21"/>
      <c r="G99" s="18">
        <v>1.4</v>
      </c>
      <c r="H99" s="18">
        <v>1.68</v>
      </c>
      <c r="I99" s="18">
        <v>2.23</v>
      </c>
      <c r="J99" s="18">
        <v>2.39</v>
      </c>
      <c r="K99" s="22">
        <v>0</v>
      </c>
      <c r="L99" s="22">
        <f t="shared" si="39"/>
        <v>0</v>
      </c>
      <c r="M99" s="22"/>
      <c r="N99" s="22">
        <f t="shared" si="40"/>
        <v>0</v>
      </c>
      <c r="O99" s="22"/>
      <c r="P99" s="22">
        <f t="shared" si="41"/>
        <v>0</v>
      </c>
    </row>
    <row r="100" spans="1:16" ht="30" x14ac:dyDescent="0.25">
      <c r="A100" s="8">
        <v>94</v>
      </c>
      <c r="B100" s="23" t="s">
        <v>111</v>
      </c>
      <c r="C100" s="18">
        <f t="shared" si="31"/>
        <v>9657</v>
      </c>
      <c r="D100" s="19">
        <v>1.41</v>
      </c>
      <c r="E100" s="20">
        <v>1</v>
      </c>
      <c r="F100" s="21"/>
      <c r="G100" s="18">
        <v>1.4</v>
      </c>
      <c r="H100" s="18">
        <v>1.68</v>
      </c>
      <c r="I100" s="18">
        <v>2.23</v>
      </c>
      <c r="J100" s="18">
        <v>2.39</v>
      </c>
      <c r="K100" s="22">
        <v>0</v>
      </c>
      <c r="L100" s="22">
        <f t="shared" si="39"/>
        <v>0</v>
      </c>
      <c r="M100" s="22"/>
      <c r="N100" s="22">
        <f t="shared" si="40"/>
        <v>0</v>
      </c>
      <c r="O100" s="22"/>
      <c r="P100" s="22">
        <f t="shared" si="41"/>
        <v>0</v>
      </c>
    </row>
    <row r="101" spans="1:16" ht="30" x14ac:dyDescent="0.25">
      <c r="A101" s="8">
        <v>95</v>
      </c>
      <c r="B101" s="23" t="s">
        <v>112</v>
      </c>
      <c r="C101" s="18">
        <f t="shared" si="31"/>
        <v>9657</v>
      </c>
      <c r="D101" s="19">
        <v>1.87</v>
      </c>
      <c r="E101" s="20">
        <v>1</v>
      </c>
      <c r="F101" s="21"/>
      <c r="G101" s="18">
        <v>1.4</v>
      </c>
      <c r="H101" s="18">
        <v>1.68</v>
      </c>
      <c r="I101" s="18">
        <v>2.23</v>
      </c>
      <c r="J101" s="18">
        <v>2.39</v>
      </c>
      <c r="K101" s="22"/>
      <c r="L101" s="22">
        <f t="shared" si="39"/>
        <v>0</v>
      </c>
      <c r="M101" s="22"/>
      <c r="N101" s="22">
        <f t="shared" si="40"/>
        <v>0</v>
      </c>
      <c r="O101" s="22"/>
      <c r="P101" s="22">
        <f t="shared" si="41"/>
        <v>0</v>
      </c>
    </row>
    <row r="102" spans="1:16" ht="30" x14ac:dyDescent="0.25">
      <c r="A102" s="8">
        <v>96</v>
      </c>
      <c r="B102" s="23" t="s">
        <v>113</v>
      </c>
      <c r="C102" s="18">
        <f t="shared" si="31"/>
        <v>9657</v>
      </c>
      <c r="D102" s="19">
        <v>2.54</v>
      </c>
      <c r="E102" s="20">
        <v>1</v>
      </c>
      <c r="F102" s="21"/>
      <c r="G102" s="18">
        <v>1.4</v>
      </c>
      <c r="H102" s="18">
        <v>1.68</v>
      </c>
      <c r="I102" s="18">
        <v>2.23</v>
      </c>
      <c r="J102" s="18">
        <v>2.39</v>
      </c>
      <c r="K102" s="22"/>
      <c r="L102" s="22">
        <f t="shared" si="39"/>
        <v>0</v>
      </c>
      <c r="M102" s="22"/>
      <c r="N102" s="22">
        <f t="shared" si="40"/>
        <v>0</v>
      </c>
      <c r="O102" s="22"/>
      <c r="P102" s="22">
        <f t="shared" si="41"/>
        <v>0</v>
      </c>
    </row>
    <row r="103" spans="1:16" x14ac:dyDescent="0.25">
      <c r="A103" s="14">
        <v>18</v>
      </c>
      <c r="B103" s="15" t="s">
        <v>114</v>
      </c>
      <c r="C103" s="26">
        <f t="shared" si="31"/>
        <v>9657</v>
      </c>
      <c r="D103" s="28">
        <v>2.25</v>
      </c>
      <c r="E103" s="20">
        <v>1</v>
      </c>
      <c r="F103" s="21"/>
      <c r="G103" s="26">
        <v>1.4</v>
      </c>
      <c r="H103" s="26">
        <v>1.68</v>
      </c>
      <c r="I103" s="26">
        <v>2.23</v>
      </c>
      <c r="J103" s="26">
        <v>2.39</v>
      </c>
      <c r="K103" s="25">
        <f t="shared" ref="K103:L103" si="42">SUM(K104:K108)-K106-K107</f>
        <v>0</v>
      </c>
      <c r="L103" s="25">
        <f t="shared" si="42"/>
        <v>0</v>
      </c>
      <c r="M103" s="25">
        <f t="shared" ref="M103:P103" si="43">SUM(M104:M108)-M106-M107</f>
        <v>0</v>
      </c>
      <c r="N103" s="25">
        <f t="shared" si="43"/>
        <v>0</v>
      </c>
      <c r="O103" s="25">
        <f t="shared" si="43"/>
        <v>0</v>
      </c>
      <c r="P103" s="25">
        <f t="shared" si="43"/>
        <v>0</v>
      </c>
    </row>
    <row r="104" spans="1:16" x14ac:dyDescent="0.25">
      <c r="A104" s="8">
        <v>97</v>
      </c>
      <c r="B104" s="23" t="s">
        <v>115</v>
      </c>
      <c r="C104" s="18">
        <f t="shared" si="31"/>
        <v>9657</v>
      </c>
      <c r="D104" s="19">
        <v>2.0099999999999998</v>
      </c>
      <c r="E104" s="20">
        <v>1</v>
      </c>
      <c r="F104" s="21"/>
      <c r="G104" s="18">
        <v>1.4</v>
      </c>
      <c r="H104" s="18">
        <v>1.68</v>
      </c>
      <c r="I104" s="18">
        <v>2.23</v>
      </c>
      <c r="J104" s="18">
        <v>2.39</v>
      </c>
      <c r="K104" s="22">
        <v>0</v>
      </c>
      <c r="L104" s="22">
        <f>K104*C104*D104*E104*G104*$L$7</f>
        <v>0</v>
      </c>
      <c r="M104" s="22"/>
      <c r="N104" s="22">
        <f>M104*C104*D104*E104*G104*$N$7</f>
        <v>0</v>
      </c>
      <c r="O104" s="22"/>
      <c r="P104" s="22">
        <f>O104*C104*D104*E104*G104*$P$7</f>
        <v>0</v>
      </c>
    </row>
    <row r="105" spans="1:16" x14ac:dyDescent="0.25">
      <c r="A105" s="8">
        <v>98</v>
      </c>
      <c r="B105" s="23" t="s">
        <v>116</v>
      </c>
      <c r="C105" s="18">
        <f t="shared" si="31"/>
        <v>9657</v>
      </c>
      <c r="D105" s="19">
        <v>3.67</v>
      </c>
      <c r="E105" s="20">
        <v>1</v>
      </c>
      <c r="F105" s="21"/>
      <c r="G105" s="18">
        <v>1.4</v>
      </c>
      <c r="H105" s="18">
        <v>1.68</v>
      </c>
      <c r="I105" s="18">
        <v>2.23</v>
      </c>
      <c r="J105" s="18">
        <v>2.39</v>
      </c>
      <c r="K105" s="22"/>
      <c r="L105" s="22">
        <f>K105*C105*D105*E105*G105*$L$7</f>
        <v>0</v>
      </c>
      <c r="M105" s="22"/>
      <c r="N105" s="22">
        <f>M105*C105*D105*E105*G105*$N$7</f>
        <v>0</v>
      </c>
      <c r="O105" s="22"/>
      <c r="P105" s="22">
        <f>O105*C105*D105*E105*G105*$P$7</f>
        <v>0</v>
      </c>
    </row>
    <row r="106" spans="1:16" x14ac:dyDescent="0.25">
      <c r="A106" s="8">
        <v>99</v>
      </c>
      <c r="B106" s="23" t="s">
        <v>117</v>
      </c>
      <c r="C106" s="18">
        <f t="shared" si="31"/>
        <v>9657</v>
      </c>
      <c r="D106" s="19">
        <v>0.36</v>
      </c>
      <c r="E106" s="20">
        <v>1</v>
      </c>
      <c r="F106" s="21">
        <v>1.22</v>
      </c>
      <c r="G106" s="18">
        <v>1.4</v>
      </c>
      <c r="H106" s="18">
        <v>1.68</v>
      </c>
      <c r="I106" s="18">
        <v>2.23</v>
      </c>
      <c r="J106" s="18">
        <v>2.39</v>
      </c>
      <c r="K106" s="22"/>
      <c r="L106" s="22"/>
      <c r="M106" s="22"/>
      <c r="N106" s="22"/>
      <c r="O106" s="22"/>
      <c r="P106" s="22"/>
    </row>
    <row r="107" spans="1:16" x14ac:dyDescent="0.25">
      <c r="A107" s="8">
        <v>100</v>
      </c>
      <c r="B107" s="23" t="s">
        <v>118</v>
      </c>
      <c r="C107" s="18">
        <f t="shared" si="31"/>
        <v>9657</v>
      </c>
      <c r="D107" s="19">
        <v>0.27</v>
      </c>
      <c r="E107" s="20">
        <v>0.81</v>
      </c>
      <c r="F107" s="21"/>
      <c r="G107" s="18">
        <v>1.4</v>
      </c>
      <c r="H107" s="18">
        <v>1.68</v>
      </c>
      <c r="I107" s="18">
        <v>2.23</v>
      </c>
      <c r="J107" s="18">
        <v>2.39</v>
      </c>
      <c r="K107" s="22"/>
      <c r="L107" s="22"/>
      <c r="M107" s="22"/>
      <c r="N107" s="22"/>
      <c r="O107" s="22"/>
      <c r="P107" s="22"/>
    </row>
    <row r="108" spans="1:16" x14ac:dyDescent="0.25">
      <c r="A108" s="8">
        <v>101</v>
      </c>
      <c r="B108" s="17" t="s">
        <v>119</v>
      </c>
      <c r="C108" s="18">
        <f>C105</f>
        <v>9657</v>
      </c>
      <c r="D108" s="19">
        <v>1.63</v>
      </c>
      <c r="E108" s="20">
        <v>1</v>
      </c>
      <c r="F108" s="21"/>
      <c r="G108" s="18">
        <v>1.4</v>
      </c>
      <c r="H108" s="18">
        <v>1.68</v>
      </c>
      <c r="I108" s="18">
        <v>2.23</v>
      </c>
      <c r="J108" s="18">
        <v>2.39</v>
      </c>
      <c r="K108" s="22">
        <v>0</v>
      </c>
      <c r="L108" s="22">
        <f>K108*C108*D108*E108*G108*$L$7</f>
        <v>0</v>
      </c>
      <c r="M108" s="22"/>
      <c r="N108" s="22">
        <f>M108*C108*D108*E108*G108*$N$7</f>
        <v>0</v>
      </c>
      <c r="O108" s="22"/>
      <c r="P108" s="22">
        <f>O108*C108*D108*E108*G108*$P$7</f>
        <v>0</v>
      </c>
    </row>
    <row r="109" spans="1:16" x14ac:dyDescent="0.25">
      <c r="A109" s="14">
        <v>20</v>
      </c>
      <c r="B109" s="15" t="s">
        <v>120</v>
      </c>
      <c r="C109" s="26">
        <f t="shared" si="31"/>
        <v>9657</v>
      </c>
      <c r="D109" s="28">
        <v>0.87</v>
      </c>
      <c r="E109" s="20">
        <v>1</v>
      </c>
      <c r="F109" s="21"/>
      <c r="G109" s="26">
        <v>1.4</v>
      </c>
      <c r="H109" s="26">
        <v>1.68</v>
      </c>
      <c r="I109" s="26">
        <v>2.23</v>
      </c>
      <c r="J109" s="26">
        <v>2.39</v>
      </c>
      <c r="K109" s="25">
        <f t="shared" ref="K109:L109" si="44">SUM(K110:K115)</f>
        <v>70</v>
      </c>
      <c r="L109" s="25">
        <f t="shared" si="44"/>
        <v>762516.72</v>
      </c>
      <c r="M109" s="25">
        <f t="shared" ref="M109:P109" si="45">SUM(M110:M115)</f>
        <v>10</v>
      </c>
      <c r="N109" s="25">
        <f t="shared" si="45"/>
        <v>97342.559999999983</v>
      </c>
      <c r="O109" s="25">
        <f t="shared" si="45"/>
        <v>0</v>
      </c>
      <c r="P109" s="25">
        <f t="shared" si="45"/>
        <v>0</v>
      </c>
    </row>
    <row r="110" spans="1:16" ht="45" x14ac:dyDescent="0.25">
      <c r="A110" s="8">
        <v>130</v>
      </c>
      <c r="B110" s="17" t="s">
        <v>121</v>
      </c>
      <c r="C110" s="18">
        <f t="shared" si="31"/>
        <v>9657</v>
      </c>
      <c r="D110" s="19">
        <v>0.66</v>
      </c>
      <c r="E110" s="20">
        <v>1</v>
      </c>
      <c r="F110" s="21"/>
      <c r="G110" s="18">
        <v>1.4</v>
      </c>
      <c r="H110" s="18">
        <v>1.68</v>
      </c>
      <c r="I110" s="18">
        <v>2.23</v>
      </c>
      <c r="J110" s="18">
        <v>2.39</v>
      </c>
      <c r="K110" s="22"/>
      <c r="L110" s="22">
        <f>K110*C110*D110*E110*G110*$L$7</f>
        <v>0</v>
      </c>
      <c r="M110" s="22"/>
      <c r="N110" s="22">
        <f>M110*C110*D110*E110*G110*$N$7</f>
        <v>0</v>
      </c>
      <c r="O110" s="22"/>
      <c r="P110" s="22">
        <f>O110*C110*D110*E110*G110*$P$7</f>
        <v>0</v>
      </c>
    </row>
    <row r="111" spans="1:16" ht="30" x14ac:dyDescent="0.25">
      <c r="A111" s="8">
        <v>131</v>
      </c>
      <c r="B111" s="17" t="s">
        <v>122</v>
      </c>
      <c r="C111" s="18">
        <f t="shared" si="31"/>
        <v>9657</v>
      </c>
      <c r="D111" s="19">
        <v>0.67</v>
      </c>
      <c r="E111" s="20">
        <v>1</v>
      </c>
      <c r="F111" s="21"/>
      <c r="G111" s="18">
        <v>1.4</v>
      </c>
      <c r="H111" s="18">
        <v>1.68</v>
      </c>
      <c r="I111" s="18">
        <v>2.23</v>
      </c>
      <c r="J111" s="18">
        <v>2.39</v>
      </c>
      <c r="K111" s="22"/>
      <c r="L111" s="22">
        <f>K111*C111*D111*E111*G111*$L$7</f>
        <v>0</v>
      </c>
      <c r="M111" s="22"/>
      <c r="N111" s="22">
        <f>M111*C111*D111*E111*G111*$N$7</f>
        <v>0</v>
      </c>
      <c r="O111" s="22"/>
      <c r="P111" s="22">
        <f>O111*C111*D111*E111*G111*$P$7</f>
        <v>0</v>
      </c>
    </row>
    <row r="112" spans="1:16" x14ac:dyDescent="0.25">
      <c r="A112" s="8">
        <v>132</v>
      </c>
      <c r="B112" s="17" t="s">
        <v>123</v>
      </c>
      <c r="C112" s="18">
        <f t="shared" si="31"/>
        <v>9657</v>
      </c>
      <c r="D112" s="19">
        <v>0.72</v>
      </c>
      <c r="E112" s="20">
        <v>1</v>
      </c>
      <c r="F112" s="21"/>
      <c r="G112" s="18">
        <v>1.4</v>
      </c>
      <c r="H112" s="18">
        <v>1.68</v>
      </c>
      <c r="I112" s="18">
        <v>2.23</v>
      </c>
      <c r="J112" s="18">
        <v>2.39</v>
      </c>
      <c r="K112" s="22">
        <v>20</v>
      </c>
      <c r="L112" s="22">
        <f>K112*C112*D112*E112*G112*$L$7</f>
        <v>194685.11999999997</v>
      </c>
      <c r="M112" s="22">
        <v>10</v>
      </c>
      <c r="N112" s="22">
        <f>M112*C112*D112*E112*G112*$N$7</f>
        <v>97342.559999999983</v>
      </c>
      <c r="O112" s="22"/>
      <c r="P112" s="22">
        <f>O112*C112*D112*E112*G112*$P$7</f>
        <v>0</v>
      </c>
    </row>
    <row r="113" spans="1:16" ht="60" x14ac:dyDescent="0.25">
      <c r="A113" s="8">
        <v>133</v>
      </c>
      <c r="B113" s="17" t="s">
        <v>124</v>
      </c>
      <c r="C113" s="18">
        <f t="shared" si="31"/>
        <v>9657</v>
      </c>
      <c r="D113" s="19">
        <v>0.82</v>
      </c>
      <c r="E113" s="20">
        <v>1</v>
      </c>
      <c r="F113" s="21"/>
      <c r="G113" s="18">
        <v>1.4</v>
      </c>
      <c r="H113" s="18">
        <v>1.68</v>
      </c>
      <c r="I113" s="18">
        <v>2.23</v>
      </c>
      <c r="J113" s="18">
        <v>2.39</v>
      </c>
      <c r="K113" s="22"/>
      <c r="L113" s="22">
        <f>K113*C113*D113*E113*G113*$L$7</f>
        <v>0</v>
      </c>
      <c r="M113" s="22"/>
      <c r="N113" s="22">
        <f>M113*C113*D113*E113*G113*$N$7</f>
        <v>0</v>
      </c>
      <c r="O113" s="22"/>
      <c r="P113" s="22">
        <f>O113*C113*D113*E113*G113*$P$7</f>
        <v>0</v>
      </c>
    </row>
    <row r="114" spans="1:16" ht="45" x14ac:dyDescent="0.25">
      <c r="A114" s="8">
        <v>134</v>
      </c>
      <c r="B114" s="23" t="s">
        <v>125</v>
      </c>
      <c r="C114" s="18">
        <f t="shared" si="31"/>
        <v>9657</v>
      </c>
      <c r="D114" s="24">
        <v>0.84</v>
      </c>
      <c r="E114" s="20">
        <v>1</v>
      </c>
      <c r="F114" s="21"/>
      <c r="G114" s="18">
        <v>1.4</v>
      </c>
      <c r="H114" s="18">
        <v>1.68</v>
      </c>
      <c r="I114" s="18">
        <v>2.23</v>
      </c>
      <c r="J114" s="18">
        <v>2.39</v>
      </c>
      <c r="K114" s="22">
        <v>50</v>
      </c>
      <c r="L114" s="22">
        <f>K114*C114*D114*E114*G114*$L$7</f>
        <v>567831.6</v>
      </c>
      <c r="M114" s="22"/>
      <c r="N114" s="22"/>
      <c r="O114" s="22"/>
      <c r="P114" s="22"/>
    </row>
    <row r="115" spans="1:16" ht="45" x14ac:dyDescent="0.25">
      <c r="A115" s="8">
        <v>135</v>
      </c>
      <c r="B115" s="23" t="s">
        <v>126</v>
      </c>
      <c r="C115" s="18">
        <f t="shared" si="31"/>
        <v>9657</v>
      </c>
      <c r="D115" s="24">
        <v>0.98</v>
      </c>
      <c r="E115" s="20">
        <v>1</v>
      </c>
      <c r="F115" s="21"/>
      <c r="G115" s="18">
        <v>1.4</v>
      </c>
      <c r="H115" s="18">
        <v>1.68</v>
      </c>
      <c r="I115" s="18">
        <v>2.23</v>
      </c>
      <c r="J115" s="18">
        <v>2.39</v>
      </c>
      <c r="K115" s="22"/>
      <c r="L115" s="22"/>
      <c r="M115" s="22"/>
      <c r="N115" s="22"/>
      <c r="O115" s="22"/>
      <c r="P115" s="22"/>
    </row>
    <row r="116" spans="1:16" x14ac:dyDescent="0.25">
      <c r="A116" s="14">
        <v>21</v>
      </c>
      <c r="B116" s="15" t="s">
        <v>127</v>
      </c>
      <c r="C116" s="26">
        <f>C113</f>
        <v>9657</v>
      </c>
      <c r="D116" s="26">
        <v>0.92</v>
      </c>
      <c r="E116" s="20">
        <v>1</v>
      </c>
      <c r="F116" s="21"/>
      <c r="G116" s="26">
        <v>1.4</v>
      </c>
      <c r="H116" s="26">
        <v>1.68</v>
      </c>
      <c r="I116" s="26">
        <v>2.23</v>
      </c>
      <c r="J116" s="26">
        <v>2.39</v>
      </c>
      <c r="K116" s="25">
        <f t="shared" ref="K116:L116" si="46">SUM(K117:K122)</f>
        <v>4</v>
      </c>
      <c r="L116" s="25">
        <f t="shared" si="46"/>
        <v>31906.727999999999</v>
      </c>
      <c r="M116" s="25">
        <f t="shared" ref="M116:P116" si="47">SUM(M117:M122)</f>
        <v>0</v>
      </c>
      <c r="N116" s="25">
        <f t="shared" si="47"/>
        <v>0</v>
      </c>
      <c r="O116" s="25">
        <f t="shared" si="47"/>
        <v>0</v>
      </c>
      <c r="P116" s="25">
        <f t="shared" si="47"/>
        <v>0</v>
      </c>
    </row>
    <row r="117" spans="1:16" x14ac:dyDescent="0.25">
      <c r="A117" s="8">
        <v>138</v>
      </c>
      <c r="B117" s="32" t="s">
        <v>128</v>
      </c>
      <c r="C117" s="18">
        <f t="shared" ref="C117:C120" si="48">C114</f>
        <v>9657</v>
      </c>
      <c r="D117" s="18">
        <v>0.53</v>
      </c>
      <c r="E117" s="20">
        <v>1</v>
      </c>
      <c r="F117" s="21"/>
      <c r="G117" s="18">
        <v>1.4</v>
      </c>
      <c r="H117" s="18">
        <v>1.68</v>
      </c>
      <c r="I117" s="18">
        <v>2.23</v>
      </c>
      <c r="J117" s="18">
        <v>2.39</v>
      </c>
      <c r="K117" s="25"/>
      <c r="L117" s="25"/>
      <c r="M117" s="25"/>
      <c r="N117" s="25"/>
      <c r="O117" s="25"/>
      <c r="P117" s="25"/>
    </row>
    <row r="118" spans="1:16" x14ac:dyDescent="0.25">
      <c r="A118" s="8">
        <v>139</v>
      </c>
      <c r="B118" s="32" t="s">
        <v>129</v>
      </c>
      <c r="C118" s="18">
        <f t="shared" si="48"/>
        <v>9657</v>
      </c>
      <c r="D118" s="18">
        <v>0.79</v>
      </c>
      <c r="E118" s="20">
        <v>1</v>
      </c>
      <c r="F118" s="21"/>
      <c r="G118" s="18">
        <v>1.4</v>
      </c>
      <c r="H118" s="18">
        <v>1.68</v>
      </c>
      <c r="I118" s="18">
        <v>2.23</v>
      </c>
      <c r="J118" s="18">
        <v>2.39</v>
      </c>
      <c r="K118" s="25"/>
      <c r="L118" s="25"/>
      <c r="M118" s="25"/>
      <c r="N118" s="25"/>
      <c r="O118" s="25"/>
      <c r="P118" s="25"/>
    </row>
    <row r="119" spans="1:16" x14ac:dyDescent="0.25">
      <c r="A119" s="8">
        <v>140</v>
      </c>
      <c r="B119" s="32" t="s">
        <v>130</v>
      </c>
      <c r="C119" s="18">
        <f t="shared" si="48"/>
        <v>9657</v>
      </c>
      <c r="D119" s="18">
        <v>1.05</v>
      </c>
      <c r="E119" s="20">
        <v>1</v>
      </c>
      <c r="F119" s="21"/>
      <c r="G119" s="18">
        <v>1.4</v>
      </c>
      <c r="H119" s="18">
        <v>1.68</v>
      </c>
      <c r="I119" s="18">
        <v>2.23</v>
      </c>
      <c r="J119" s="18">
        <v>2.39</v>
      </c>
      <c r="K119" s="25"/>
      <c r="L119" s="25"/>
      <c r="M119" s="25"/>
      <c r="N119" s="25"/>
      <c r="O119" s="25"/>
      <c r="P119" s="25"/>
    </row>
    <row r="120" spans="1:16" x14ac:dyDescent="0.25">
      <c r="A120" s="8">
        <v>141</v>
      </c>
      <c r="B120" s="32" t="s">
        <v>131</v>
      </c>
      <c r="C120" s="18">
        <f t="shared" si="48"/>
        <v>9657</v>
      </c>
      <c r="D120" s="18">
        <v>1.19</v>
      </c>
      <c r="E120" s="20">
        <v>1</v>
      </c>
      <c r="F120" s="21"/>
      <c r="G120" s="18">
        <v>1.4</v>
      </c>
      <c r="H120" s="18">
        <v>1.68</v>
      </c>
      <c r="I120" s="18">
        <v>2.23</v>
      </c>
      <c r="J120" s="18">
        <v>2.39</v>
      </c>
      <c r="K120" s="25"/>
      <c r="L120" s="25"/>
      <c r="M120" s="25"/>
      <c r="N120" s="25"/>
      <c r="O120" s="25"/>
      <c r="P120" s="25"/>
    </row>
    <row r="121" spans="1:16" x14ac:dyDescent="0.25">
      <c r="A121" s="8">
        <v>143</v>
      </c>
      <c r="B121" s="17" t="s">
        <v>132</v>
      </c>
      <c r="C121" s="18">
        <f>C116</f>
        <v>9657</v>
      </c>
      <c r="D121" s="19">
        <v>0.59</v>
      </c>
      <c r="E121" s="20">
        <v>1</v>
      </c>
      <c r="F121" s="21"/>
      <c r="G121" s="18">
        <v>1.4</v>
      </c>
      <c r="H121" s="18">
        <v>1.68</v>
      </c>
      <c r="I121" s="18">
        <v>2.23</v>
      </c>
      <c r="J121" s="18">
        <v>2.39</v>
      </c>
      <c r="K121" s="22">
        <v>4</v>
      </c>
      <c r="L121" s="22">
        <f>K121*C121*D121*E121*G121*$L$7</f>
        <v>31906.727999999999</v>
      </c>
      <c r="M121" s="22"/>
      <c r="N121" s="22">
        <f>M121*C121*D121*E121*G121*$N$7</f>
        <v>0</v>
      </c>
      <c r="O121" s="22"/>
      <c r="P121" s="22">
        <f>O121*C121*D121*E121*G121*$P$7</f>
        <v>0</v>
      </c>
    </row>
    <row r="122" spans="1:16" x14ac:dyDescent="0.25">
      <c r="A122" s="8">
        <v>144</v>
      </c>
      <c r="B122" s="23" t="s">
        <v>133</v>
      </c>
      <c r="C122" s="18">
        <f t="shared" si="31"/>
        <v>9657</v>
      </c>
      <c r="D122" s="19">
        <v>0.84</v>
      </c>
      <c r="E122" s="20">
        <v>1</v>
      </c>
      <c r="F122" s="21"/>
      <c r="G122" s="18">
        <v>1.4</v>
      </c>
      <c r="H122" s="18">
        <v>1.68</v>
      </c>
      <c r="I122" s="18">
        <v>2.23</v>
      </c>
      <c r="J122" s="18">
        <v>2.39</v>
      </c>
      <c r="K122" s="22"/>
      <c r="L122" s="22">
        <f>K122*C122*D122*E122*G122*$L$7</f>
        <v>0</v>
      </c>
      <c r="M122" s="22"/>
      <c r="N122" s="22">
        <f>M122*C122*D122*E122*G122*$N$7</f>
        <v>0</v>
      </c>
      <c r="O122" s="22"/>
      <c r="P122" s="22">
        <f>O122*C122*D122*E122*G122*$P$7</f>
        <v>0</v>
      </c>
    </row>
    <row r="123" spans="1:16" x14ac:dyDescent="0.25">
      <c r="A123" s="14">
        <v>23</v>
      </c>
      <c r="B123" s="15" t="s">
        <v>134</v>
      </c>
      <c r="C123" s="26">
        <f>C122</f>
        <v>9657</v>
      </c>
      <c r="D123" s="28">
        <v>1.31</v>
      </c>
      <c r="E123" s="20">
        <v>1</v>
      </c>
      <c r="F123" s="21"/>
      <c r="G123" s="26">
        <v>1.4</v>
      </c>
      <c r="H123" s="26">
        <v>1.68</v>
      </c>
      <c r="I123" s="26">
        <v>2.23</v>
      </c>
      <c r="J123" s="26">
        <v>2.39</v>
      </c>
      <c r="K123" s="25">
        <f t="shared" ref="K123:L123" si="49">SUM(K124:K129)</f>
        <v>6</v>
      </c>
      <c r="L123" s="25">
        <f t="shared" si="49"/>
        <v>80848.403999999995</v>
      </c>
      <c r="M123" s="25">
        <f t="shared" ref="M123:P123" si="50">SUM(M124:M129)</f>
        <v>55</v>
      </c>
      <c r="N123" s="25">
        <f t="shared" si="50"/>
        <v>726689.25</v>
      </c>
      <c r="O123" s="25">
        <f t="shared" si="50"/>
        <v>106.6</v>
      </c>
      <c r="P123" s="25">
        <f t="shared" si="50"/>
        <v>1624890.6827999998</v>
      </c>
    </row>
    <row r="124" spans="1:16" x14ac:dyDescent="0.25">
      <c r="A124" s="8">
        <v>150</v>
      </c>
      <c r="B124" s="17" t="s">
        <v>135</v>
      </c>
      <c r="C124" s="18">
        <f t="shared" si="31"/>
        <v>9657</v>
      </c>
      <c r="D124" s="19">
        <v>1.02</v>
      </c>
      <c r="E124" s="20">
        <v>1</v>
      </c>
      <c r="F124" s="21"/>
      <c r="G124" s="18">
        <v>1.4</v>
      </c>
      <c r="H124" s="18">
        <v>1.68</v>
      </c>
      <c r="I124" s="18">
        <v>2.23</v>
      </c>
      <c r="J124" s="18">
        <v>2.39</v>
      </c>
      <c r="K124" s="22">
        <v>0</v>
      </c>
      <c r="L124" s="22">
        <f t="shared" ref="L124:L129" si="51">K124*C124*D124*E124*G124*$L$7</f>
        <v>0</v>
      </c>
      <c r="M124" s="22"/>
      <c r="N124" s="22">
        <f t="shared" ref="N124:N129" si="52">M124*C124*D124*E124*G124*$N$7</f>
        <v>0</v>
      </c>
      <c r="O124" s="22"/>
      <c r="P124" s="22">
        <f t="shared" ref="P124:P129" si="53">O124*C124*D124*E124*G124*$P$7</f>
        <v>0</v>
      </c>
    </row>
    <row r="125" spans="1:16" ht="60" x14ac:dyDescent="0.25">
      <c r="A125" s="8">
        <v>151</v>
      </c>
      <c r="B125" s="17" t="s">
        <v>136</v>
      </c>
      <c r="C125" s="18">
        <f t="shared" si="31"/>
        <v>9657</v>
      </c>
      <c r="D125" s="19">
        <v>0.85</v>
      </c>
      <c r="E125" s="20">
        <v>1</v>
      </c>
      <c r="F125" s="21"/>
      <c r="G125" s="18">
        <v>1.4</v>
      </c>
      <c r="H125" s="18">
        <v>1.68</v>
      </c>
      <c r="I125" s="18">
        <v>2.23</v>
      </c>
      <c r="J125" s="18">
        <v>2.39</v>
      </c>
      <c r="K125" s="22">
        <v>0</v>
      </c>
      <c r="L125" s="22">
        <f t="shared" si="51"/>
        <v>0</v>
      </c>
      <c r="M125" s="22"/>
      <c r="N125" s="22">
        <f t="shared" si="52"/>
        <v>0</v>
      </c>
      <c r="O125" s="22"/>
      <c r="P125" s="22">
        <f t="shared" si="53"/>
        <v>0</v>
      </c>
    </row>
    <row r="126" spans="1:16" x14ac:dyDescent="0.25">
      <c r="A126" s="8">
        <v>152</v>
      </c>
      <c r="B126" s="17" t="s">
        <v>137</v>
      </c>
      <c r="C126" s="18">
        <f t="shared" si="31"/>
        <v>9657</v>
      </c>
      <c r="D126" s="19">
        <v>1.36</v>
      </c>
      <c r="E126" s="20">
        <v>1</v>
      </c>
      <c r="F126" s="21"/>
      <c r="G126" s="18">
        <v>1.4</v>
      </c>
      <c r="H126" s="18">
        <v>1.68</v>
      </c>
      <c r="I126" s="18">
        <v>2.23</v>
      </c>
      <c r="J126" s="18">
        <v>2.39</v>
      </c>
      <c r="K126" s="22">
        <v>0</v>
      </c>
      <c r="L126" s="22">
        <f t="shared" si="51"/>
        <v>0</v>
      </c>
      <c r="M126" s="22"/>
      <c r="N126" s="22">
        <f t="shared" si="52"/>
        <v>0</v>
      </c>
      <c r="O126" s="22">
        <v>9.6000000000000014</v>
      </c>
      <c r="P126" s="22">
        <f t="shared" si="53"/>
        <v>176514.50880000004</v>
      </c>
    </row>
    <row r="127" spans="1:16" ht="30" x14ac:dyDescent="0.25">
      <c r="A127" s="8">
        <v>174</v>
      </c>
      <c r="B127" s="17" t="s">
        <v>138</v>
      </c>
      <c r="C127" s="18">
        <f t="shared" si="31"/>
        <v>9657</v>
      </c>
      <c r="D127" s="19">
        <v>0.75</v>
      </c>
      <c r="E127" s="20">
        <v>1</v>
      </c>
      <c r="F127" s="21"/>
      <c r="G127" s="18">
        <v>1.4</v>
      </c>
      <c r="H127" s="18">
        <v>1.68</v>
      </c>
      <c r="I127" s="18">
        <v>2.23</v>
      </c>
      <c r="J127" s="18">
        <v>2.39</v>
      </c>
      <c r="K127" s="22">
        <v>0</v>
      </c>
      <c r="L127" s="22">
        <f t="shared" si="51"/>
        <v>0</v>
      </c>
      <c r="M127" s="22"/>
      <c r="N127" s="22">
        <f t="shared" si="52"/>
        <v>0</v>
      </c>
      <c r="O127" s="22"/>
      <c r="P127" s="22">
        <f t="shared" si="53"/>
        <v>0</v>
      </c>
    </row>
    <row r="128" spans="1:16" ht="30" x14ac:dyDescent="0.25">
      <c r="A128" s="8">
        <v>175</v>
      </c>
      <c r="B128" s="17" t="s">
        <v>139</v>
      </c>
      <c r="C128" s="18">
        <f t="shared" si="31"/>
        <v>9657</v>
      </c>
      <c r="D128" s="19">
        <v>0.89</v>
      </c>
      <c r="E128" s="20">
        <v>1</v>
      </c>
      <c r="F128" s="21"/>
      <c r="G128" s="18">
        <v>1.4</v>
      </c>
      <c r="H128" s="18">
        <v>1.68</v>
      </c>
      <c r="I128" s="18">
        <v>2.23</v>
      </c>
      <c r="J128" s="18">
        <v>2.39</v>
      </c>
      <c r="K128" s="22">
        <v>4</v>
      </c>
      <c r="L128" s="22">
        <f t="shared" si="51"/>
        <v>48130.487999999998</v>
      </c>
      <c r="M128" s="22">
        <v>40</v>
      </c>
      <c r="N128" s="22">
        <f t="shared" si="52"/>
        <v>481304.88</v>
      </c>
      <c r="O128" s="22">
        <v>32</v>
      </c>
      <c r="P128" s="22">
        <f t="shared" si="53"/>
        <v>385043.90399999998</v>
      </c>
    </row>
    <row r="129" spans="1:16" x14ac:dyDescent="0.25">
      <c r="A129" s="8">
        <v>153</v>
      </c>
      <c r="B129" s="17" t="s">
        <v>140</v>
      </c>
      <c r="C129" s="18">
        <f t="shared" si="31"/>
        <v>9657</v>
      </c>
      <c r="D129" s="19">
        <v>1.21</v>
      </c>
      <c r="E129" s="20">
        <v>1</v>
      </c>
      <c r="F129" s="21"/>
      <c r="G129" s="18">
        <v>1.4</v>
      </c>
      <c r="H129" s="18">
        <v>1.68</v>
      </c>
      <c r="I129" s="18">
        <v>2.23</v>
      </c>
      <c r="J129" s="18">
        <v>2.39</v>
      </c>
      <c r="K129" s="22">
        <v>2</v>
      </c>
      <c r="L129" s="22">
        <f t="shared" si="51"/>
        <v>32717.915999999997</v>
      </c>
      <c r="M129" s="22">
        <v>15</v>
      </c>
      <c r="N129" s="22">
        <f t="shared" si="52"/>
        <v>245384.36999999997</v>
      </c>
      <c r="O129" s="22">
        <v>65</v>
      </c>
      <c r="P129" s="22">
        <f t="shared" si="53"/>
        <v>1063332.2699999998</v>
      </c>
    </row>
    <row r="130" spans="1:16" x14ac:dyDescent="0.25">
      <c r="A130" s="14">
        <v>24</v>
      </c>
      <c r="B130" s="15" t="s">
        <v>141</v>
      </c>
      <c r="C130" s="26">
        <f t="shared" si="31"/>
        <v>9657</v>
      </c>
      <c r="D130" s="28">
        <v>1.44</v>
      </c>
      <c r="E130" s="20">
        <v>1</v>
      </c>
      <c r="F130" s="21"/>
      <c r="G130" s="26">
        <v>1.4</v>
      </c>
      <c r="H130" s="26">
        <v>1.68</v>
      </c>
      <c r="I130" s="26">
        <v>2.23</v>
      </c>
      <c r="J130" s="26">
        <v>2.39</v>
      </c>
      <c r="K130" s="25">
        <f t="shared" ref="K130:L130" si="54">SUM(K131:K134)</f>
        <v>8</v>
      </c>
      <c r="L130" s="25">
        <f t="shared" si="54"/>
        <v>170890.272</v>
      </c>
      <c r="M130" s="25">
        <f t="shared" ref="M130:P130" si="55">SUM(M131:M134)</f>
        <v>21</v>
      </c>
      <c r="N130" s="25">
        <f t="shared" si="55"/>
        <v>268638.42599999998</v>
      </c>
      <c r="O130" s="25">
        <f t="shared" si="55"/>
        <v>36</v>
      </c>
      <c r="P130" s="25">
        <f t="shared" si="55"/>
        <v>812810.37599999993</v>
      </c>
    </row>
    <row r="131" spans="1:16" x14ac:dyDescent="0.25">
      <c r="A131" s="8">
        <v>154</v>
      </c>
      <c r="B131" s="23" t="s">
        <v>142</v>
      </c>
      <c r="C131" s="18">
        <f t="shared" si="31"/>
        <v>9657</v>
      </c>
      <c r="D131" s="19">
        <v>1.67</v>
      </c>
      <c r="E131" s="20">
        <v>1</v>
      </c>
      <c r="F131" s="21"/>
      <c r="G131" s="18">
        <v>1.4</v>
      </c>
      <c r="H131" s="18">
        <v>1.68</v>
      </c>
      <c r="I131" s="18">
        <v>2.23</v>
      </c>
      <c r="J131" s="18">
        <v>2.39</v>
      </c>
      <c r="K131" s="22">
        <v>7</v>
      </c>
      <c r="L131" s="22">
        <f>K131*C131*D131*E131*G131*$L$7</f>
        <v>158046.462</v>
      </c>
      <c r="M131" s="22"/>
      <c r="N131" s="22">
        <f>M131*C131*D131*E131*G131*$N$7</f>
        <v>0</v>
      </c>
      <c r="O131" s="22">
        <v>36</v>
      </c>
      <c r="P131" s="22">
        <f>O131*C131*D131*E131*G131*$P$7</f>
        <v>812810.37599999993</v>
      </c>
    </row>
    <row r="132" spans="1:16" ht="30" x14ac:dyDescent="0.25">
      <c r="A132" s="8">
        <v>147</v>
      </c>
      <c r="B132" s="23" t="s">
        <v>143</v>
      </c>
      <c r="C132" s="18">
        <f t="shared" si="31"/>
        <v>9657</v>
      </c>
      <c r="D132" s="19">
        <v>1.85</v>
      </c>
      <c r="E132" s="20">
        <v>1</v>
      </c>
      <c r="F132" s="21"/>
      <c r="G132" s="18">
        <v>1.4</v>
      </c>
      <c r="H132" s="18">
        <v>1.68</v>
      </c>
      <c r="I132" s="18">
        <v>2.23</v>
      </c>
      <c r="J132" s="18">
        <v>2.39</v>
      </c>
      <c r="K132" s="22"/>
      <c r="L132" s="22">
        <f>K132*C132*D132*E132*G132*$L$7</f>
        <v>0</v>
      </c>
      <c r="M132" s="22"/>
      <c r="N132" s="22">
        <f>M132*C132*D132*E132*G132*$N$7</f>
        <v>0</v>
      </c>
      <c r="O132" s="22"/>
      <c r="P132" s="22">
        <f>O132*C132*D132*E132*G132*$P$7</f>
        <v>0</v>
      </c>
    </row>
    <row r="133" spans="1:16" x14ac:dyDescent="0.25">
      <c r="A133" s="8">
        <v>176</v>
      </c>
      <c r="B133" s="17" t="s">
        <v>144</v>
      </c>
      <c r="C133" s="18">
        <f t="shared" si="31"/>
        <v>9657</v>
      </c>
      <c r="D133" s="19">
        <v>0.95</v>
      </c>
      <c r="E133" s="20">
        <v>1</v>
      </c>
      <c r="F133" s="21"/>
      <c r="G133" s="18">
        <v>1.4</v>
      </c>
      <c r="H133" s="18">
        <v>1.68</v>
      </c>
      <c r="I133" s="18">
        <v>2.23</v>
      </c>
      <c r="J133" s="18">
        <v>2.39</v>
      </c>
      <c r="K133" s="22">
        <v>1</v>
      </c>
      <c r="L133" s="22">
        <f>K133*C133*D133*E133*G133*$L$7</f>
        <v>12843.81</v>
      </c>
      <c r="M133" s="22">
        <v>20</v>
      </c>
      <c r="N133" s="22">
        <f>M133*C133*D133*E133*G133*$N$7</f>
        <v>256876.19999999998</v>
      </c>
      <c r="O133" s="22"/>
      <c r="P133" s="22">
        <f>O133*C133*D133*E133*G133*$P$7</f>
        <v>0</v>
      </c>
    </row>
    <row r="134" spans="1:16" x14ac:dyDescent="0.25">
      <c r="A134" s="8">
        <v>155</v>
      </c>
      <c r="B134" s="17" t="s">
        <v>145</v>
      </c>
      <c r="C134" s="18">
        <f t="shared" si="31"/>
        <v>9657</v>
      </c>
      <c r="D134" s="19">
        <v>0.87</v>
      </c>
      <c r="E134" s="20">
        <v>1</v>
      </c>
      <c r="F134" s="21"/>
      <c r="G134" s="18">
        <v>1.4</v>
      </c>
      <c r="H134" s="18">
        <v>1.68</v>
      </c>
      <c r="I134" s="18">
        <v>2.23</v>
      </c>
      <c r="J134" s="18">
        <v>2.39</v>
      </c>
      <c r="K134" s="22">
        <v>0</v>
      </c>
      <c r="L134" s="22">
        <f>K134*C134*D134*E134*G134*$L$7</f>
        <v>0</v>
      </c>
      <c r="M134" s="22">
        <v>1</v>
      </c>
      <c r="N134" s="22">
        <f>M134*C134*D134*E134*G134*$N$7</f>
        <v>11762.225999999999</v>
      </c>
      <c r="O134" s="22"/>
      <c r="P134" s="22">
        <f>O134*C134*D134*E134*G134*$P$7</f>
        <v>0</v>
      </c>
    </row>
    <row r="135" spans="1:16" x14ac:dyDescent="0.25">
      <c r="A135" s="14">
        <v>25</v>
      </c>
      <c r="B135" s="15" t="s">
        <v>146</v>
      </c>
      <c r="C135" s="26">
        <f t="shared" si="31"/>
        <v>9657</v>
      </c>
      <c r="D135" s="28">
        <v>1.18</v>
      </c>
      <c r="E135" s="20">
        <v>1</v>
      </c>
      <c r="F135" s="21"/>
      <c r="G135" s="26">
        <v>1.4</v>
      </c>
      <c r="H135" s="26">
        <v>1.68</v>
      </c>
      <c r="I135" s="26">
        <v>2.23</v>
      </c>
      <c r="J135" s="26">
        <v>2.39</v>
      </c>
      <c r="K135" s="25">
        <f t="shared" ref="K135:L135" si="56">SUM(K136:K141)</f>
        <v>30</v>
      </c>
      <c r="L135" s="25">
        <f t="shared" si="56"/>
        <v>425873.69999999995</v>
      </c>
      <c r="M135" s="25">
        <f t="shared" ref="M135:P135" si="57">SUM(M136:M141)</f>
        <v>50</v>
      </c>
      <c r="N135" s="25">
        <f t="shared" si="57"/>
        <v>665174.15999999992</v>
      </c>
      <c r="O135" s="25">
        <f t="shared" si="57"/>
        <v>142</v>
      </c>
      <c r="P135" s="25">
        <f t="shared" si="57"/>
        <v>1855186.9559999998</v>
      </c>
    </row>
    <row r="136" spans="1:16" ht="30" x14ac:dyDescent="0.25">
      <c r="A136" s="8">
        <v>156</v>
      </c>
      <c r="B136" s="17" t="s">
        <v>147</v>
      </c>
      <c r="C136" s="18">
        <f t="shared" si="31"/>
        <v>9657</v>
      </c>
      <c r="D136" s="19">
        <v>0.94</v>
      </c>
      <c r="E136" s="20">
        <v>1</v>
      </c>
      <c r="F136" s="21"/>
      <c r="G136" s="18">
        <v>1.4</v>
      </c>
      <c r="H136" s="18">
        <v>1.68</v>
      </c>
      <c r="I136" s="18">
        <v>2.23</v>
      </c>
      <c r="J136" s="18">
        <v>2.39</v>
      </c>
      <c r="K136" s="22">
        <v>0</v>
      </c>
      <c r="L136" s="22">
        <f>K136*C136*D136*E136*G136*$L$7</f>
        <v>0</v>
      </c>
      <c r="M136" s="22">
        <v>30</v>
      </c>
      <c r="N136" s="22">
        <f>M136*C136*D136*E136*G136*$N$7</f>
        <v>381258.35999999993</v>
      </c>
      <c r="O136" s="22">
        <v>108</v>
      </c>
      <c r="P136" s="22">
        <f>O136*C136*D136*E136*G136*$P$7</f>
        <v>1372530.0959999997</v>
      </c>
    </row>
    <row r="137" spans="1:16" x14ac:dyDescent="0.25">
      <c r="A137" s="8">
        <v>157</v>
      </c>
      <c r="B137" s="17" t="s">
        <v>148</v>
      </c>
      <c r="C137" s="18">
        <f t="shared" si="31"/>
        <v>9657</v>
      </c>
      <c r="D137" s="19">
        <v>1.32</v>
      </c>
      <c r="E137" s="20">
        <v>1</v>
      </c>
      <c r="F137" s="21"/>
      <c r="G137" s="18">
        <v>1.4</v>
      </c>
      <c r="H137" s="18">
        <v>1.68</v>
      </c>
      <c r="I137" s="18">
        <v>2.23</v>
      </c>
      <c r="J137" s="18">
        <v>2.39</v>
      </c>
      <c r="K137" s="22">
        <v>0</v>
      </c>
      <c r="L137" s="22">
        <f>K137*C137*D137*E137*G137*$L$7</f>
        <v>0</v>
      </c>
      <c r="M137" s="22"/>
      <c r="N137" s="22">
        <f>M137*C137*D137*E137*G137*$N$7</f>
        <v>0</v>
      </c>
      <c r="O137" s="22"/>
      <c r="P137" s="22">
        <f>O137*C137*D137*E137*G137*$P$7</f>
        <v>0</v>
      </c>
    </row>
    <row r="138" spans="1:16" x14ac:dyDescent="0.25">
      <c r="A138" s="8">
        <v>158</v>
      </c>
      <c r="B138" s="17" t="s">
        <v>149</v>
      </c>
      <c r="C138" s="18">
        <f t="shared" si="31"/>
        <v>9657</v>
      </c>
      <c r="D138" s="19">
        <v>1.05</v>
      </c>
      <c r="E138" s="20">
        <v>1</v>
      </c>
      <c r="F138" s="21"/>
      <c r="G138" s="18">
        <v>1.4</v>
      </c>
      <c r="H138" s="18">
        <v>1.68</v>
      </c>
      <c r="I138" s="18">
        <v>2.23</v>
      </c>
      <c r="J138" s="18">
        <v>2.39</v>
      </c>
      <c r="K138" s="22">
        <v>30</v>
      </c>
      <c r="L138" s="22">
        <f>K138*C138*D138*E138*G138*$L$7</f>
        <v>425873.69999999995</v>
      </c>
      <c r="M138" s="22">
        <v>20</v>
      </c>
      <c r="N138" s="22">
        <f>M138*C138*D138*E138*G138*$N$7</f>
        <v>283915.8</v>
      </c>
      <c r="O138" s="22">
        <v>34</v>
      </c>
      <c r="P138" s="22">
        <f>O138*C138*D138*E138*G138*$P$7</f>
        <v>482656.86</v>
      </c>
    </row>
    <row r="139" spans="1:16" x14ac:dyDescent="0.25">
      <c r="A139" s="8">
        <v>163</v>
      </c>
      <c r="B139" s="23" t="s">
        <v>150</v>
      </c>
      <c r="C139" s="18">
        <f t="shared" ref="C139:C202" si="58">C138</f>
        <v>9657</v>
      </c>
      <c r="D139" s="19">
        <v>1.1200000000000001</v>
      </c>
      <c r="E139" s="20">
        <v>1</v>
      </c>
      <c r="F139" s="21"/>
      <c r="G139" s="18">
        <v>1.4</v>
      </c>
      <c r="H139" s="18">
        <v>1.68</v>
      </c>
      <c r="I139" s="18">
        <v>2.23</v>
      </c>
      <c r="J139" s="18">
        <v>2.39</v>
      </c>
      <c r="K139" s="22"/>
      <c r="L139" s="22"/>
      <c r="M139" s="22"/>
      <c r="N139" s="22"/>
      <c r="O139" s="22"/>
      <c r="P139" s="22"/>
    </row>
    <row r="140" spans="1:16" x14ac:dyDescent="0.25">
      <c r="A140" s="8">
        <v>164</v>
      </c>
      <c r="B140" s="23" t="s">
        <v>151</v>
      </c>
      <c r="C140" s="18">
        <f t="shared" si="58"/>
        <v>9657</v>
      </c>
      <c r="D140" s="19">
        <v>1.22</v>
      </c>
      <c r="E140" s="20">
        <v>1</v>
      </c>
      <c r="F140" s="21"/>
      <c r="G140" s="18">
        <v>1.4</v>
      </c>
      <c r="H140" s="18">
        <v>1.68</v>
      </c>
      <c r="I140" s="18">
        <v>2.23</v>
      </c>
      <c r="J140" s="18">
        <v>2.39</v>
      </c>
      <c r="K140" s="22"/>
      <c r="L140" s="22"/>
      <c r="M140" s="22"/>
      <c r="N140" s="22"/>
      <c r="O140" s="22"/>
      <c r="P140" s="22"/>
    </row>
    <row r="141" spans="1:16" x14ac:dyDescent="0.25">
      <c r="A141" s="8">
        <v>165</v>
      </c>
      <c r="B141" s="23" t="s">
        <v>152</v>
      </c>
      <c r="C141" s="18">
        <f t="shared" si="58"/>
        <v>9657</v>
      </c>
      <c r="D141" s="19">
        <v>3.31</v>
      </c>
      <c r="E141" s="20">
        <v>1</v>
      </c>
      <c r="F141" s="21"/>
      <c r="G141" s="18">
        <v>1.4</v>
      </c>
      <c r="H141" s="18">
        <v>1.68</v>
      </c>
      <c r="I141" s="18">
        <v>2.23</v>
      </c>
      <c r="J141" s="18">
        <v>2.39</v>
      </c>
      <c r="K141" s="22"/>
      <c r="L141" s="22"/>
      <c r="M141" s="22"/>
      <c r="N141" s="22"/>
      <c r="O141" s="22"/>
      <c r="P141" s="22"/>
    </row>
    <row r="142" spans="1:16" ht="28.5" x14ac:dyDescent="0.25">
      <c r="A142" s="8"/>
      <c r="B142" s="15" t="s">
        <v>153</v>
      </c>
      <c r="C142" s="18">
        <f>C138</f>
        <v>9657</v>
      </c>
      <c r="D142" s="19"/>
      <c r="E142" s="20">
        <v>1</v>
      </c>
      <c r="F142" s="21"/>
      <c r="G142" s="18">
        <v>1.4</v>
      </c>
      <c r="H142" s="18">
        <v>1.68</v>
      </c>
      <c r="I142" s="18">
        <v>2.23</v>
      </c>
      <c r="J142" s="18">
        <v>2.39</v>
      </c>
      <c r="K142" s="25">
        <f t="shared" ref="K142:L142" si="59">SUM(K143:K144)</f>
        <v>0</v>
      </c>
      <c r="L142" s="25">
        <f t="shared" si="59"/>
        <v>0</v>
      </c>
      <c r="M142" s="25">
        <f t="shared" ref="M142:P142" si="60">SUM(M143:M144)</f>
        <v>0</v>
      </c>
      <c r="N142" s="25">
        <f t="shared" si="60"/>
        <v>0</v>
      </c>
      <c r="O142" s="25">
        <f t="shared" si="60"/>
        <v>0</v>
      </c>
      <c r="P142" s="25">
        <f t="shared" si="60"/>
        <v>0</v>
      </c>
    </row>
    <row r="143" spans="1:16" ht="30" x14ac:dyDescent="0.25">
      <c r="A143" s="8">
        <v>177</v>
      </c>
      <c r="B143" s="23" t="s">
        <v>154</v>
      </c>
      <c r="C143" s="18">
        <f t="shared" si="58"/>
        <v>9657</v>
      </c>
      <c r="D143" s="24">
        <v>0.27</v>
      </c>
      <c r="E143" s="20">
        <v>1</v>
      </c>
      <c r="F143" s="21"/>
      <c r="G143" s="18">
        <v>1.4</v>
      </c>
      <c r="H143" s="18">
        <v>1.68</v>
      </c>
      <c r="I143" s="18">
        <v>2.23</v>
      </c>
      <c r="J143" s="18">
        <v>2.39</v>
      </c>
      <c r="K143" s="22"/>
      <c r="L143" s="22">
        <f>K143*C143*D143*E143*G143*$L$7</f>
        <v>0</v>
      </c>
      <c r="M143" s="22"/>
      <c r="N143" s="22">
        <f>M143*C143*D143*E143*G143*$N$7</f>
        <v>0</v>
      </c>
      <c r="O143" s="22"/>
      <c r="P143" s="22">
        <f>O143*C143*D143*E143*G143*$P$7</f>
        <v>0</v>
      </c>
    </row>
    <row r="144" spans="1:16" ht="30" x14ac:dyDescent="0.25">
      <c r="A144" s="8">
        <v>178</v>
      </c>
      <c r="B144" s="23" t="s">
        <v>155</v>
      </c>
      <c r="C144" s="18">
        <f t="shared" si="58"/>
        <v>9657</v>
      </c>
      <c r="D144" s="24">
        <v>0.63</v>
      </c>
      <c r="E144" s="20">
        <v>1</v>
      </c>
      <c r="F144" s="21"/>
      <c r="G144" s="18">
        <v>1.4</v>
      </c>
      <c r="H144" s="18">
        <v>1.68</v>
      </c>
      <c r="I144" s="18">
        <v>2.23</v>
      </c>
      <c r="J144" s="18">
        <v>2.39</v>
      </c>
      <c r="K144" s="22"/>
      <c r="L144" s="22">
        <f>K144*C144*D144*E144*G144*$L$7</f>
        <v>0</v>
      </c>
      <c r="M144" s="22"/>
      <c r="N144" s="22">
        <f>M144*C144*D144*E144*G144*$N$7</f>
        <v>0</v>
      </c>
      <c r="O144" s="22"/>
      <c r="P144" s="22">
        <f>O144*C144*D144*E144*G144*$P$7</f>
        <v>0</v>
      </c>
    </row>
    <row r="145" spans="1:16" x14ac:dyDescent="0.25">
      <c r="A145" s="14">
        <v>27</v>
      </c>
      <c r="B145" s="30" t="s">
        <v>156</v>
      </c>
      <c r="C145" s="26">
        <f t="shared" si="58"/>
        <v>9657</v>
      </c>
      <c r="D145" s="27">
        <v>0.77</v>
      </c>
      <c r="E145" s="20">
        <v>1</v>
      </c>
      <c r="F145" s="21"/>
      <c r="G145" s="26"/>
      <c r="H145" s="26"/>
      <c r="I145" s="26"/>
      <c r="J145" s="26"/>
      <c r="K145" s="29">
        <f t="shared" ref="K145:L145" si="61">SUM(K146)</f>
        <v>0</v>
      </c>
      <c r="L145" s="29">
        <f t="shared" si="61"/>
        <v>0</v>
      </c>
      <c r="M145" s="29">
        <f t="shared" ref="M145:P145" si="62">SUM(M146)</f>
        <v>0</v>
      </c>
      <c r="N145" s="29">
        <f t="shared" si="62"/>
        <v>0</v>
      </c>
      <c r="O145" s="29">
        <f t="shared" si="62"/>
        <v>0</v>
      </c>
      <c r="P145" s="29">
        <f t="shared" si="62"/>
        <v>0</v>
      </c>
    </row>
    <row r="146" spans="1:16" ht="45" x14ac:dyDescent="0.25">
      <c r="A146" s="8">
        <v>181</v>
      </c>
      <c r="B146" s="23" t="s">
        <v>157</v>
      </c>
      <c r="C146" s="18">
        <f t="shared" si="58"/>
        <v>9657</v>
      </c>
      <c r="D146" s="33">
        <v>1</v>
      </c>
      <c r="E146" s="20">
        <v>1</v>
      </c>
      <c r="F146" s="21"/>
      <c r="G146" s="18">
        <v>1.4</v>
      </c>
      <c r="H146" s="18">
        <v>1.68</v>
      </c>
      <c r="I146" s="18">
        <v>2.23</v>
      </c>
      <c r="J146" s="18">
        <v>2.39</v>
      </c>
      <c r="K146" s="22"/>
      <c r="L146" s="22"/>
      <c r="M146" s="22"/>
      <c r="N146" s="22"/>
      <c r="O146" s="22"/>
      <c r="P146" s="22"/>
    </row>
    <row r="147" spans="1:16" x14ac:dyDescent="0.25">
      <c r="A147" s="14">
        <v>28</v>
      </c>
      <c r="B147" s="15" t="s">
        <v>158</v>
      </c>
      <c r="C147" s="26">
        <f>C144</f>
        <v>9657</v>
      </c>
      <c r="D147" s="28">
        <v>2.09</v>
      </c>
      <c r="E147" s="20">
        <v>1</v>
      </c>
      <c r="F147" s="21"/>
      <c r="G147" s="26">
        <v>1.4</v>
      </c>
      <c r="H147" s="26">
        <v>1.68</v>
      </c>
      <c r="I147" s="26">
        <v>2.23</v>
      </c>
      <c r="J147" s="26">
        <v>2.39</v>
      </c>
      <c r="K147" s="25">
        <f t="shared" ref="K147:L147" si="63">SUM(K148:K152)</f>
        <v>0</v>
      </c>
      <c r="L147" s="25">
        <f t="shared" si="63"/>
        <v>0</v>
      </c>
      <c r="M147" s="25">
        <f t="shared" ref="M147:P147" si="64">SUM(M148:M152)</f>
        <v>0</v>
      </c>
      <c r="N147" s="25">
        <f t="shared" si="64"/>
        <v>0</v>
      </c>
      <c r="O147" s="25">
        <f t="shared" si="64"/>
        <v>0</v>
      </c>
      <c r="P147" s="25">
        <f t="shared" si="64"/>
        <v>0</v>
      </c>
    </row>
    <row r="148" spans="1:16" ht="30" x14ac:dyDescent="0.25">
      <c r="A148" s="8">
        <v>182</v>
      </c>
      <c r="B148" s="17" t="s">
        <v>159</v>
      </c>
      <c r="C148" s="18">
        <f>C147</f>
        <v>9657</v>
      </c>
      <c r="D148" s="18">
        <v>2.0499999999999998</v>
      </c>
      <c r="E148" s="20">
        <v>1</v>
      </c>
      <c r="F148" s="21"/>
      <c r="G148" s="18">
        <v>1.4</v>
      </c>
      <c r="H148" s="18">
        <v>1.68</v>
      </c>
      <c r="I148" s="18">
        <v>2.23</v>
      </c>
      <c r="J148" s="18">
        <v>2.39</v>
      </c>
      <c r="K148" s="22">
        <v>0</v>
      </c>
      <c r="L148" s="22">
        <f>K148*C148*D148*E148*G148*$L$7</f>
        <v>0</v>
      </c>
      <c r="M148" s="22"/>
      <c r="N148" s="22">
        <f>M148*C148*D148*E148*G148*$N$7</f>
        <v>0</v>
      </c>
      <c r="O148" s="22"/>
      <c r="P148" s="22">
        <f>O148*C148*D148*E148*G148*$P$7</f>
        <v>0</v>
      </c>
    </row>
    <row r="149" spans="1:16" ht="45" x14ac:dyDescent="0.25">
      <c r="A149" s="8">
        <v>183</v>
      </c>
      <c r="B149" s="23" t="s">
        <v>160</v>
      </c>
      <c r="C149" s="18">
        <f t="shared" ref="C149:C152" si="65">C148</f>
        <v>9657</v>
      </c>
      <c r="D149" s="18">
        <v>1.54</v>
      </c>
      <c r="E149" s="20">
        <v>1</v>
      </c>
      <c r="F149" s="21"/>
      <c r="G149" s="18">
        <v>1.4</v>
      </c>
      <c r="H149" s="18">
        <v>1.68</v>
      </c>
      <c r="I149" s="18">
        <v>2.23</v>
      </c>
      <c r="J149" s="18">
        <v>2.39</v>
      </c>
      <c r="K149" s="22"/>
      <c r="L149" s="22"/>
      <c r="M149" s="22"/>
      <c r="N149" s="22"/>
      <c r="O149" s="22"/>
      <c r="P149" s="22"/>
    </row>
    <row r="150" spans="1:16" ht="45" x14ac:dyDescent="0.25">
      <c r="A150" s="8">
        <v>184</v>
      </c>
      <c r="B150" s="23" t="s">
        <v>161</v>
      </c>
      <c r="C150" s="18">
        <f t="shared" si="65"/>
        <v>9657</v>
      </c>
      <c r="D150" s="18">
        <v>1.92</v>
      </c>
      <c r="E150" s="20">
        <v>1</v>
      </c>
      <c r="F150" s="21"/>
      <c r="G150" s="18">
        <v>1.4</v>
      </c>
      <c r="H150" s="18">
        <v>1.68</v>
      </c>
      <c r="I150" s="18">
        <v>2.23</v>
      </c>
      <c r="J150" s="18">
        <v>2.39</v>
      </c>
      <c r="K150" s="22"/>
      <c r="L150" s="22"/>
      <c r="M150" s="22"/>
      <c r="N150" s="22"/>
      <c r="O150" s="22"/>
      <c r="P150" s="22"/>
    </row>
    <row r="151" spans="1:16" ht="45" x14ac:dyDescent="0.25">
      <c r="A151" s="8">
        <v>185</v>
      </c>
      <c r="B151" s="23" t="s">
        <v>162</v>
      </c>
      <c r="C151" s="18">
        <f t="shared" si="65"/>
        <v>9657</v>
      </c>
      <c r="D151" s="18">
        <v>2.21</v>
      </c>
      <c r="E151" s="20">
        <v>1</v>
      </c>
      <c r="F151" s="21"/>
      <c r="G151" s="18">
        <v>1.4</v>
      </c>
      <c r="H151" s="18">
        <v>1.68</v>
      </c>
      <c r="I151" s="18">
        <v>2.23</v>
      </c>
      <c r="J151" s="18">
        <v>2.39</v>
      </c>
      <c r="K151" s="22"/>
      <c r="L151" s="22"/>
      <c r="M151" s="22"/>
      <c r="N151" s="22"/>
      <c r="O151" s="22"/>
      <c r="P151" s="22"/>
    </row>
    <row r="152" spans="1:16" ht="45" x14ac:dyDescent="0.25">
      <c r="A152" s="8">
        <v>186</v>
      </c>
      <c r="B152" s="23" t="s">
        <v>163</v>
      </c>
      <c r="C152" s="18">
        <f t="shared" si="65"/>
        <v>9657</v>
      </c>
      <c r="D152" s="18">
        <v>2.69</v>
      </c>
      <c r="E152" s="20">
        <v>1</v>
      </c>
      <c r="F152" s="21"/>
      <c r="G152" s="18">
        <v>1.4</v>
      </c>
      <c r="H152" s="18">
        <v>1.68</v>
      </c>
      <c r="I152" s="18">
        <v>2.23</v>
      </c>
      <c r="J152" s="18">
        <v>2.39</v>
      </c>
      <c r="K152" s="22"/>
      <c r="L152" s="22"/>
      <c r="M152" s="22"/>
      <c r="N152" s="22"/>
      <c r="O152" s="22"/>
      <c r="P152" s="22"/>
    </row>
    <row r="153" spans="1:16" x14ac:dyDescent="0.25">
      <c r="A153" s="14">
        <v>29</v>
      </c>
      <c r="B153" s="15" t="s">
        <v>164</v>
      </c>
      <c r="C153" s="26">
        <f>C148</f>
        <v>9657</v>
      </c>
      <c r="D153" s="28">
        <v>1.37</v>
      </c>
      <c r="E153" s="20">
        <v>1</v>
      </c>
      <c r="F153" s="21"/>
      <c r="G153" s="26">
        <v>1.4</v>
      </c>
      <c r="H153" s="26">
        <v>1.68</v>
      </c>
      <c r="I153" s="26">
        <v>2.23</v>
      </c>
      <c r="J153" s="26">
        <v>2.39</v>
      </c>
      <c r="K153" s="25">
        <f t="shared" ref="K153:L153" si="66">SUM(K154:K163)</f>
        <v>0</v>
      </c>
      <c r="L153" s="25">
        <f t="shared" si="66"/>
        <v>0</v>
      </c>
      <c r="M153" s="25">
        <f t="shared" ref="M153:P153" si="67">SUM(M154:M163)</f>
        <v>0</v>
      </c>
      <c r="N153" s="25">
        <f t="shared" si="67"/>
        <v>0</v>
      </c>
      <c r="O153" s="25">
        <f t="shared" si="67"/>
        <v>0</v>
      </c>
      <c r="P153" s="25">
        <f t="shared" si="67"/>
        <v>0</v>
      </c>
    </row>
    <row r="154" spans="1:16" ht="30" x14ac:dyDescent="0.25">
      <c r="A154" s="8">
        <v>187</v>
      </c>
      <c r="B154" s="17" t="s">
        <v>165</v>
      </c>
      <c r="C154" s="18">
        <f t="shared" si="58"/>
        <v>9657</v>
      </c>
      <c r="D154" s="19">
        <v>0.99</v>
      </c>
      <c r="E154" s="20">
        <v>1</v>
      </c>
      <c r="F154" s="21"/>
      <c r="G154" s="18">
        <v>1.4</v>
      </c>
      <c r="H154" s="18">
        <v>1.68</v>
      </c>
      <c r="I154" s="18">
        <v>2.23</v>
      </c>
      <c r="J154" s="18">
        <v>2.39</v>
      </c>
      <c r="K154" s="22">
        <v>0</v>
      </c>
      <c r="L154" s="22">
        <f>K154*C154*D154*E154*G154*$L$7</f>
        <v>0</v>
      </c>
      <c r="M154" s="22"/>
      <c r="N154" s="22">
        <f>M154*C154*D154*E154*G154*$N$7</f>
        <v>0</v>
      </c>
      <c r="O154" s="22"/>
      <c r="P154" s="22">
        <f>O154*C154*D154*E154*G154*$P$7</f>
        <v>0</v>
      </c>
    </row>
    <row r="155" spans="1:16" x14ac:dyDescent="0.25">
      <c r="A155" s="8">
        <v>188</v>
      </c>
      <c r="B155" s="17" t="s">
        <v>166</v>
      </c>
      <c r="C155" s="18">
        <f t="shared" si="58"/>
        <v>9657</v>
      </c>
      <c r="D155" s="19">
        <v>1.52</v>
      </c>
      <c r="E155" s="20">
        <v>1</v>
      </c>
      <c r="F155" s="21"/>
      <c r="G155" s="18">
        <v>1.4</v>
      </c>
      <c r="H155" s="18">
        <v>1.68</v>
      </c>
      <c r="I155" s="18">
        <v>2.23</v>
      </c>
      <c r="J155" s="18">
        <v>2.39</v>
      </c>
      <c r="K155" s="22">
        <v>0</v>
      </c>
      <c r="L155" s="22">
        <f>K155*C155*D155*E155*G155*$L$7</f>
        <v>0</v>
      </c>
      <c r="M155" s="22"/>
      <c r="N155" s="22">
        <f>M155*C155*D155*E155*G155*$N$7</f>
        <v>0</v>
      </c>
      <c r="O155" s="22"/>
      <c r="P155" s="22">
        <f>O155*C155*D155*E155*G155*$P$7</f>
        <v>0</v>
      </c>
    </row>
    <row r="156" spans="1:16" ht="30" x14ac:dyDescent="0.25">
      <c r="A156" s="8">
        <v>189</v>
      </c>
      <c r="B156" s="17" t="s">
        <v>167</v>
      </c>
      <c r="C156" s="18">
        <f t="shared" si="58"/>
        <v>9657</v>
      </c>
      <c r="D156" s="19">
        <v>0.76</v>
      </c>
      <c r="E156" s="20">
        <v>1</v>
      </c>
      <c r="F156" s="21"/>
      <c r="G156" s="18">
        <v>1.4</v>
      </c>
      <c r="H156" s="18">
        <v>1.68</v>
      </c>
      <c r="I156" s="18">
        <v>2.23</v>
      </c>
      <c r="J156" s="18">
        <v>2.39</v>
      </c>
      <c r="K156" s="22">
        <v>0</v>
      </c>
      <c r="L156" s="22">
        <f>K156*C156*D156*E156*G156*$L$7</f>
        <v>0</v>
      </c>
      <c r="M156" s="22"/>
      <c r="N156" s="22">
        <f>M156*C156*D156*E156*G156*$N$7</f>
        <v>0</v>
      </c>
      <c r="O156" s="22"/>
      <c r="P156" s="22">
        <f>O156*C156*D156*E156*G156*$P$7</f>
        <v>0</v>
      </c>
    </row>
    <row r="157" spans="1:16" ht="30" x14ac:dyDescent="0.25">
      <c r="A157" s="8">
        <v>190</v>
      </c>
      <c r="B157" s="17" t="s">
        <v>168</v>
      </c>
      <c r="C157" s="18">
        <f t="shared" si="58"/>
        <v>9657</v>
      </c>
      <c r="D157" s="19">
        <v>0.95</v>
      </c>
      <c r="E157" s="20">
        <v>1</v>
      </c>
      <c r="F157" s="21"/>
      <c r="G157" s="18">
        <v>1.4</v>
      </c>
      <c r="H157" s="18">
        <v>1.68</v>
      </c>
      <c r="I157" s="18">
        <v>2.23</v>
      </c>
      <c r="J157" s="18">
        <v>2.39</v>
      </c>
      <c r="K157" s="22">
        <v>0</v>
      </c>
      <c r="L157" s="22">
        <f>K157*C157*D157*E157*G157*$L$7</f>
        <v>0</v>
      </c>
      <c r="M157" s="22"/>
      <c r="N157" s="22">
        <f>M157*C157*D157*E157*G157*$N$7</f>
        <v>0</v>
      </c>
      <c r="O157" s="22"/>
      <c r="P157" s="22">
        <f>O157*C157*D157*E157*G157*$P$7</f>
        <v>0</v>
      </c>
    </row>
    <row r="158" spans="1:16" ht="45" x14ac:dyDescent="0.25">
      <c r="A158" s="8">
        <v>191</v>
      </c>
      <c r="B158" s="17" t="s">
        <v>169</v>
      </c>
      <c r="C158" s="18">
        <f t="shared" si="58"/>
        <v>9657</v>
      </c>
      <c r="D158" s="19">
        <v>1.42</v>
      </c>
      <c r="E158" s="20">
        <v>1</v>
      </c>
      <c r="F158" s="21"/>
      <c r="G158" s="18">
        <v>1.4</v>
      </c>
      <c r="H158" s="18">
        <v>1.68</v>
      </c>
      <c r="I158" s="18">
        <v>2.23</v>
      </c>
      <c r="J158" s="18">
        <v>2.39</v>
      </c>
      <c r="K158" s="22">
        <v>0</v>
      </c>
      <c r="L158" s="22">
        <f>K158*C158*D158*E158*G158*$L$7</f>
        <v>0</v>
      </c>
      <c r="M158" s="22"/>
      <c r="N158" s="22">
        <f>M158*C158*D158*E158*G158*$N$7</f>
        <v>0</v>
      </c>
      <c r="O158" s="22"/>
      <c r="P158" s="22">
        <f>O158*C158*D158*E158*G158*$P$7</f>
        <v>0</v>
      </c>
    </row>
    <row r="159" spans="1:16" ht="30" x14ac:dyDescent="0.25">
      <c r="A159" s="8">
        <v>195</v>
      </c>
      <c r="B159" s="23" t="s">
        <v>170</v>
      </c>
      <c r="C159" s="18">
        <f t="shared" si="58"/>
        <v>9657</v>
      </c>
      <c r="D159" s="19">
        <v>0.79</v>
      </c>
      <c r="E159" s="20">
        <v>1</v>
      </c>
      <c r="F159" s="21"/>
      <c r="G159" s="18">
        <v>1.4</v>
      </c>
      <c r="H159" s="18">
        <v>1.68</v>
      </c>
      <c r="I159" s="18">
        <v>2.23</v>
      </c>
      <c r="J159" s="18">
        <v>2.39</v>
      </c>
      <c r="K159" s="22"/>
      <c r="L159" s="22"/>
      <c r="M159" s="22"/>
      <c r="N159" s="22"/>
      <c r="O159" s="22"/>
      <c r="P159" s="22"/>
    </row>
    <row r="160" spans="1:16" ht="30" x14ac:dyDescent="0.25">
      <c r="A160" s="8">
        <v>196</v>
      </c>
      <c r="B160" s="23" t="s">
        <v>171</v>
      </c>
      <c r="C160" s="18">
        <f t="shared" si="58"/>
        <v>9657</v>
      </c>
      <c r="D160" s="19">
        <v>0.93</v>
      </c>
      <c r="E160" s="20">
        <v>1</v>
      </c>
      <c r="F160" s="21"/>
      <c r="G160" s="18">
        <v>1.4</v>
      </c>
      <c r="H160" s="18">
        <v>1.68</v>
      </c>
      <c r="I160" s="18">
        <v>2.23</v>
      </c>
      <c r="J160" s="18">
        <v>2.39</v>
      </c>
      <c r="K160" s="22"/>
      <c r="L160" s="22"/>
      <c r="M160" s="22"/>
      <c r="N160" s="22"/>
      <c r="O160" s="22"/>
      <c r="P160" s="22"/>
    </row>
    <row r="161" spans="1:16" ht="30" x14ac:dyDescent="0.25">
      <c r="A161" s="8">
        <v>197</v>
      </c>
      <c r="B161" s="23" t="s">
        <v>172</v>
      </c>
      <c r="C161" s="18">
        <f t="shared" si="58"/>
        <v>9657</v>
      </c>
      <c r="D161" s="19">
        <v>1.37</v>
      </c>
      <c r="E161" s="20">
        <v>1</v>
      </c>
      <c r="F161" s="21"/>
      <c r="G161" s="18">
        <v>1.4</v>
      </c>
      <c r="H161" s="18">
        <v>1.68</v>
      </c>
      <c r="I161" s="18">
        <v>2.23</v>
      </c>
      <c r="J161" s="18">
        <v>2.39</v>
      </c>
      <c r="K161" s="22"/>
      <c r="L161" s="22">
        <f>K161*C161*D161*E161*G161*$L$7</f>
        <v>0</v>
      </c>
      <c r="M161" s="22"/>
      <c r="N161" s="22"/>
      <c r="O161" s="22"/>
      <c r="P161" s="22"/>
    </row>
    <row r="162" spans="1:16" ht="30" x14ac:dyDescent="0.25">
      <c r="A162" s="8">
        <v>198</v>
      </c>
      <c r="B162" s="23" t="s">
        <v>173</v>
      </c>
      <c r="C162" s="18">
        <f t="shared" si="58"/>
        <v>9657</v>
      </c>
      <c r="D162" s="19">
        <v>1.51</v>
      </c>
      <c r="E162" s="20">
        <v>1</v>
      </c>
      <c r="F162" s="21"/>
      <c r="G162" s="18">
        <v>1.4</v>
      </c>
      <c r="H162" s="18">
        <v>1.68</v>
      </c>
      <c r="I162" s="18">
        <v>2.23</v>
      </c>
      <c r="J162" s="18">
        <v>2.39</v>
      </c>
      <c r="K162" s="22"/>
      <c r="L162" s="22"/>
      <c r="M162" s="22"/>
      <c r="N162" s="22"/>
      <c r="O162" s="22"/>
      <c r="P162" s="22"/>
    </row>
    <row r="163" spans="1:16" ht="30" x14ac:dyDescent="0.25">
      <c r="A163" s="8">
        <v>199</v>
      </c>
      <c r="B163" s="23" t="s">
        <v>174</v>
      </c>
      <c r="C163" s="18">
        <f t="shared" si="58"/>
        <v>9657</v>
      </c>
      <c r="D163" s="19">
        <v>1.73</v>
      </c>
      <c r="E163" s="20">
        <v>1</v>
      </c>
      <c r="F163" s="21"/>
      <c r="G163" s="18">
        <v>1.4</v>
      </c>
      <c r="H163" s="18">
        <v>1.68</v>
      </c>
      <c r="I163" s="18">
        <v>2.23</v>
      </c>
      <c r="J163" s="18">
        <v>2.39</v>
      </c>
      <c r="K163" s="22"/>
      <c r="L163" s="22"/>
      <c r="M163" s="22"/>
      <c r="N163" s="22"/>
      <c r="O163" s="22"/>
      <c r="P163" s="22"/>
    </row>
    <row r="164" spans="1:16" x14ac:dyDescent="0.25">
      <c r="A164" s="14">
        <v>30</v>
      </c>
      <c r="B164" s="15" t="s">
        <v>175</v>
      </c>
      <c r="C164" s="26">
        <f>C158</f>
        <v>9657</v>
      </c>
      <c r="D164" s="28">
        <v>1.2</v>
      </c>
      <c r="E164" s="20">
        <v>1</v>
      </c>
      <c r="F164" s="21"/>
      <c r="G164" s="26">
        <v>1.4</v>
      </c>
      <c r="H164" s="26">
        <v>1.68</v>
      </c>
      <c r="I164" s="26">
        <v>2.23</v>
      </c>
      <c r="J164" s="26">
        <v>2.39</v>
      </c>
      <c r="K164" s="25">
        <f t="shared" ref="K164:L164" si="68">SUM(K165:K176)</f>
        <v>11</v>
      </c>
      <c r="L164" s="25">
        <f t="shared" si="68"/>
        <v>134251.614</v>
      </c>
      <c r="M164" s="25">
        <f t="shared" ref="M164:P164" si="69">SUM(M165:M176)</f>
        <v>0</v>
      </c>
      <c r="N164" s="25">
        <f t="shared" si="69"/>
        <v>0</v>
      </c>
      <c r="O164" s="25">
        <f t="shared" si="69"/>
        <v>12</v>
      </c>
      <c r="P164" s="25">
        <f t="shared" si="69"/>
        <v>139524.33600000001</v>
      </c>
    </row>
    <row r="165" spans="1:16" ht="60" x14ac:dyDescent="0.25">
      <c r="A165" s="8">
        <v>200</v>
      </c>
      <c r="B165" s="17" t="s">
        <v>176</v>
      </c>
      <c r="C165" s="18">
        <f t="shared" si="58"/>
        <v>9657</v>
      </c>
      <c r="D165" s="19">
        <v>1.04</v>
      </c>
      <c r="E165" s="20">
        <v>1</v>
      </c>
      <c r="F165" s="21"/>
      <c r="G165" s="18">
        <v>1.4</v>
      </c>
      <c r="H165" s="18">
        <v>1.68</v>
      </c>
      <c r="I165" s="18">
        <v>2.23</v>
      </c>
      <c r="J165" s="18">
        <v>2.39</v>
      </c>
      <c r="K165" s="22">
        <v>0</v>
      </c>
      <c r="L165" s="22">
        <f t="shared" ref="L165:L170" si="70">K165*C165*D165*E165*G165*$L$7</f>
        <v>0</v>
      </c>
      <c r="M165" s="22"/>
      <c r="N165" s="22">
        <f>M165*C165*D165*E165*G165*$N$7</f>
        <v>0</v>
      </c>
      <c r="O165" s="22"/>
      <c r="P165" s="22">
        <f>O165*C165*D165*E165*G165*$P$7</f>
        <v>0</v>
      </c>
    </row>
    <row r="166" spans="1:16" ht="30" x14ac:dyDescent="0.25">
      <c r="A166" s="8">
        <v>179</v>
      </c>
      <c r="B166" s="17" t="s">
        <v>177</v>
      </c>
      <c r="C166" s="18">
        <f t="shared" si="58"/>
        <v>9657</v>
      </c>
      <c r="D166" s="19">
        <v>0.86</v>
      </c>
      <c r="E166" s="20">
        <v>1</v>
      </c>
      <c r="F166" s="21"/>
      <c r="G166" s="18">
        <v>1.4</v>
      </c>
      <c r="H166" s="18">
        <v>1.68</v>
      </c>
      <c r="I166" s="18">
        <v>2.23</v>
      </c>
      <c r="J166" s="18">
        <v>2.39</v>
      </c>
      <c r="K166" s="22">
        <v>5</v>
      </c>
      <c r="L166" s="22">
        <f t="shared" si="70"/>
        <v>58135.139999999992</v>
      </c>
      <c r="M166" s="22"/>
      <c r="N166" s="22">
        <f>M166*C166*D166*E166*G166*$N$7</f>
        <v>0</v>
      </c>
      <c r="O166" s="22">
        <v>12</v>
      </c>
      <c r="P166" s="22">
        <f>O166*C166*D166*E166*G166*$P$7</f>
        <v>139524.33600000001</v>
      </c>
    </row>
    <row r="167" spans="1:16" ht="30" x14ac:dyDescent="0.25">
      <c r="A167" s="8">
        <v>180</v>
      </c>
      <c r="B167" s="17" t="s">
        <v>178</v>
      </c>
      <c r="C167" s="18">
        <f t="shared" si="58"/>
        <v>9657</v>
      </c>
      <c r="D167" s="19">
        <v>0.68</v>
      </c>
      <c r="E167" s="20">
        <v>1</v>
      </c>
      <c r="F167" s="21"/>
      <c r="G167" s="18">
        <v>1.4</v>
      </c>
      <c r="H167" s="18">
        <v>1.68</v>
      </c>
      <c r="I167" s="18">
        <v>2.23</v>
      </c>
      <c r="J167" s="18">
        <v>2.39</v>
      </c>
      <c r="K167" s="22">
        <v>2</v>
      </c>
      <c r="L167" s="22">
        <f t="shared" si="70"/>
        <v>18386.928</v>
      </c>
      <c r="M167" s="22"/>
      <c r="N167" s="22">
        <f>M167*C167*D167*E167*G167*$N$7</f>
        <v>0</v>
      </c>
      <c r="O167" s="22"/>
      <c r="P167" s="22">
        <f>O167*C167*D167*E167*G167*$P$7</f>
        <v>0</v>
      </c>
    </row>
    <row r="168" spans="1:16" x14ac:dyDescent="0.25">
      <c r="A168" s="8">
        <v>201</v>
      </c>
      <c r="B168" s="17" t="s">
        <v>179</v>
      </c>
      <c r="C168" s="18">
        <f t="shared" si="58"/>
        <v>9657</v>
      </c>
      <c r="D168" s="19">
        <v>0.9</v>
      </c>
      <c r="E168" s="20">
        <v>1</v>
      </c>
      <c r="F168" s="21"/>
      <c r="G168" s="18">
        <v>1.4</v>
      </c>
      <c r="H168" s="18">
        <v>1.68</v>
      </c>
      <c r="I168" s="18">
        <v>2.23</v>
      </c>
      <c r="J168" s="18">
        <v>2.39</v>
      </c>
      <c r="K168" s="22">
        <v>0</v>
      </c>
      <c r="L168" s="22">
        <f t="shared" si="70"/>
        <v>0</v>
      </c>
      <c r="M168" s="22"/>
      <c r="N168" s="22">
        <f>M168*C168*D168*E168*G168*$N$7</f>
        <v>0</v>
      </c>
      <c r="O168" s="22"/>
      <c r="P168" s="22">
        <f>O168*C168*D168*E168*G168*$P$7</f>
        <v>0</v>
      </c>
    </row>
    <row r="169" spans="1:16" ht="45" x14ac:dyDescent="0.25">
      <c r="A169" s="8">
        <v>202</v>
      </c>
      <c r="B169" s="17" t="s">
        <v>180</v>
      </c>
      <c r="C169" s="18">
        <f t="shared" si="58"/>
        <v>9657</v>
      </c>
      <c r="D169" s="19">
        <v>0.67</v>
      </c>
      <c r="E169" s="20">
        <v>1</v>
      </c>
      <c r="F169" s="21"/>
      <c r="G169" s="18">
        <v>1.4</v>
      </c>
      <c r="H169" s="18">
        <v>1.68</v>
      </c>
      <c r="I169" s="18">
        <v>2.23</v>
      </c>
      <c r="J169" s="18">
        <v>2.39</v>
      </c>
      <c r="K169" s="22">
        <v>1</v>
      </c>
      <c r="L169" s="22">
        <f t="shared" si="70"/>
        <v>9058.2659999999996</v>
      </c>
      <c r="M169" s="22"/>
      <c r="N169" s="22">
        <f>M169*C169*D169*E169*G169*$N$7</f>
        <v>0</v>
      </c>
      <c r="O169" s="22"/>
      <c r="P169" s="22">
        <f>O169*C169*D169*E169*G169*$P$7</f>
        <v>0</v>
      </c>
    </row>
    <row r="170" spans="1:16" ht="30" x14ac:dyDescent="0.25">
      <c r="A170" s="8">
        <v>203</v>
      </c>
      <c r="B170" s="23" t="s">
        <v>181</v>
      </c>
      <c r="C170" s="18">
        <f t="shared" si="58"/>
        <v>9657</v>
      </c>
      <c r="D170" s="19">
        <v>1.2</v>
      </c>
      <c r="E170" s="20">
        <v>1</v>
      </c>
      <c r="F170" s="21"/>
      <c r="G170" s="18">
        <v>1.4</v>
      </c>
      <c r="H170" s="18">
        <v>1.68</v>
      </c>
      <c r="I170" s="18">
        <v>2.23</v>
      </c>
      <c r="J170" s="18">
        <v>2.39</v>
      </c>
      <c r="K170" s="22">
        <v>3</v>
      </c>
      <c r="L170" s="22">
        <f t="shared" si="70"/>
        <v>48671.279999999992</v>
      </c>
      <c r="M170" s="22"/>
      <c r="N170" s="22"/>
      <c r="O170" s="22"/>
      <c r="P170" s="22"/>
    </row>
    <row r="171" spans="1:16" ht="30" x14ac:dyDescent="0.25">
      <c r="A171" s="8">
        <v>204</v>
      </c>
      <c r="B171" s="23" t="s">
        <v>182</v>
      </c>
      <c r="C171" s="18">
        <f t="shared" si="58"/>
        <v>9657</v>
      </c>
      <c r="D171" s="19">
        <v>1.39</v>
      </c>
      <c r="E171" s="20">
        <v>1</v>
      </c>
      <c r="F171" s="21"/>
      <c r="G171" s="18">
        <v>1.4</v>
      </c>
      <c r="H171" s="18">
        <v>1.68</v>
      </c>
      <c r="I171" s="18">
        <v>2.23</v>
      </c>
      <c r="J171" s="18">
        <v>2.39</v>
      </c>
      <c r="K171" s="22"/>
      <c r="L171" s="22"/>
      <c r="M171" s="22"/>
      <c r="N171" s="22"/>
      <c r="O171" s="22"/>
      <c r="P171" s="22"/>
    </row>
    <row r="172" spans="1:16" ht="30" x14ac:dyDescent="0.25">
      <c r="A172" s="8">
        <v>205</v>
      </c>
      <c r="B172" s="23" t="s">
        <v>183</v>
      </c>
      <c r="C172" s="18">
        <f t="shared" si="58"/>
        <v>9657</v>
      </c>
      <c r="D172" s="19">
        <v>2.0099999999999998</v>
      </c>
      <c r="E172" s="20">
        <v>1</v>
      </c>
      <c r="F172" s="21"/>
      <c r="G172" s="18">
        <v>1.4</v>
      </c>
      <c r="H172" s="18">
        <v>1.68</v>
      </c>
      <c r="I172" s="18">
        <v>2.23</v>
      </c>
      <c r="J172" s="18">
        <v>2.39</v>
      </c>
      <c r="K172" s="22"/>
      <c r="L172" s="22"/>
      <c r="M172" s="22"/>
      <c r="N172" s="22"/>
      <c r="O172" s="22"/>
      <c r="P172" s="22"/>
    </row>
    <row r="173" spans="1:16" ht="30" x14ac:dyDescent="0.25">
      <c r="A173" s="8">
        <v>206</v>
      </c>
      <c r="B173" s="23" t="s">
        <v>184</v>
      </c>
      <c r="C173" s="18">
        <f t="shared" si="58"/>
        <v>9657</v>
      </c>
      <c r="D173" s="19">
        <v>1.08</v>
      </c>
      <c r="E173" s="20">
        <v>1</v>
      </c>
      <c r="F173" s="21"/>
      <c r="G173" s="18">
        <v>1.4</v>
      </c>
      <c r="H173" s="18">
        <v>1.68</v>
      </c>
      <c r="I173" s="18">
        <v>2.23</v>
      </c>
      <c r="J173" s="18">
        <v>2.39</v>
      </c>
      <c r="K173" s="22"/>
      <c r="L173" s="22"/>
      <c r="M173" s="22"/>
      <c r="N173" s="22"/>
      <c r="O173" s="22"/>
      <c r="P173" s="22"/>
    </row>
    <row r="174" spans="1:16" ht="30" x14ac:dyDescent="0.25">
      <c r="A174" s="8">
        <v>207</v>
      </c>
      <c r="B174" s="23" t="s">
        <v>185</v>
      </c>
      <c r="C174" s="18">
        <f t="shared" si="58"/>
        <v>9657</v>
      </c>
      <c r="D174" s="19">
        <v>1.1200000000000001</v>
      </c>
      <c r="E174" s="20">
        <v>1</v>
      </c>
      <c r="F174" s="21"/>
      <c r="G174" s="18">
        <v>1.4</v>
      </c>
      <c r="H174" s="18">
        <v>1.68</v>
      </c>
      <c r="I174" s="18">
        <v>2.23</v>
      </c>
      <c r="J174" s="18">
        <v>2.39</v>
      </c>
      <c r="K174" s="22"/>
      <c r="L174" s="22"/>
      <c r="M174" s="22"/>
      <c r="N174" s="22"/>
      <c r="O174" s="22"/>
      <c r="P174" s="22"/>
    </row>
    <row r="175" spans="1:16" ht="30" x14ac:dyDescent="0.25">
      <c r="A175" s="8">
        <v>208</v>
      </c>
      <c r="B175" s="23" t="s">
        <v>186</v>
      </c>
      <c r="C175" s="18">
        <f t="shared" si="58"/>
        <v>9657</v>
      </c>
      <c r="D175" s="19">
        <v>1.62</v>
      </c>
      <c r="E175" s="20">
        <v>1</v>
      </c>
      <c r="F175" s="21"/>
      <c r="G175" s="18">
        <v>1.4</v>
      </c>
      <c r="H175" s="18">
        <v>1.68</v>
      </c>
      <c r="I175" s="18">
        <v>2.23</v>
      </c>
      <c r="J175" s="18">
        <v>2.39</v>
      </c>
      <c r="K175" s="22"/>
      <c r="L175" s="22"/>
      <c r="M175" s="22"/>
      <c r="N175" s="22"/>
      <c r="O175" s="22"/>
      <c r="P175" s="22"/>
    </row>
    <row r="176" spans="1:16" ht="30" x14ac:dyDescent="0.25">
      <c r="A176" s="8">
        <v>209</v>
      </c>
      <c r="B176" s="23" t="s">
        <v>187</v>
      </c>
      <c r="C176" s="18">
        <f t="shared" si="58"/>
        <v>9657</v>
      </c>
      <c r="D176" s="19">
        <v>1.95</v>
      </c>
      <c r="E176" s="20">
        <v>1</v>
      </c>
      <c r="F176" s="21"/>
      <c r="G176" s="18">
        <v>1.4</v>
      </c>
      <c r="H176" s="18">
        <v>1.68</v>
      </c>
      <c r="I176" s="18">
        <v>2.23</v>
      </c>
      <c r="J176" s="18">
        <v>2.39</v>
      </c>
      <c r="K176" s="22"/>
      <c r="L176" s="22"/>
      <c r="M176" s="22"/>
      <c r="N176" s="22"/>
      <c r="O176" s="22"/>
      <c r="P176" s="22"/>
    </row>
    <row r="177" spans="1:16" x14ac:dyDescent="0.25">
      <c r="A177" s="14">
        <v>31</v>
      </c>
      <c r="B177" s="15" t="s">
        <v>188</v>
      </c>
      <c r="C177" s="26">
        <f>C169</f>
        <v>9657</v>
      </c>
      <c r="D177" s="28">
        <v>0.9</v>
      </c>
      <c r="E177" s="20">
        <v>1</v>
      </c>
      <c r="F177" s="21"/>
      <c r="G177" s="26">
        <v>1.4</v>
      </c>
      <c r="H177" s="26">
        <v>1.68</v>
      </c>
      <c r="I177" s="26">
        <v>2.23</v>
      </c>
      <c r="J177" s="26">
        <v>2.39</v>
      </c>
      <c r="K177" s="25">
        <f t="shared" ref="K177:L177" si="71">SUM(K178:K198)</f>
        <v>1189</v>
      </c>
      <c r="L177" s="25">
        <f t="shared" si="71"/>
        <v>11204939.843999999</v>
      </c>
      <c r="M177" s="25">
        <f t="shared" ref="M177:P177" si="72">SUM(M178:M198)</f>
        <v>0</v>
      </c>
      <c r="N177" s="25">
        <f t="shared" si="72"/>
        <v>0</v>
      </c>
      <c r="O177" s="25">
        <f t="shared" si="72"/>
        <v>6</v>
      </c>
      <c r="P177" s="25">
        <f t="shared" si="72"/>
        <v>72195.731999999989</v>
      </c>
    </row>
    <row r="178" spans="1:16" ht="30" x14ac:dyDescent="0.25">
      <c r="A178" s="8">
        <v>210</v>
      </c>
      <c r="B178" s="17" t="s">
        <v>189</v>
      </c>
      <c r="C178" s="18">
        <f t="shared" si="58"/>
        <v>9657</v>
      </c>
      <c r="D178" s="19">
        <v>0.82</v>
      </c>
      <c r="E178" s="20">
        <v>1</v>
      </c>
      <c r="F178" s="21"/>
      <c r="G178" s="18">
        <v>1.4</v>
      </c>
      <c r="H178" s="18">
        <v>1.68</v>
      </c>
      <c r="I178" s="18">
        <v>2.23</v>
      </c>
      <c r="J178" s="18">
        <v>2.39</v>
      </c>
      <c r="K178" s="22">
        <v>14</v>
      </c>
      <c r="L178" s="22">
        <f t="shared" ref="L178:L185" si="73">K178*C178*D178*E178*G178*$L$7</f>
        <v>155207.304</v>
      </c>
      <c r="M178" s="22"/>
      <c r="N178" s="22">
        <f>M178*C178*D178*E178*G178*$N$7</f>
        <v>0</v>
      </c>
      <c r="O178" s="22"/>
      <c r="P178" s="22">
        <f>O178*C178*D178*E178*G178*$P$7</f>
        <v>0</v>
      </c>
    </row>
    <row r="179" spans="1:16" ht="30" x14ac:dyDescent="0.25">
      <c r="A179" s="8">
        <v>116</v>
      </c>
      <c r="B179" s="23" t="s">
        <v>190</v>
      </c>
      <c r="C179" s="18">
        <f t="shared" si="58"/>
        <v>9657</v>
      </c>
      <c r="D179" s="19">
        <v>1.29</v>
      </c>
      <c r="E179" s="20">
        <v>1</v>
      </c>
      <c r="F179" s="21"/>
      <c r="G179" s="18">
        <v>1.4</v>
      </c>
      <c r="H179" s="18">
        <v>1.68</v>
      </c>
      <c r="I179" s="18">
        <v>2.23</v>
      </c>
      <c r="J179" s="18">
        <v>2.39</v>
      </c>
      <c r="K179" s="22"/>
      <c r="L179" s="22">
        <f t="shared" si="73"/>
        <v>0</v>
      </c>
      <c r="M179" s="22"/>
      <c r="N179" s="22"/>
      <c r="O179" s="22"/>
      <c r="P179" s="22"/>
    </row>
    <row r="180" spans="1:16" ht="30" x14ac:dyDescent="0.25">
      <c r="A180" s="8">
        <v>117</v>
      </c>
      <c r="B180" s="23" t="s">
        <v>191</v>
      </c>
      <c r="C180" s="18">
        <f t="shared" si="58"/>
        <v>9657</v>
      </c>
      <c r="D180" s="19">
        <v>1.36</v>
      </c>
      <c r="E180" s="20">
        <v>1</v>
      </c>
      <c r="F180" s="21"/>
      <c r="G180" s="18">
        <v>1.4</v>
      </c>
      <c r="H180" s="18">
        <v>1.68</v>
      </c>
      <c r="I180" s="18">
        <v>2.23</v>
      </c>
      <c r="J180" s="18">
        <v>2.39</v>
      </c>
      <c r="K180" s="22">
        <v>1</v>
      </c>
      <c r="L180" s="22">
        <f t="shared" si="73"/>
        <v>18386.928</v>
      </c>
      <c r="M180" s="22"/>
      <c r="N180" s="22"/>
      <c r="O180" s="22"/>
      <c r="P180" s="22"/>
    </row>
    <row r="181" spans="1:16" ht="30" x14ac:dyDescent="0.25">
      <c r="A181" s="8">
        <v>211</v>
      </c>
      <c r="B181" s="23" t="s">
        <v>192</v>
      </c>
      <c r="C181" s="18">
        <f>C178</f>
        <v>9657</v>
      </c>
      <c r="D181" s="19">
        <v>0.55000000000000004</v>
      </c>
      <c r="E181" s="20">
        <v>1</v>
      </c>
      <c r="F181" s="21"/>
      <c r="G181" s="18">
        <v>1.4</v>
      </c>
      <c r="H181" s="18">
        <v>1.68</v>
      </c>
      <c r="I181" s="18">
        <v>2.23</v>
      </c>
      <c r="J181" s="18">
        <v>2.39</v>
      </c>
      <c r="K181" s="22">
        <v>313</v>
      </c>
      <c r="L181" s="22">
        <f t="shared" si="73"/>
        <v>2327433.5699999998</v>
      </c>
      <c r="M181" s="22"/>
      <c r="N181" s="22"/>
      <c r="O181" s="22"/>
      <c r="P181" s="22"/>
    </row>
    <row r="182" spans="1:16" ht="30" x14ac:dyDescent="0.25">
      <c r="A182" s="8">
        <v>212</v>
      </c>
      <c r="B182" s="23" t="s">
        <v>193</v>
      </c>
      <c r="C182" s="18">
        <f t="shared" si="58"/>
        <v>9657</v>
      </c>
      <c r="D182" s="19">
        <v>0.78</v>
      </c>
      <c r="E182" s="20">
        <v>1</v>
      </c>
      <c r="F182" s="21"/>
      <c r="G182" s="18">
        <v>1.4</v>
      </c>
      <c r="H182" s="18">
        <v>1.68</v>
      </c>
      <c r="I182" s="18">
        <v>2.23</v>
      </c>
      <c r="J182" s="18">
        <v>2.39</v>
      </c>
      <c r="K182" s="22">
        <v>400</v>
      </c>
      <c r="L182" s="22">
        <f t="shared" si="73"/>
        <v>4218177.5999999996</v>
      </c>
      <c r="M182" s="22"/>
      <c r="N182" s="22"/>
      <c r="O182" s="22"/>
      <c r="P182" s="22"/>
    </row>
    <row r="183" spans="1:16" ht="30" x14ac:dyDescent="0.25">
      <c r="A183" s="8">
        <v>213</v>
      </c>
      <c r="B183" s="23" t="s">
        <v>194</v>
      </c>
      <c r="C183" s="18">
        <f t="shared" si="58"/>
        <v>9657</v>
      </c>
      <c r="D183" s="19">
        <v>1.32</v>
      </c>
      <c r="E183" s="20">
        <v>1</v>
      </c>
      <c r="F183" s="21"/>
      <c r="G183" s="18">
        <v>1.4</v>
      </c>
      <c r="H183" s="18">
        <v>1.68</v>
      </c>
      <c r="I183" s="18">
        <v>2.23</v>
      </c>
      <c r="J183" s="18">
        <v>2.39</v>
      </c>
      <c r="K183" s="22"/>
      <c r="L183" s="22">
        <f t="shared" si="73"/>
        <v>0</v>
      </c>
      <c r="M183" s="22"/>
      <c r="N183" s="22"/>
      <c r="O183" s="22"/>
      <c r="P183" s="22"/>
    </row>
    <row r="184" spans="1:16" ht="30" x14ac:dyDescent="0.25">
      <c r="A184" s="8">
        <v>214</v>
      </c>
      <c r="B184" s="23" t="s">
        <v>195</v>
      </c>
      <c r="C184" s="18">
        <f t="shared" si="58"/>
        <v>9657</v>
      </c>
      <c r="D184" s="19">
        <v>2.31</v>
      </c>
      <c r="E184" s="20">
        <v>1</v>
      </c>
      <c r="F184" s="21"/>
      <c r="G184" s="18">
        <v>1.4</v>
      </c>
      <c r="H184" s="18">
        <v>1.68</v>
      </c>
      <c r="I184" s="18">
        <v>2.23</v>
      </c>
      <c r="J184" s="18">
        <v>2.39</v>
      </c>
      <c r="K184" s="22"/>
      <c r="L184" s="22">
        <f t="shared" si="73"/>
        <v>0</v>
      </c>
      <c r="M184" s="22"/>
      <c r="N184" s="22"/>
      <c r="O184" s="22"/>
      <c r="P184" s="22"/>
    </row>
    <row r="185" spans="1:16" ht="30" x14ac:dyDescent="0.25">
      <c r="A185" s="8">
        <v>215</v>
      </c>
      <c r="B185" s="23" t="s">
        <v>196</v>
      </c>
      <c r="C185" s="18">
        <f t="shared" si="58"/>
        <v>9657</v>
      </c>
      <c r="D185" s="19">
        <v>1.43</v>
      </c>
      <c r="E185" s="20">
        <v>1</v>
      </c>
      <c r="F185" s="21"/>
      <c r="G185" s="18">
        <v>1.4</v>
      </c>
      <c r="H185" s="18">
        <v>1.68</v>
      </c>
      <c r="I185" s="18">
        <v>2.23</v>
      </c>
      <c r="J185" s="18">
        <v>2.39</v>
      </c>
      <c r="K185" s="22">
        <v>1</v>
      </c>
      <c r="L185" s="22">
        <f t="shared" si="73"/>
        <v>19333.313999999998</v>
      </c>
      <c r="M185" s="22"/>
      <c r="N185" s="22"/>
      <c r="O185" s="22"/>
      <c r="P185" s="22"/>
    </row>
    <row r="186" spans="1:16" ht="30" x14ac:dyDescent="0.25">
      <c r="A186" s="8">
        <v>216</v>
      </c>
      <c r="B186" s="23" t="s">
        <v>197</v>
      </c>
      <c r="C186" s="18">
        <f t="shared" si="58"/>
        <v>9657</v>
      </c>
      <c r="D186" s="19">
        <v>1.83</v>
      </c>
      <c r="E186" s="20">
        <v>1</v>
      </c>
      <c r="F186" s="21"/>
      <c r="G186" s="18">
        <v>1.4</v>
      </c>
      <c r="H186" s="18">
        <v>1.68</v>
      </c>
      <c r="I186" s="18">
        <v>2.23</v>
      </c>
      <c r="J186" s="18">
        <v>2.39</v>
      </c>
      <c r="K186" s="22"/>
      <c r="L186" s="22"/>
      <c r="M186" s="22"/>
      <c r="N186" s="22"/>
      <c r="O186" s="22"/>
      <c r="P186" s="22"/>
    </row>
    <row r="187" spans="1:16" ht="30" x14ac:dyDescent="0.25">
      <c r="A187" s="8">
        <v>217</v>
      </c>
      <c r="B187" s="23" t="s">
        <v>198</v>
      </c>
      <c r="C187" s="18">
        <f t="shared" si="58"/>
        <v>9657</v>
      </c>
      <c r="D187" s="19">
        <v>1.95</v>
      </c>
      <c r="E187" s="20">
        <v>1</v>
      </c>
      <c r="F187" s="21"/>
      <c r="G187" s="18">
        <v>1.4</v>
      </c>
      <c r="H187" s="18">
        <v>1.68</v>
      </c>
      <c r="I187" s="18">
        <v>2.23</v>
      </c>
      <c r="J187" s="18">
        <v>2.39</v>
      </c>
      <c r="K187" s="22"/>
      <c r="L187" s="22"/>
      <c r="M187" s="22"/>
      <c r="N187" s="22"/>
      <c r="O187" s="22"/>
      <c r="P187" s="22"/>
    </row>
    <row r="188" spans="1:16" ht="30" x14ac:dyDescent="0.25">
      <c r="A188" s="8">
        <v>218</v>
      </c>
      <c r="B188" s="23" t="s">
        <v>199</v>
      </c>
      <c r="C188" s="18">
        <f t="shared" si="58"/>
        <v>9657</v>
      </c>
      <c r="D188" s="19">
        <v>1.53</v>
      </c>
      <c r="E188" s="20">
        <v>1</v>
      </c>
      <c r="F188" s="21"/>
      <c r="G188" s="18">
        <v>1.4</v>
      </c>
      <c r="H188" s="18">
        <v>1.68</v>
      </c>
      <c r="I188" s="18">
        <v>2.23</v>
      </c>
      <c r="J188" s="18">
        <v>2.39</v>
      </c>
      <c r="K188" s="22"/>
      <c r="L188" s="22"/>
      <c r="M188" s="22"/>
      <c r="N188" s="22"/>
      <c r="O188" s="22"/>
      <c r="P188" s="22"/>
    </row>
    <row r="189" spans="1:16" ht="30" x14ac:dyDescent="0.25">
      <c r="A189" s="8">
        <v>219</v>
      </c>
      <c r="B189" s="23" t="s">
        <v>200</v>
      </c>
      <c r="C189" s="18">
        <f t="shared" si="58"/>
        <v>9657</v>
      </c>
      <c r="D189" s="19">
        <v>1.86</v>
      </c>
      <c r="E189" s="20">
        <v>1</v>
      </c>
      <c r="F189" s="21"/>
      <c r="G189" s="18">
        <v>1.4</v>
      </c>
      <c r="H189" s="18">
        <v>1.68</v>
      </c>
      <c r="I189" s="18">
        <v>2.23</v>
      </c>
      <c r="J189" s="18">
        <v>2.39</v>
      </c>
      <c r="K189" s="22"/>
      <c r="L189" s="22"/>
      <c r="M189" s="22"/>
      <c r="N189" s="22"/>
      <c r="O189" s="22"/>
      <c r="P189" s="22"/>
    </row>
    <row r="190" spans="1:16" ht="45" x14ac:dyDescent="0.25">
      <c r="A190" s="8">
        <v>220</v>
      </c>
      <c r="B190" s="17" t="s">
        <v>201</v>
      </c>
      <c r="C190" s="18">
        <f>C178</f>
        <v>9657</v>
      </c>
      <c r="D190" s="19">
        <v>0.76</v>
      </c>
      <c r="E190" s="20">
        <v>1</v>
      </c>
      <c r="F190" s="21"/>
      <c r="G190" s="18">
        <v>1.4</v>
      </c>
      <c r="H190" s="18">
        <v>1.68</v>
      </c>
      <c r="I190" s="18">
        <v>2.23</v>
      </c>
      <c r="J190" s="18">
        <v>2.39</v>
      </c>
      <c r="K190" s="22">
        <v>0</v>
      </c>
      <c r="L190" s="22">
        <f t="shared" ref="L190:L197" si="74">K190*C190*D190*E190*G190*$L$7</f>
        <v>0</v>
      </c>
      <c r="M190" s="22"/>
      <c r="N190" s="22">
        <f t="shared" ref="N190:N197" si="75">M190*C190*D190*E190*G190*$N$7</f>
        <v>0</v>
      </c>
      <c r="O190" s="22"/>
      <c r="P190" s="22">
        <f t="shared" ref="P190:P197" si="76">O190*C190*D190*E190*G190*$P$7</f>
        <v>0</v>
      </c>
    </row>
    <row r="191" spans="1:16" ht="30" x14ac:dyDescent="0.25">
      <c r="A191" s="8">
        <v>221</v>
      </c>
      <c r="B191" s="17" t="s">
        <v>202</v>
      </c>
      <c r="C191" s="18">
        <f t="shared" si="58"/>
        <v>9657</v>
      </c>
      <c r="D191" s="19">
        <v>0.88</v>
      </c>
      <c r="E191" s="20">
        <v>1</v>
      </c>
      <c r="F191" s="21"/>
      <c r="G191" s="18">
        <v>1.4</v>
      </c>
      <c r="H191" s="18">
        <v>1.68</v>
      </c>
      <c r="I191" s="18">
        <v>2.23</v>
      </c>
      <c r="J191" s="18">
        <v>2.39</v>
      </c>
      <c r="K191" s="22">
        <v>0</v>
      </c>
      <c r="L191" s="22">
        <f t="shared" si="74"/>
        <v>0</v>
      </c>
      <c r="M191" s="22"/>
      <c r="N191" s="22">
        <f t="shared" si="75"/>
        <v>0</v>
      </c>
      <c r="O191" s="22"/>
      <c r="P191" s="22">
        <f t="shared" si="76"/>
        <v>0</v>
      </c>
    </row>
    <row r="192" spans="1:16" x14ac:dyDescent="0.25">
      <c r="A192" s="8">
        <v>222</v>
      </c>
      <c r="B192" s="17" t="s">
        <v>203</v>
      </c>
      <c r="C192" s="18">
        <f t="shared" si="58"/>
        <v>9657</v>
      </c>
      <c r="D192" s="19">
        <v>0.89</v>
      </c>
      <c r="E192" s="20">
        <v>1</v>
      </c>
      <c r="F192" s="21"/>
      <c r="G192" s="18">
        <v>1.4</v>
      </c>
      <c r="H192" s="18">
        <v>1.68</v>
      </c>
      <c r="I192" s="18">
        <v>2.23</v>
      </c>
      <c r="J192" s="18">
        <v>2.39</v>
      </c>
      <c r="K192" s="22">
        <v>45</v>
      </c>
      <c r="L192" s="22">
        <f t="shared" si="74"/>
        <v>541467.99</v>
      </c>
      <c r="M192" s="22"/>
      <c r="N192" s="22">
        <f t="shared" si="75"/>
        <v>0</v>
      </c>
      <c r="O192" s="22">
        <v>6</v>
      </c>
      <c r="P192" s="22">
        <f t="shared" si="76"/>
        <v>72195.731999999989</v>
      </c>
    </row>
    <row r="193" spans="1:16" x14ac:dyDescent="0.25">
      <c r="A193" s="8">
        <v>223</v>
      </c>
      <c r="B193" s="17" t="s">
        <v>204</v>
      </c>
      <c r="C193" s="18">
        <f t="shared" si="58"/>
        <v>9657</v>
      </c>
      <c r="D193" s="19">
        <v>2.42</v>
      </c>
      <c r="E193" s="20">
        <v>1</v>
      </c>
      <c r="F193" s="21"/>
      <c r="G193" s="18">
        <v>1.4</v>
      </c>
      <c r="H193" s="18">
        <v>1.68</v>
      </c>
      <c r="I193" s="18">
        <v>2.23</v>
      </c>
      <c r="J193" s="18">
        <v>2.39</v>
      </c>
      <c r="K193" s="22">
        <v>0</v>
      </c>
      <c r="L193" s="22">
        <f t="shared" si="74"/>
        <v>0</v>
      </c>
      <c r="M193" s="22"/>
      <c r="N193" s="22">
        <f t="shared" si="75"/>
        <v>0</v>
      </c>
      <c r="O193" s="22"/>
      <c r="P193" s="22">
        <f t="shared" si="76"/>
        <v>0</v>
      </c>
    </row>
    <row r="194" spans="1:16" x14ac:dyDescent="0.25">
      <c r="A194" s="8">
        <v>224</v>
      </c>
      <c r="B194" s="17" t="s">
        <v>205</v>
      </c>
      <c r="C194" s="18">
        <f t="shared" si="58"/>
        <v>9657</v>
      </c>
      <c r="D194" s="19">
        <v>0.77</v>
      </c>
      <c r="E194" s="20">
        <v>1</v>
      </c>
      <c r="F194" s="21"/>
      <c r="G194" s="18">
        <v>1.4</v>
      </c>
      <c r="H194" s="18">
        <v>1.68</v>
      </c>
      <c r="I194" s="18">
        <v>2.23</v>
      </c>
      <c r="J194" s="18">
        <v>2.39</v>
      </c>
      <c r="K194" s="22">
        <v>77</v>
      </c>
      <c r="L194" s="22">
        <f t="shared" si="74"/>
        <v>801588.94200000004</v>
      </c>
      <c r="M194" s="22"/>
      <c r="N194" s="22">
        <f t="shared" si="75"/>
        <v>0</v>
      </c>
      <c r="O194" s="22"/>
      <c r="P194" s="22">
        <f t="shared" si="76"/>
        <v>0</v>
      </c>
    </row>
    <row r="195" spans="1:16" ht="30" x14ac:dyDescent="0.25">
      <c r="A195" s="8">
        <v>225</v>
      </c>
      <c r="B195" s="17" t="s">
        <v>206</v>
      </c>
      <c r="C195" s="18">
        <f t="shared" si="58"/>
        <v>9657</v>
      </c>
      <c r="D195" s="19">
        <v>0.84</v>
      </c>
      <c r="E195" s="20">
        <v>1</v>
      </c>
      <c r="F195" s="21"/>
      <c r="G195" s="18">
        <v>1.4</v>
      </c>
      <c r="H195" s="18">
        <v>1.68</v>
      </c>
      <c r="I195" s="18">
        <v>2.23</v>
      </c>
      <c r="J195" s="18">
        <v>2.39</v>
      </c>
      <c r="K195" s="22">
        <v>8</v>
      </c>
      <c r="L195" s="22">
        <f t="shared" si="74"/>
        <v>90853.055999999997</v>
      </c>
      <c r="M195" s="22"/>
      <c r="N195" s="22">
        <f t="shared" si="75"/>
        <v>0</v>
      </c>
      <c r="O195" s="22"/>
      <c r="P195" s="22">
        <f t="shared" si="76"/>
        <v>0</v>
      </c>
    </row>
    <row r="196" spans="1:16" ht="30" x14ac:dyDescent="0.25">
      <c r="A196" s="8">
        <v>226</v>
      </c>
      <c r="B196" s="17" t="s">
        <v>207</v>
      </c>
      <c r="C196" s="18">
        <f t="shared" si="58"/>
        <v>9657</v>
      </c>
      <c r="D196" s="19">
        <v>0.68</v>
      </c>
      <c r="E196" s="20">
        <v>1</v>
      </c>
      <c r="F196" s="21"/>
      <c r="G196" s="18">
        <v>1.4</v>
      </c>
      <c r="H196" s="18">
        <v>1.68</v>
      </c>
      <c r="I196" s="18">
        <v>2.23</v>
      </c>
      <c r="J196" s="18">
        <v>2.39</v>
      </c>
      <c r="K196" s="22">
        <v>320</v>
      </c>
      <c r="L196" s="22">
        <f t="shared" si="74"/>
        <v>2941908.48</v>
      </c>
      <c r="M196" s="22"/>
      <c r="N196" s="22">
        <f t="shared" si="75"/>
        <v>0</v>
      </c>
      <c r="O196" s="22"/>
      <c r="P196" s="22">
        <f t="shared" si="76"/>
        <v>0</v>
      </c>
    </row>
    <row r="197" spans="1:16" ht="30" x14ac:dyDescent="0.25">
      <c r="A197" s="8">
        <v>227</v>
      </c>
      <c r="B197" s="17" t="s">
        <v>208</v>
      </c>
      <c r="C197" s="18">
        <f t="shared" si="58"/>
        <v>9657</v>
      </c>
      <c r="D197" s="19">
        <v>0.67</v>
      </c>
      <c r="E197" s="20">
        <v>1</v>
      </c>
      <c r="F197" s="21"/>
      <c r="G197" s="18">
        <v>1.4</v>
      </c>
      <c r="H197" s="18">
        <v>1.68</v>
      </c>
      <c r="I197" s="18">
        <v>2.23</v>
      </c>
      <c r="J197" s="18">
        <v>2.39</v>
      </c>
      <c r="K197" s="22">
        <v>10</v>
      </c>
      <c r="L197" s="22">
        <f t="shared" si="74"/>
        <v>90582.66</v>
      </c>
      <c r="M197" s="22"/>
      <c r="N197" s="22">
        <f t="shared" si="75"/>
        <v>0</v>
      </c>
      <c r="O197" s="22"/>
      <c r="P197" s="22">
        <f t="shared" si="76"/>
        <v>0</v>
      </c>
    </row>
    <row r="198" spans="1:16" x14ac:dyDescent="0.25">
      <c r="A198" s="8">
        <v>228</v>
      </c>
      <c r="B198" s="23" t="s">
        <v>209</v>
      </c>
      <c r="C198" s="18">
        <f t="shared" si="58"/>
        <v>9657</v>
      </c>
      <c r="D198" s="19">
        <v>1.19</v>
      </c>
      <c r="E198" s="20">
        <v>1</v>
      </c>
      <c r="F198" s="21"/>
      <c r="G198" s="18">
        <v>1.4</v>
      </c>
      <c r="H198" s="18">
        <v>1.68</v>
      </c>
      <c r="I198" s="18">
        <v>2.23</v>
      </c>
      <c r="J198" s="18">
        <v>2.39</v>
      </c>
      <c r="K198" s="35"/>
      <c r="L198" s="35"/>
      <c r="M198" s="35"/>
      <c r="N198" s="35"/>
      <c r="O198" s="35"/>
      <c r="P198" s="35"/>
    </row>
    <row r="199" spans="1:16" x14ac:dyDescent="0.25">
      <c r="A199" s="14">
        <v>32</v>
      </c>
      <c r="B199" s="30" t="s">
        <v>210</v>
      </c>
      <c r="C199" s="26">
        <f t="shared" si="58"/>
        <v>9657</v>
      </c>
      <c r="D199" s="28">
        <v>1.2</v>
      </c>
      <c r="E199" s="20">
        <v>1</v>
      </c>
      <c r="F199" s="21"/>
      <c r="G199" s="26">
        <v>1.4</v>
      </c>
      <c r="H199" s="26">
        <v>1.68</v>
      </c>
      <c r="I199" s="26">
        <v>2.23</v>
      </c>
      <c r="J199" s="26">
        <v>2.39</v>
      </c>
      <c r="K199" s="29">
        <f t="shared" ref="K199:L199" si="77">SUM(K200:K212)</f>
        <v>0</v>
      </c>
      <c r="L199" s="29">
        <f t="shared" si="77"/>
        <v>0</v>
      </c>
      <c r="M199" s="29">
        <f t="shared" ref="M199:P199" si="78">SUM(M200:M212)</f>
        <v>0</v>
      </c>
      <c r="N199" s="29">
        <f t="shared" si="78"/>
        <v>0</v>
      </c>
      <c r="O199" s="29">
        <f t="shared" si="78"/>
        <v>0</v>
      </c>
      <c r="P199" s="29">
        <f t="shared" si="78"/>
        <v>0</v>
      </c>
    </row>
    <row r="200" spans="1:16" ht="30" x14ac:dyDescent="0.25">
      <c r="A200" s="8">
        <v>229</v>
      </c>
      <c r="B200" s="23" t="s">
        <v>211</v>
      </c>
      <c r="C200" s="18">
        <f t="shared" si="58"/>
        <v>9657</v>
      </c>
      <c r="D200" s="19">
        <v>1.29</v>
      </c>
      <c r="E200" s="20">
        <v>1</v>
      </c>
      <c r="F200" s="21"/>
      <c r="G200" s="18">
        <v>1.4</v>
      </c>
      <c r="H200" s="18">
        <v>1.68</v>
      </c>
      <c r="I200" s="18">
        <v>2.23</v>
      </c>
      <c r="J200" s="18">
        <v>2.39</v>
      </c>
      <c r="K200" s="35"/>
      <c r="L200" s="35"/>
      <c r="M200" s="35"/>
      <c r="N200" s="35"/>
      <c r="O200" s="35"/>
      <c r="P200" s="35"/>
    </row>
    <row r="201" spans="1:16" ht="30" x14ac:dyDescent="0.25">
      <c r="A201" s="8">
        <v>230</v>
      </c>
      <c r="B201" s="23" t="s">
        <v>212</v>
      </c>
      <c r="C201" s="18">
        <f t="shared" si="58"/>
        <v>9657</v>
      </c>
      <c r="D201" s="19">
        <v>1.57</v>
      </c>
      <c r="E201" s="20">
        <v>1</v>
      </c>
      <c r="F201" s="21"/>
      <c r="G201" s="18">
        <v>1.4</v>
      </c>
      <c r="H201" s="18">
        <v>1.68</v>
      </c>
      <c r="I201" s="18">
        <v>2.23</v>
      </c>
      <c r="J201" s="18">
        <v>2.39</v>
      </c>
      <c r="K201" s="35"/>
      <c r="L201" s="35"/>
      <c r="M201" s="35"/>
      <c r="N201" s="35"/>
      <c r="O201" s="35"/>
      <c r="P201" s="35"/>
    </row>
    <row r="202" spans="1:16" ht="30" x14ac:dyDescent="0.25">
      <c r="A202" s="8">
        <v>231</v>
      </c>
      <c r="B202" s="23" t="s">
        <v>213</v>
      </c>
      <c r="C202" s="18">
        <f t="shared" si="58"/>
        <v>9657</v>
      </c>
      <c r="D202" s="19">
        <v>2.42</v>
      </c>
      <c r="E202" s="20">
        <v>1</v>
      </c>
      <c r="F202" s="21"/>
      <c r="G202" s="18">
        <v>1.4</v>
      </c>
      <c r="H202" s="18">
        <v>1.68</v>
      </c>
      <c r="I202" s="18">
        <v>2.23</v>
      </c>
      <c r="J202" s="18">
        <v>2.39</v>
      </c>
      <c r="K202" s="35"/>
      <c r="L202" s="35"/>
      <c r="M202" s="35"/>
      <c r="N202" s="35"/>
      <c r="O202" s="35"/>
      <c r="P202" s="35"/>
    </row>
    <row r="203" spans="1:16" ht="30" x14ac:dyDescent="0.25">
      <c r="A203" s="8">
        <v>232</v>
      </c>
      <c r="B203" s="23" t="s">
        <v>214</v>
      </c>
      <c r="C203" s="18">
        <f t="shared" ref="C203:C256" si="79">C202</f>
        <v>9657</v>
      </c>
      <c r="D203" s="19">
        <v>2.69</v>
      </c>
      <c r="E203" s="20">
        <v>1</v>
      </c>
      <c r="F203" s="21"/>
      <c r="G203" s="18">
        <v>1.4</v>
      </c>
      <c r="H203" s="18">
        <v>1.68</v>
      </c>
      <c r="I203" s="18">
        <v>2.23</v>
      </c>
      <c r="J203" s="18">
        <v>2.39</v>
      </c>
      <c r="K203" s="35"/>
      <c r="L203" s="35"/>
      <c r="M203" s="35"/>
      <c r="N203" s="35"/>
      <c r="O203" s="35"/>
      <c r="P203" s="35"/>
    </row>
    <row r="204" spans="1:16" ht="45" x14ac:dyDescent="0.25">
      <c r="A204" s="8">
        <v>233</v>
      </c>
      <c r="B204" s="23" t="s">
        <v>215</v>
      </c>
      <c r="C204" s="18">
        <f t="shared" si="79"/>
        <v>9657</v>
      </c>
      <c r="D204" s="19">
        <v>1.1599999999999999</v>
      </c>
      <c r="E204" s="20">
        <v>1</v>
      </c>
      <c r="F204" s="21"/>
      <c r="G204" s="18">
        <v>1.4</v>
      </c>
      <c r="H204" s="18">
        <v>1.68</v>
      </c>
      <c r="I204" s="18">
        <v>2.23</v>
      </c>
      <c r="J204" s="18">
        <v>2.39</v>
      </c>
      <c r="K204" s="35"/>
      <c r="L204" s="35"/>
      <c r="M204" s="35"/>
      <c r="N204" s="35"/>
      <c r="O204" s="35"/>
      <c r="P204" s="35"/>
    </row>
    <row r="205" spans="1:16" ht="45" x14ac:dyDescent="0.25">
      <c r="A205" s="8">
        <v>234</v>
      </c>
      <c r="B205" s="23" t="s">
        <v>216</v>
      </c>
      <c r="C205" s="18">
        <f t="shared" si="79"/>
        <v>9657</v>
      </c>
      <c r="D205" s="19">
        <v>1.95</v>
      </c>
      <c r="E205" s="20">
        <v>1</v>
      </c>
      <c r="F205" s="21"/>
      <c r="G205" s="18">
        <v>1.4</v>
      </c>
      <c r="H205" s="18">
        <v>1.68</v>
      </c>
      <c r="I205" s="18">
        <v>2.23</v>
      </c>
      <c r="J205" s="18">
        <v>2.39</v>
      </c>
      <c r="K205" s="35"/>
      <c r="L205" s="35"/>
      <c r="M205" s="35"/>
      <c r="N205" s="35"/>
      <c r="O205" s="35"/>
      <c r="P205" s="35"/>
    </row>
    <row r="206" spans="1:16" ht="45" x14ac:dyDescent="0.25">
      <c r="A206" s="8">
        <v>235</v>
      </c>
      <c r="B206" s="23" t="s">
        <v>217</v>
      </c>
      <c r="C206" s="18">
        <f t="shared" si="79"/>
        <v>9657</v>
      </c>
      <c r="D206" s="19">
        <v>2.46</v>
      </c>
      <c r="E206" s="20">
        <v>1</v>
      </c>
      <c r="F206" s="21"/>
      <c r="G206" s="18">
        <v>1.4</v>
      </c>
      <c r="H206" s="18">
        <v>1.68</v>
      </c>
      <c r="I206" s="18">
        <v>2.23</v>
      </c>
      <c r="J206" s="18">
        <v>2.39</v>
      </c>
      <c r="K206" s="35"/>
      <c r="L206" s="35"/>
      <c r="M206" s="35"/>
      <c r="N206" s="35"/>
      <c r="O206" s="35"/>
      <c r="P206" s="35"/>
    </row>
    <row r="207" spans="1:16" x14ac:dyDescent="0.25">
      <c r="A207" s="8">
        <v>236</v>
      </c>
      <c r="B207" s="23" t="s">
        <v>218</v>
      </c>
      <c r="C207" s="18">
        <f t="shared" si="79"/>
        <v>9657</v>
      </c>
      <c r="D207" s="19">
        <v>0.82</v>
      </c>
      <c r="E207" s="20">
        <v>1</v>
      </c>
      <c r="F207" s="21"/>
      <c r="G207" s="18">
        <v>1.4</v>
      </c>
      <c r="H207" s="18">
        <v>1.68</v>
      </c>
      <c r="I207" s="18">
        <v>2.23</v>
      </c>
      <c r="J207" s="18">
        <v>2.39</v>
      </c>
      <c r="K207" s="35"/>
      <c r="L207" s="35"/>
      <c r="M207" s="35"/>
      <c r="N207" s="35"/>
      <c r="O207" s="35"/>
      <c r="P207" s="35"/>
    </row>
    <row r="208" spans="1:16" x14ac:dyDescent="0.25">
      <c r="A208" s="8">
        <v>237</v>
      </c>
      <c r="B208" s="23" t="s">
        <v>219</v>
      </c>
      <c r="C208" s="18">
        <f t="shared" si="79"/>
        <v>9657</v>
      </c>
      <c r="D208" s="19">
        <v>0.86</v>
      </c>
      <c r="E208" s="20">
        <v>1</v>
      </c>
      <c r="F208" s="21"/>
      <c r="G208" s="18">
        <v>1.4</v>
      </c>
      <c r="H208" s="18">
        <v>1.68</v>
      </c>
      <c r="I208" s="18">
        <v>2.23</v>
      </c>
      <c r="J208" s="18">
        <v>2.39</v>
      </c>
      <c r="K208" s="35"/>
      <c r="L208" s="35"/>
      <c r="M208" s="35"/>
      <c r="N208" s="35"/>
      <c r="O208" s="35"/>
      <c r="P208" s="35"/>
    </row>
    <row r="209" spans="1:16" x14ac:dyDescent="0.25">
      <c r="A209" s="8">
        <v>238</v>
      </c>
      <c r="B209" s="23" t="s">
        <v>220</v>
      </c>
      <c r="C209" s="18">
        <f t="shared" si="79"/>
        <v>9657</v>
      </c>
      <c r="D209" s="19">
        <v>1.24</v>
      </c>
      <c r="E209" s="20">
        <v>1</v>
      </c>
      <c r="F209" s="21"/>
      <c r="G209" s="18">
        <v>1.4</v>
      </c>
      <c r="H209" s="18">
        <v>1.68</v>
      </c>
      <c r="I209" s="18">
        <v>2.23</v>
      </c>
      <c r="J209" s="18">
        <v>2.39</v>
      </c>
      <c r="K209" s="35"/>
      <c r="L209" s="35"/>
      <c r="M209" s="35"/>
      <c r="N209" s="35"/>
      <c r="O209" s="35"/>
      <c r="P209" s="35"/>
    </row>
    <row r="210" spans="1:16" ht="30" x14ac:dyDescent="0.25">
      <c r="A210" s="8">
        <v>239</v>
      </c>
      <c r="B210" s="23" t="s">
        <v>221</v>
      </c>
      <c r="C210" s="18">
        <f t="shared" si="79"/>
        <v>9657</v>
      </c>
      <c r="D210" s="19">
        <v>1.1299999999999999</v>
      </c>
      <c r="E210" s="20">
        <v>1</v>
      </c>
      <c r="F210" s="21"/>
      <c r="G210" s="18">
        <v>1.4</v>
      </c>
      <c r="H210" s="18">
        <v>1.68</v>
      </c>
      <c r="I210" s="18">
        <v>2.23</v>
      </c>
      <c r="J210" s="18">
        <v>2.39</v>
      </c>
      <c r="K210" s="35"/>
      <c r="L210" s="35"/>
      <c r="M210" s="35"/>
      <c r="N210" s="35"/>
      <c r="O210" s="35"/>
      <c r="P210" s="35"/>
    </row>
    <row r="211" spans="1:16" ht="30" x14ac:dyDescent="0.25">
      <c r="A211" s="8">
        <v>240</v>
      </c>
      <c r="B211" s="23" t="s">
        <v>222</v>
      </c>
      <c r="C211" s="18">
        <f t="shared" si="79"/>
        <v>9657</v>
      </c>
      <c r="D211" s="19">
        <v>1.19</v>
      </c>
      <c r="E211" s="20">
        <v>1</v>
      </c>
      <c r="F211" s="21"/>
      <c r="G211" s="18">
        <v>1.4</v>
      </c>
      <c r="H211" s="18">
        <v>1.68</v>
      </c>
      <c r="I211" s="18">
        <v>2.23</v>
      </c>
      <c r="J211" s="18">
        <v>2.39</v>
      </c>
      <c r="K211" s="35"/>
      <c r="L211" s="35"/>
      <c r="M211" s="35"/>
      <c r="N211" s="35"/>
      <c r="O211" s="35"/>
      <c r="P211" s="35"/>
    </row>
    <row r="212" spans="1:16" ht="30" x14ac:dyDescent="0.25">
      <c r="A212" s="8">
        <v>241</v>
      </c>
      <c r="B212" s="23" t="s">
        <v>223</v>
      </c>
      <c r="C212" s="18">
        <f t="shared" si="79"/>
        <v>9657</v>
      </c>
      <c r="D212" s="19">
        <v>2.13</v>
      </c>
      <c r="E212" s="20">
        <v>1</v>
      </c>
      <c r="F212" s="21"/>
      <c r="G212" s="18">
        <v>1.4</v>
      </c>
      <c r="H212" s="18">
        <v>1.68</v>
      </c>
      <c r="I212" s="18">
        <v>2.23</v>
      </c>
      <c r="J212" s="18">
        <v>2.39</v>
      </c>
      <c r="K212" s="35"/>
      <c r="L212" s="35"/>
      <c r="M212" s="35"/>
      <c r="N212" s="35"/>
      <c r="O212" s="35"/>
      <c r="P212" s="35"/>
    </row>
    <row r="213" spans="1:16" x14ac:dyDescent="0.25">
      <c r="A213" s="14">
        <v>33</v>
      </c>
      <c r="B213" s="15" t="s">
        <v>224</v>
      </c>
      <c r="C213" s="26">
        <f>C197</f>
        <v>9657</v>
      </c>
      <c r="D213" s="28">
        <v>1.9</v>
      </c>
      <c r="E213" s="20">
        <v>1</v>
      </c>
      <c r="F213" s="21"/>
      <c r="G213" s="26">
        <v>1.4</v>
      </c>
      <c r="H213" s="26">
        <v>1.68</v>
      </c>
      <c r="I213" s="26">
        <v>2.23</v>
      </c>
      <c r="J213" s="26">
        <v>2.39</v>
      </c>
      <c r="K213" s="34">
        <f t="shared" ref="K213:L213" si="80">K214+K215</f>
        <v>0</v>
      </c>
      <c r="L213" s="34">
        <f t="shared" si="80"/>
        <v>0</v>
      </c>
      <c r="M213" s="34">
        <f t="shared" ref="M213:P213" si="81">M214+M215</f>
        <v>0</v>
      </c>
      <c r="N213" s="34">
        <f t="shared" si="81"/>
        <v>0</v>
      </c>
      <c r="O213" s="34">
        <f t="shared" si="81"/>
        <v>0</v>
      </c>
      <c r="P213" s="34">
        <f t="shared" si="81"/>
        <v>0</v>
      </c>
    </row>
    <row r="214" spans="1:16" x14ac:dyDescent="0.25">
      <c r="A214" s="8">
        <v>242</v>
      </c>
      <c r="B214" s="23" t="s">
        <v>225</v>
      </c>
      <c r="C214" s="18">
        <f t="shared" si="79"/>
        <v>9657</v>
      </c>
      <c r="D214" s="19">
        <v>1.17</v>
      </c>
      <c r="E214" s="20">
        <v>1</v>
      </c>
      <c r="F214" s="21"/>
      <c r="G214" s="18">
        <v>1.4</v>
      </c>
      <c r="H214" s="18">
        <v>1.68</v>
      </c>
      <c r="I214" s="18">
        <v>2.23</v>
      </c>
      <c r="J214" s="18">
        <v>2.39</v>
      </c>
      <c r="K214" s="22">
        <v>0</v>
      </c>
      <c r="L214" s="22">
        <f>K214*C214*D214*E214*G214*$L$7</f>
        <v>0</v>
      </c>
      <c r="M214" s="22"/>
      <c r="N214" s="22">
        <f>M214*C214*D214*E214*G214*$N$7</f>
        <v>0</v>
      </c>
      <c r="O214" s="22"/>
      <c r="P214" s="22">
        <f>O214*C214*D214*E214*G214*$P$7</f>
        <v>0</v>
      </c>
    </row>
    <row r="215" spans="1:16" x14ac:dyDescent="0.25">
      <c r="A215" s="8">
        <v>243</v>
      </c>
      <c r="B215" s="23" t="s">
        <v>226</v>
      </c>
      <c r="C215" s="18">
        <f t="shared" si="79"/>
        <v>9657</v>
      </c>
      <c r="D215" s="19">
        <v>1.9</v>
      </c>
      <c r="E215" s="20">
        <v>1</v>
      </c>
      <c r="F215" s="21"/>
      <c r="G215" s="18">
        <v>1.4</v>
      </c>
      <c r="H215" s="18">
        <v>1.68</v>
      </c>
      <c r="I215" s="18">
        <v>2.23</v>
      </c>
      <c r="J215" s="18">
        <v>2.39</v>
      </c>
      <c r="K215" s="22">
        <v>0</v>
      </c>
      <c r="L215" s="22">
        <f>K215*C215*D215*E215*G215*$L$7</f>
        <v>0</v>
      </c>
      <c r="M215" s="22"/>
      <c r="N215" s="22">
        <f>M215*C215*D215*E215*G215*$N$7</f>
        <v>0</v>
      </c>
      <c r="O215" s="22"/>
      <c r="P215" s="22">
        <f>O215*C215*D215*E215*G215*$P$7</f>
        <v>0</v>
      </c>
    </row>
    <row r="216" spans="1:16" x14ac:dyDescent="0.25">
      <c r="A216" s="14">
        <v>34</v>
      </c>
      <c r="B216" s="15" t="s">
        <v>227</v>
      </c>
      <c r="C216" s="26">
        <f t="shared" si="79"/>
        <v>9657</v>
      </c>
      <c r="D216" s="28">
        <v>1.18</v>
      </c>
      <c r="E216" s="20">
        <v>1</v>
      </c>
      <c r="F216" s="21"/>
      <c r="G216" s="26">
        <v>1.4</v>
      </c>
      <c r="H216" s="26">
        <v>1.68</v>
      </c>
      <c r="I216" s="26">
        <v>2.23</v>
      </c>
      <c r="J216" s="26">
        <v>2.39</v>
      </c>
      <c r="K216" s="34">
        <f t="shared" ref="K216:L216" si="82">SUM(K217:K222)</f>
        <v>0</v>
      </c>
      <c r="L216" s="34">
        <f t="shared" si="82"/>
        <v>0</v>
      </c>
      <c r="M216" s="34">
        <f t="shared" ref="M216:P216" si="83">SUM(M217:M222)</f>
        <v>0</v>
      </c>
      <c r="N216" s="34">
        <f t="shared" si="83"/>
        <v>0</v>
      </c>
      <c r="O216" s="34">
        <f t="shared" si="83"/>
        <v>0</v>
      </c>
      <c r="P216" s="34">
        <f t="shared" si="83"/>
        <v>0</v>
      </c>
    </row>
    <row r="217" spans="1:16" ht="45" x14ac:dyDescent="0.25">
      <c r="A217" s="8">
        <v>244</v>
      </c>
      <c r="B217" s="17" t="s">
        <v>228</v>
      </c>
      <c r="C217" s="18">
        <f t="shared" si="79"/>
        <v>9657</v>
      </c>
      <c r="D217" s="19">
        <v>0.89</v>
      </c>
      <c r="E217" s="20">
        <v>1</v>
      </c>
      <c r="F217" s="21"/>
      <c r="G217" s="18">
        <v>1.4</v>
      </c>
      <c r="H217" s="18">
        <v>1.68</v>
      </c>
      <c r="I217" s="18">
        <v>2.23</v>
      </c>
      <c r="J217" s="18">
        <v>2.39</v>
      </c>
      <c r="K217" s="22"/>
      <c r="L217" s="22">
        <f>K217*C217*D217*E217*G217*$L$7</f>
        <v>0</v>
      </c>
      <c r="M217" s="22"/>
      <c r="N217" s="22">
        <f>M217*C217*D217*E217*G217*$N$7</f>
        <v>0</v>
      </c>
      <c r="O217" s="22"/>
      <c r="P217" s="22">
        <f>O217*C217*D217*E217*G217*$P$7</f>
        <v>0</v>
      </c>
    </row>
    <row r="218" spans="1:16" ht="30" x14ac:dyDescent="0.25">
      <c r="A218" s="8">
        <v>245</v>
      </c>
      <c r="B218" s="23" t="s">
        <v>229</v>
      </c>
      <c r="C218" s="18">
        <f t="shared" si="79"/>
        <v>9657</v>
      </c>
      <c r="D218" s="19">
        <v>0.74</v>
      </c>
      <c r="E218" s="20">
        <v>1</v>
      </c>
      <c r="F218" s="21"/>
      <c r="G218" s="18">
        <v>1.4</v>
      </c>
      <c r="H218" s="18">
        <v>1.68</v>
      </c>
      <c r="I218" s="18">
        <v>2.23</v>
      </c>
      <c r="J218" s="18">
        <v>2.39</v>
      </c>
      <c r="K218" s="22"/>
      <c r="L218" s="22"/>
      <c r="M218" s="22"/>
      <c r="N218" s="22"/>
      <c r="O218" s="22"/>
      <c r="P218" s="22"/>
    </row>
    <row r="219" spans="1:16" ht="30" x14ac:dyDescent="0.25">
      <c r="A219" s="8">
        <v>246</v>
      </c>
      <c r="B219" s="23" t="s">
        <v>230</v>
      </c>
      <c r="C219" s="18">
        <f t="shared" si="79"/>
        <v>9657</v>
      </c>
      <c r="D219" s="19">
        <v>1.27</v>
      </c>
      <c r="E219" s="20">
        <v>1</v>
      </c>
      <c r="F219" s="21"/>
      <c r="G219" s="18">
        <v>1.4</v>
      </c>
      <c r="H219" s="18">
        <v>1.68</v>
      </c>
      <c r="I219" s="18">
        <v>2.23</v>
      </c>
      <c r="J219" s="18">
        <v>2.39</v>
      </c>
      <c r="K219" s="22"/>
      <c r="L219" s="22"/>
      <c r="M219" s="22"/>
      <c r="N219" s="22"/>
      <c r="O219" s="22"/>
      <c r="P219" s="22"/>
    </row>
    <row r="220" spans="1:16" ht="30" x14ac:dyDescent="0.25">
      <c r="A220" s="8">
        <v>247</v>
      </c>
      <c r="B220" s="23" t="s">
        <v>231</v>
      </c>
      <c r="C220" s="18">
        <f t="shared" si="79"/>
        <v>9657</v>
      </c>
      <c r="D220" s="19">
        <v>1.63</v>
      </c>
      <c r="E220" s="20">
        <v>1</v>
      </c>
      <c r="F220" s="21"/>
      <c r="G220" s="18">
        <v>1.4</v>
      </c>
      <c r="H220" s="18">
        <v>1.68</v>
      </c>
      <c r="I220" s="18">
        <v>2.23</v>
      </c>
      <c r="J220" s="18">
        <v>2.39</v>
      </c>
      <c r="K220" s="22"/>
      <c r="L220" s="22"/>
      <c r="M220" s="22"/>
      <c r="N220" s="22"/>
      <c r="O220" s="22"/>
      <c r="P220" s="22"/>
    </row>
    <row r="221" spans="1:16" ht="30" x14ac:dyDescent="0.25">
      <c r="A221" s="8">
        <v>248</v>
      </c>
      <c r="B221" s="23" t="s">
        <v>232</v>
      </c>
      <c r="C221" s="18">
        <f t="shared" si="79"/>
        <v>9657</v>
      </c>
      <c r="D221" s="19">
        <v>1.9</v>
      </c>
      <c r="E221" s="20">
        <v>1</v>
      </c>
      <c r="F221" s="21"/>
      <c r="G221" s="18">
        <v>1.4</v>
      </c>
      <c r="H221" s="18">
        <v>1.68</v>
      </c>
      <c r="I221" s="18">
        <v>2.23</v>
      </c>
      <c r="J221" s="18">
        <v>2.39</v>
      </c>
      <c r="K221" s="22"/>
      <c r="L221" s="22"/>
      <c r="M221" s="22"/>
      <c r="N221" s="22"/>
      <c r="O221" s="22"/>
      <c r="P221" s="22"/>
    </row>
    <row r="222" spans="1:16" ht="45" x14ac:dyDescent="0.25">
      <c r="A222" s="8">
        <v>166</v>
      </c>
      <c r="B222" s="17" t="s">
        <v>233</v>
      </c>
      <c r="C222" s="18">
        <f>C217</f>
        <v>9657</v>
      </c>
      <c r="D222" s="19">
        <v>0.99</v>
      </c>
      <c r="E222" s="20">
        <v>1</v>
      </c>
      <c r="F222" s="21"/>
      <c r="G222" s="18">
        <v>1.4</v>
      </c>
      <c r="H222" s="18">
        <v>1.68</v>
      </c>
      <c r="I222" s="18">
        <v>2.23</v>
      </c>
      <c r="J222" s="18">
        <v>2.39</v>
      </c>
      <c r="K222" s="22"/>
      <c r="L222" s="22">
        <f>K222*C222*D222*E222*G222*$L$7</f>
        <v>0</v>
      </c>
      <c r="M222" s="22"/>
      <c r="N222" s="22">
        <f>M222*C222*D222*E222*G222*$N$7</f>
        <v>0</v>
      </c>
      <c r="O222" s="22"/>
      <c r="P222" s="22">
        <f>O222*C222*D222*E222*G222*$P$7</f>
        <v>0</v>
      </c>
    </row>
    <row r="223" spans="1:16" x14ac:dyDescent="0.25">
      <c r="A223" s="14">
        <v>35</v>
      </c>
      <c r="B223" s="15" t="s">
        <v>234</v>
      </c>
      <c r="C223" s="26">
        <f t="shared" si="79"/>
        <v>9657</v>
      </c>
      <c r="D223" s="28">
        <v>1.4</v>
      </c>
      <c r="E223" s="20">
        <v>1</v>
      </c>
      <c r="F223" s="21"/>
      <c r="G223" s="26">
        <v>1.4</v>
      </c>
      <c r="H223" s="26">
        <v>1.68</v>
      </c>
      <c r="I223" s="26">
        <v>2.23</v>
      </c>
      <c r="J223" s="26">
        <v>2.39</v>
      </c>
      <c r="K223" s="16">
        <f t="shared" ref="K223:L223" si="84">SUM(K224:K232)</f>
        <v>121</v>
      </c>
      <c r="L223" s="16">
        <f t="shared" si="84"/>
        <v>2431130.4359999998</v>
      </c>
      <c r="M223" s="16">
        <f t="shared" ref="M223:P223" si="85">SUM(M224:M232)</f>
        <v>90</v>
      </c>
      <c r="N223" s="16">
        <f t="shared" si="85"/>
        <v>1241117.6399999999</v>
      </c>
      <c r="O223" s="16">
        <f t="shared" si="85"/>
        <v>231</v>
      </c>
      <c r="P223" s="16">
        <f t="shared" si="85"/>
        <v>3187428.048</v>
      </c>
    </row>
    <row r="224" spans="1:16" x14ac:dyDescent="0.25">
      <c r="A224" s="8">
        <v>249</v>
      </c>
      <c r="B224" s="23" t="s">
        <v>235</v>
      </c>
      <c r="C224" s="18">
        <f t="shared" si="79"/>
        <v>9657</v>
      </c>
      <c r="D224" s="19">
        <v>1.02</v>
      </c>
      <c r="E224" s="20">
        <v>1</v>
      </c>
      <c r="F224" s="21"/>
      <c r="G224" s="18">
        <v>1.4</v>
      </c>
      <c r="H224" s="18">
        <v>1.68</v>
      </c>
      <c r="I224" s="18">
        <v>2.23</v>
      </c>
      <c r="J224" s="18">
        <v>2.39</v>
      </c>
      <c r="K224" s="22">
        <v>1</v>
      </c>
      <c r="L224" s="22">
        <f t="shared" ref="L224:L232" si="86">K224*C224*D224*E224*G224*$L$7</f>
        <v>13790.195999999998</v>
      </c>
      <c r="M224" s="22">
        <v>90</v>
      </c>
      <c r="N224" s="22">
        <f t="shared" ref="N224:N232" si="87">M224*C224*D224*E224*G224*$N$7</f>
        <v>1241117.6399999999</v>
      </c>
      <c r="O224" s="22">
        <v>230</v>
      </c>
      <c r="P224" s="22">
        <f t="shared" ref="P224:P232" si="88">O224*C224*D224*E224*G224*$P$7</f>
        <v>3171745.08</v>
      </c>
    </row>
    <row r="225" spans="1:16" x14ac:dyDescent="0.25">
      <c r="A225" s="8">
        <v>250</v>
      </c>
      <c r="B225" s="23" t="s">
        <v>236</v>
      </c>
      <c r="C225" s="18">
        <f t="shared" si="79"/>
        <v>9657</v>
      </c>
      <c r="D225" s="19">
        <v>1.49</v>
      </c>
      <c r="E225" s="20">
        <v>1</v>
      </c>
      <c r="F225" s="21"/>
      <c r="G225" s="18">
        <v>1.4</v>
      </c>
      <c r="H225" s="18">
        <v>1.68</v>
      </c>
      <c r="I225" s="18">
        <v>2.23</v>
      </c>
      <c r="J225" s="18">
        <v>2.39</v>
      </c>
      <c r="K225" s="22">
        <v>120</v>
      </c>
      <c r="L225" s="22">
        <f t="shared" si="86"/>
        <v>2417340.2399999998</v>
      </c>
      <c r="M225" s="22"/>
      <c r="N225" s="22">
        <f t="shared" si="87"/>
        <v>0</v>
      </c>
      <c r="O225" s="22"/>
      <c r="P225" s="22">
        <f t="shared" si="88"/>
        <v>0</v>
      </c>
    </row>
    <row r="226" spans="1:16" x14ac:dyDescent="0.25">
      <c r="A226" s="8">
        <v>48</v>
      </c>
      <c r="B226" s="17" t="s">
        <v>237</v>
      </c>
      <c r="C226" s="18">
        <f t="shared" si="79"/>
        <v>9657</v>
      </c>
      <c r="D226" s="19">
        <v>1.51</v>
      </c>
      <c r="E226" s="20">
        <v>1</v>
      </c>
      <c r="F226" s="21"/>
      <c r="G226" s="18">
        <v>1.4</v>
      </c>
      <c r="H226" s="18">
        <v>1.68</v>
      </c>
      <c r="I226" s="18">
        <v>2.23</v>
      </c>
      <c r="J226" s="18">
        <v>2.39</v>
      </c>
      <c r="K226" s="22">
        <v>0</v>
      </c>
      <c r="L226" s="22">
        <f t="shared" si="86"/>
        <v>0</v>
      </c>
      <c r="M226" s="22"/>
      <c r="N226" s="22">
        <f t="shared" si="87"/>
        <v>0</v>
      </c>
      <c r="O226" s="22"/>
      <c r="P226" s="22">
        <f t="shared" si="88"/>
        <v>0</v>
      </c>
    </row>
    <row r="227" spans="1:16" ht="30" x14ac:dyDescent="0.25">
      <c r="A227" s="8">
        <v>251</v>
      </c>
      <c r="B227" s="23" t="s">
        <v>238</v>
      </c>
      <c r="C227" s="18">
        <f t="shared" si="79"/>
        <v>9657</v>
      </c>
      <c r="D227" s="19">
        <v>1.25</v>
      </c>
      <c r="E227" s="20">
        <v>1</v>
      </c>
      <c r="F227" s="21"/>
      <c r="G227" s="18">
        <v>1.4</v>
      </c>
      <c r="H227" s="18">
        <v>1.68</v>
      </c>
      <c r="I227" s="18">
        <v>2.23</v>
      </c>
      <c r="J227" s="18">
        <v>2.39</v>
      </c>
      <c r="K227" s="22">
        <v>0</v>
      </c>
      <c r="L227" s="22">
        <f t="shared" si="86"/>
        <v>0</v>
      </c>
      <c r="M227" s="22"/>
      <c r="N227" s="22">
        <f t="shared" si="87"/>
        <v>0</v>
      </c>
      <c r="O227" s="22"/>
      <c r="P227" s="22">
        <f t="shared" si="88"/>
        <v>0</v>
      </c>
    </row>
    <row r="228" spans="1:16" x14ac:dyDescent="0.25">
      <c r="A228" s="8">
        <v>49</v>
      </c>
      <c r="B228" s="23" t="s">
        <v>239</v>
      </c>
      <c r="C228" s="18">
        <f t="shared" si="79"/>
        <v>9657</v>
      </c>
      <c r="D228" s="19">
        <v>1.38</v>
      </c>
      <c r="E228" s="20">
        <v>1</v>
      </c>
      <c r="F228" s="21"/>
      <c r="G228" s="18">
        <v>1.4</v>
      </c>
      <c r="H228" s="18">
        <v>1.68</v>
      </c>
      <c r="I228" s="18">
        <v>2.23</v>
      </c>
      <c r="J228" s="18">
        <v>2.39</v>
      </c>
      <c r="K228" s="22"/>
      <c r="L228" s="22">
        <f t="shared" si="86"/>
        <v>0</v>
      </c>
      <c r="M228" s="22"/>
      <c r="N228" s="22">
        <f t="shared" si="87"/>
        <v>0</v>
      </c>
      <c r="O228" s="22"/>
      <c r="P228" s="22">
        <f t="shared" si="88"/>
        <v>0</v>
      </c>
    </row>
    <row r="229" spans="1:16" ht="45" x14ac:dyDescent="0.25">
      <c r="A229" s="8">
        <v>252</v>
      </c>
      <c r="B229" s="17" t="s">
        <v>240</v>
      </c>
      <c r="C229" s="18">
        <f t="shared" si="79"/>
        <v>9657</v>
      </c>
      <c r="D229" s="19">
        <v>0.76</v>
      </c>
      <c r="E229" s="20">
        <v>1</v>
      </c>
      <c r="F229" s="21"/>
      <c r="G229" s="18">
        <v>1.4</v>
      </c>
      <c r="H229" s="18">
        <v>1.68</v>
      </c>
      <c r="I229" s="18">
        <v>2.23</v>
      </c>
      <c r="J229" s="18">
        <v>2.39</v>
      </c>
      <c r="K229" s="22">
        <v>0</v>
      </c>
      <c r="L229" s="22">
        <f t="shared" si="86"/>
        <v>0</v>
      </c>
      <c r="M229" s="22"/>
      <c r="N229" s="22">
        <f t="shared" si="87"/>
        <v>0</v>
      </c>
      <c r="O229" s="22"/>
      <c r="P229" s="22">
        <f t="shared" si="88"/>
        <v>0</v>
      </c>
    </row>
    <row r="230" spans="1:16" x14ac:dyDescent="0.25">
      <c r="A230" s="8">
        <v>253</v>
      </c>
      <c r="B230" s="17" t="s">
        <v>241</v>
      </c>
      <c r="C230" s="18">
        <f t="shared" si="79"/>
        <v>9657</v>
      </c>
      <c r="D230" s="19">
        <v>1.06</v>
      </c>
      <c r="E230" s="20">
        <v>1</v>
      </c>
      <c r="F230" s="21"/>
      <c r="G230" s="18">
        <v>1.4</v>
      </c>
      <c r="H230" s="18">
        <v>1.68</v>
      </c>
      <c r="I230" s="18">
        <v>2.23</v>
      </c>
      <c r="J230" s="18">
        <v>2.39</v>
      </c>
      <c r="K230" s="22">
        <v>0</v>
      </c>
      <c r="L230" s="22">
        <f t="shared" si="86"/>
        <v>0</v>
      </c>
      <c r="M230" s="22"/>
      <c r="N230" s="22">
        <f t="shared" si="87"/>
        <v>0</v>
      </c>
      <c r="O230" s="22"/>
      <c r="P230" s="22">
        <f t="shared" si="88"/>
        <v>0</v>
      </c>
    </row>
    <row r="231" spans="1:16" x14ac:dyDescent="0.25">
      <c r="A231" s="8">
        <v>254</v>
      </c>
      <c r="B231" s="17" t="s">
        <v>242</v>
      </c>
      <c r="C231" s="18">
        <f t="shared" si="79"/>
        <v>9657</v>
      </c>
      <c r="D231" s="28">
        <v>1.1599999999999999</v>
      </c>
      <c r="E231" s="20">
        <v>1</v>
      </c>
      <c r="F231" s="21"/>
      <c r="G231" s="18">
        <v>1.4</v>
      </c>
      <c r="H231" s="18">
        <v>1.68</v>
      </c>
      <c r="I231" s="18">
        <v>2.23</v>
      </c>
      <c r="J231" s="18">
        <v>2.39</v>
      </c>
      <c r="K231" s="22">
        <v>0</v>
      </c>
      <c r="L231" s="22">
        <f t="shared" si="86"/>
        <v>0</v>
      </c>
      <c r="M231" s="22"/>
      <c r="N231" s="22">
        <f t="shared" si="87"/>
        <v>0</v>
      </c>
      <c r="O231" s="22">
        <v>1</v>
      </c>
      <c r="P231" s="22">
        <f t="shared" si="88"/>
        <v>15682.967999999997</v>
      </c>
    </row>
    <row r="232" spans="1:16" x14ac:dyDescent="0.25">
      <c r="A232" s="8">
        <v>255</v>
      </c>
      <c r="B232" s="23" t="s">
        <v>243</v>
      </c>
      <c r="C232" s="18">
        <f t="shared" si="79"/>
        <v>9657</v>
      </c>
      <c r="D232" s="24">
        <v>2.62</v>
      </c>
      <c r="E232" s="20">
        <v>1</v>
      </c>
      <c r="F232" s="21"/>
      <c r="G232" s="18">
        <v>1.4</v>
      </c>
      <c r="H232" s="18">
        <v>1.68</v>
      </c>
      <c r="I232" s="18">
        <v>2.23</v>
      </c>
      <c r="J232" s="18">
        <v>2.39</v>
      </c>
      <c r="K232" s="35"/>
      <c r="L232" s="22">
        <f t="shared" si="86"/>
        <v>0</v>
      </c>
      <c r="M232" s="35"/>
      <c r="N232" s="22">
        <f t="shared" si="87"/>
        <v>0</v>
      </c>
      <c r="O232" s="35"/>
      <c r="P232" s="22">
        <f t="shared" si="88"/>
        <v>0</v>
      </c>
    </row>
    <row r="233" spans="1:16" x14ac:dyDescent="0.25">
      <c r="A233" s="14">
        <v>36</v>
      </c>
      <c r="B233" s="15" t="s">
        <v>244</v>
      </c>
      <c r="C233" s="26">
        <f t="shared" si="79"/>
        <v>9657</v>
      </c>
      <c r="D233" s="26">
        <v>0.57999999999999996</v>
      </c>
      <c r="E233" s="20">
        <v>1</v>
      </c>
      <c r="F233" s="21"/>
      <c r="G233" s="26">
        <v>1.4</v>
      </c>
      <c r="H233" s="26">
        <v>1.68</v>
      </c>
      <c r="I233" s="26">
        <v>2.23</v>
      </c>
      <c r="J233" s="26">
        <v>2.39</v>
      </c>
      <c r="K233" s="34">
        <f t="shared" ref="K233:L233" si="89">SUM(K234:K239)</f>
        <v>1</v>
      </c>
      <c r="L233" s="34">
        <f t="shared" si="89"/>
        <v>3650.346</v>
      </c>
      <c r="M233" s="34">
        <f t="shared" ref="M233:P233" si="90">SUM(M234:M239)</f>
        <v>0</v>
      </c>
      <c r="N233" s="34">
        <f t="shared" si="90"/>
        <v>0</v>
      </c>
      <c r="O233" s="34">
        <f t="shared" si="90"/>
        <v>0</v>
      </c>
      <c r="P233" s="34">
        <f t="shared" si="90"/>
        <v>0</v>
      </c>
    </row>
    <row r="234" spans="1:16" ht="45" x14ac:dyDescent="0.25">
      <c r="A234" s="8">
        <v>257</v>
      </c>
      <c r="B234" s="17" t="s">
        <v>245</v>
      </c>
      <c r="C234" s="18">
        <f t="shared" si="79"/>
        <v>9657</v>
      </c>
      <c r="D234" s="19">
        <v>0.56999999999999995</v>
      </c>
      <c r="E234" s="20">
        <v>1</v>
      </c>
      <c r="F234" s="21"/>
      <c r="G234" s="18">
        <v>1.4</v>
      </c>
      <c r="H234" s="18">
        <v>1.68</v>
      </c>
      <c r="I234" s="18">
        <v>2.23</v>
      </c>
      <c r="J234" s="18">
        <v>2.39</v>
      </c>
      <c r="K234" s="22">
        <v>0</v>
      </c>
      <c r="L234" s="22">
        <f t="shared" ref="L234:L239" si="91">K234*C234*D234*E234*G234*$L$7</f>
        <v>0</v>
      </c>
      <c r="M234" s="22"/>
      <c r="N234" s="22">
        <f t="shared" ref="N234:N239" si="92">M234*C234*D234*E234*G234*$N$7</f>
        <v>0</v>
      </c>
      <c r="O234" s="22"/>
      <c r="P234" s="22">
        <f t="shared" ref="P234:P239" si="93">O234*C234*D234*E234*G234*$P$7</f>
        <v>0</v>
      </c>
    </row>
    <row r="235" spans="1:16" ht="45" x14ac:dyDescent="0.25">
      <c r="A235" s="8">
        <v>258</v>
      </c>
      <c r="B235" s="23" t="s">
        <v>246</v>
      </c>
      <c r="C235" s="18">
        <f t="shared" si="79"/>
        <v>9657</v>
      </c>
      <c r="D235" s="19">
        <v>0.46</v>
      </c>
      <c r="E235" s="20">
        <v>1</v>
      </c>
      <c r="F235" s="21"/>
      <c r="G235" s="18">
        <v>1.4</v>
      </c>
      <c r="H235" s="18">
        <v>1.68</v>
      </c>
      <c r="I235" s="18">
        <v>2.23</v>
      </c>
      <c r="J235" s="18">
        <v>2.39</v>
      </c>
      <c r="K235" s="22">
        <v>0</v>
      </c>
      <c r="L235" s="22">
        <f t="shared" si="91"/>
        <v>0</v>
      </c>
      <c r="M235" s="22"/>
      <c r="N235" s="22">
        <f t="shared" si="92"/>
        <v>0</v>
      </c>
      <c r="O235" s="22"/>
      <c r="P235" s="22">
        <f t="shared" si="93"/>
        <v>0</v>
      </c>
    </row>
    <row r="236" spans="1:16" x14ac:dyDescent="0.25">
      <c r="A236" s="8">
        <v>256</v>
      </c>
      <c r="B236" s="23" t="s">
        <v>247</v>
      </c>
      <c r="C236" s="18">
        <f t="shared" si="79"/>
        <v>9657</v>
      </c>
      <c r="D236" s="24">
        <v>1.1299999999999999</v>
      </c>
      <c r="E236" s="20">
        <v>1</v>
      </c>
      <c r="F236" s="21"/>
      <c r="G236" s="18">
        <v>1.4</v>
      </c>
      <c r="H236" s="18">
        <v>1.68</v>
      </c>
      <c r="I236" s="18">
        <v>2.23</v>
      </c>
      <c r="J236" s="18">
        <v>2.39</v>
      </c>
      <c r="K236" s="35"/>
      <c r="L236" s="22">
        <f t="shared" si="91"/>
        <v>0</v>
      </c>
      <c r="M236" s="35"/>
      <c r="N236" s="22">
        <f t="shared" si="92"/>
        <v>0</v>
      </c>
      <c r="O236" s="35"/>
      <c r="P236" s="22">
        <f t="shared" si="93"/>
        <v>0</v>
      </c>
    </row>
    <row r="237" spans="1:16" ht="30" x14ac:dyDescent="0.25">
      <c r="A237" s="8">
        <v>148</v>
      </c>
      <c r="B237" s="23" t="s">
        <v>248</v>
      </c>
      <c r="C237" s="18">
        <f t="shared" si="79"/>
        <v>9657</v>
      </c>
      <c r="D237" s="24">
        <v>2.12</v>
      </c>
      <c r="E237" s="20">
        <v>1</v>
      </c>
      <c r="F237" s="21"/>
      <c r="G237" s="18">
        <v>1.4</v>
      </c>
      <c r="H237" s="18">
        <v>1.68</v>
      </c>
      <c r="I237" s="18">
        <v>2.23</v>
      </c>
      <c r="J237" s="18">
        <v>2.39</v>
      </c>
      <c r="K237" s="35"/>
      <c r="L237" s="22">
        <f t="shared" si="91"/>
        <v>0</v>
      </c>
      <c r="M237" s="35"/>
      <c r="N237" s="22">
        <f t="shared" si="92"/>
        <v>0</v>
      </c>
      <c r="O237" s="35"/>
      <c r="P237" s="22">
        <f t="shared" si="93"/>
        <v>0</v>
      </c>
    </row>
    <row r="238" spans="1:16" ht="30" x14ac:dyDescent="0.25">
      <c r="A238" s="8">
        <v>19</v>
      </c>
      <c r="B238" s="23" t="s">
        <v>249</v>
      </c>
      <c r="C238" s="18">
        <f t="shared" si="79"/>
        <v>9657</v>
      </c>
      <c r="D238" s="24">
        <v>1.1499999999999999</v>
      </c>
      <c r="E238" s="20">
        <v>1</v>
      </c>
      <c r="F238" s="21"/>
      <c r="G238" s="18">
        <v>1.4</v>
      </c>
      <c r="H238" s="18">
        <v>1.68</v>
      </c>
      <c r="I238" s="18">
        <v>2.23</v>
      </c>
      <c r="J238" s="18">
        <v>2.39</v>
      </c>
      <c r="K238" s="35"/>
      <c r="L238" s="22">
        <f t="shared" si="91"/>
        <v>0</v>
      </c>
      <c r="M238" s="35"/>
      <c r="N238" s="22">
        <f t="shared" si="92"/>
        <v>0</v>
      </c>
      <c r="O238" s="35"/>
      <c r="P238" s="22">
        <f t="shared" si="93"/>
        <v>0</v>
      </c>
    </row>
    <row r="239" spans="1:16" ht="30" x14ac:dyDescent="0.25">
      <c r="A239" s="8">
        <v>20</v>
      </c>
      <c r="B239" s="23" t="s">
        <v>250</v>
      </c>
      <c r="C239" s="18">
        <f t="shared" si="79"/>
        <v>9657</v>
      </c>
      <c r="D239" s="24">
        <v>0.27</v>
      </c>
      <c r="E239" s="20">
        <v>1</v>
      </c>
      <c r="F239" s="21"/>
      <c r="G239" s="18">
        <v>1.4</v>
      </c>
      <c r="H239" s="18">
        <v>1.68</v>
      </c>
      <c r="I239" s="18">
        <v>2.23</v>
      </c>
      <c r="J239" s="18">
        <v>2.39</v>
      </c>
      <c r="K239" s="35">
        <v>1</v>
      </c>
      <c r="L239" s="22">
        <f t="shared" si="91"/>
        <v>3650.346</v>
      </c>
      <c r="M239" s="35"/>
      <c r="N239" s="22">
        <f t="shared" si="92"/>
        <v>0</v>
      </c>
      <c r="O239" s="35"/>
      <c r="P239" s="22">
        <f t="shared" si="93"/>
        <v>0</v>
      </c>
    </row>
    <row r="240" spans="1:16" x14ac:dyDescent="0.25">
      <c r="A240" s="14">
        <v>19</v>
      </c>
      <c r="B240" s="15" t="s">
        <v>251</v>
      </c>
      <c r="C240" s="26">
        <f t="shared" si="79"/>
        <v>9657</v>
      </c>
      <c r="D240" s="26">
        <v>2.2400000000000002</v>
      </c>
      <c r="E240" s="20">
        <v>1</v>
      </c>
      <c r="F240" s="21"/>
      <c r="G240" s="26">
        <v>1.4</v>
      </c>
      <c r="H240" s="26">
        <v>1.68</v>
      </c>
      <c r="I240" s="26">
        <v>2.23</v>
      </c>
      <c r="J240" s="26">
        <v>2.39</v>
      </c>
      <c r="K240" s="34">
        <f t="shared" ref="K240:L240" si="94">SUM(K241:K256)</f>
        <v>1</v>
      </c>
      <c r="L240" s="34">
        <f t="shared" si="94"/>
        <v>6759.9</v>
      </c>
      <c r="M240" s="34">
        <f t="shared" ref="M240:P240" si="95">SUM(M241:M256)</f>
        <v>0</v>
      </c>
      <c r="N240" s="34">
        <f t="shared" si="95"/>
        <v>0</v>
      </c>
      <c r="O240" s="34">
        <f t="shared" si="95"/>
        <v>0</v>
      </c>
      <c r="P240" s="34">
        <f t="shared" si="95"/>
        <v>0</v>
      </c>
    </row>
    <row r="241" spans="1:16" ht="45" x14ac:dyDescent="0.25">
      <c r="A241" s="8">
        <v>105</v>
      </c>
      <c r="B241" s="23" t="s">
        <v>252</v>
      </c>
      <c r="C241" s="18">
        <f t="shared" si="79"/>
        <v>9657</v>
      </c>
      <c r="D241" s="18">
        <v>2.4500000000000002</v>
      </c>
      <c r="E241" s="20">
        <v>1</v>
      </c>
      <c r="F241" s="21"/>
      <c r="G241" s="18">
        <v>1.4</v>
      </c>
      <c r="H241" s="18">
        <v>1.68</v>
      </c>
      <c r="I241" s="18">
        <v>2.23</v>
      </c>
      <c r="J241" s="18">
        <v>2.39</v>
      </c>
      <c r="K241" s="22"/>
      <c r="L241" s="22"/>
      <c r="M241" s="22"/>
      <c r="N241" s="22"/>
      <c r="O241" s="22"/>
      <c r="P241" s="22"/>
    </row>
    <row r="242" spans="1:16" ht="45" x14ac:dyDescent="0.25">
      <c r="A242" s="8">
        <v>109</v>
      </c>
      <c r="B242" s="23" t="s">
        <v>253</v>
      </c>
      <c r="C242" s="18">
        <f t="shared" si="79"/>
        <v>9657</v>
      </c>
      <c r="D242" s="19">
        <v>2.25</v>
      </c>
      <c r="E242" s="20">
        <v>1</v>
      </c>
      <c r="F242" s="21"/>
      <c r="G242" s="18">
        <v>1.4</v>
      </c>
      <c r="H242" s="18">
        <v>1.68</v>
      </c>
      <c r="I242" s="18">
        <v>2.23</v>
      </c>
      <c r="J242" s="18">
        <v>2.39</v>
      </c>
      <c r="K242" s="22">
        <v>0</v>
      </c>
      <c r="L242" s="22">
        <f>K242*C242*D242*E242*G242*$L$7</f>
        <v>0</v>
      </c>
      <c r="M242" s="22"/>
      <c r="N242" s="22">
        <f>M242*C242*D242*E242*G242*$N$7</f>
        <v>0</v>
      </c>
      <c r="O242" s="22"/>
      <c r="P242" s="22">
        <f>O242*C242*D242*E242*G242*$P$7</f>
        <v>0</v>
      </c>
    </row>
    <row r="243" spans="1:16" ht="45" x14ac:dyDescent="0.25">
      <c r="A243" s="8">
        <v>110</v>
      </c>
      <c r="B243" s="23" t="s">
        <v>254</v>
      </c>
      <c r="C243" s="18">
        <f t="shared" si="79"/>
        <v>9657</v>
      </c>
      <c r="D243" s="19">
        <v>3.5</v>
      </c>
      <c r="E243" s="20">
        <v>1</v>
      </c>
      <c r="F243" s="21"/>
      <c r="G243" s="18">
        <v>1.4</v>
      </c>
      <c r="H243" s="18">
        <v>1.68</v>
      </c>
      <c r="I243" s="18">
        <v>2.23</v>
      </c>
      <c r="J243" s="18">
        <v>2.39</v>
      </c>
      <c r="K243" s="22"/>
      <c r="L243" s="22">
        <f>K243*C243*D243*E243*G243*$L$7</f>
        <v>0</v>
      </c>
      <c r="M243" s="22"/>
      <c r="N243" s="22">
        <f>M243*C243*D243*E243*G243*$N$7</f>
        <v>0</v>
      </c>
      <c r="O243" s="22"/>
      <c r="P243" s="22">
        <f>O243*C243*D243*E243*G243*$P$7</f>
        <v>0</v>
      </c>
    </row>
    <row r="244" spans="1:16" x14ac:dyDescent="0.25">
      <c r="A244" s="8">
        <v>111</v>
      </c>
      <c r="B244" s="17" t="s">
        <v>255</v>
      </c>
      <c r="C244" s="18">
        <f t="shared" si="79"/>
        <v>9657</v>
      </c>
      <c r="D244" s="19">
        <v>2.0099999999999998</v>
      </c>
      <c r="E244" s="20">
        <v>1</v>
      </c>
      <c r="F244" s="21"/>
      <c r="G244" s="18">
        <v>1.4</v>
      </c>
      <c r="H244" s="18">
        <v>1.68</v>
      </c>
      <c r="I244" s="18">
        <v>2.23</v>
      </c>
      <c r="J244" s="18">
        <v>2.39</v>
      </c>
      <c r="K244" s="22">
        <v>0</v>
      </c>
      <c r="L244" s="22">
        <f>K244*C244*D244*E244*G244*$L$7</f>
        <v>0</v>
      </c>
      <c r="M244" s="22"/>
      <c r="N244" s="22">
        <f>M244*C244*D244*E244*G244*$N$7</f>
        <v>0</v>
      </c>
      <c r="O244" s="22"/>
      <c r="P244" s="22">
        <f>O244*C244*D244*E244*G244*$P$7</f>
        <v>0</v>
      </c>
    </row>
    <row r="245" spans="1:16" x14ac:dyDescent="0.25">
      <c r="A245" s="8">
        <v>112</v>
      </c>
      <c r="B245" s="17" t="s">
        <v>256</v>
      </c>
      <c r="C245" s="18">
        <f t="shared" si="79"/>
        <v>9657</v>
      </c>
      <c r="D245" s="19">
        <v>2.31</v>
      </c>
      <c r="E245" s="20">
        <v>1</v>
      </c>
      <c r="F245" s="21"/>
      <c r="G245" s="18">
        <v>1.4</v>
      </c>
      <c r="H245" s="18">
        <v>1.68</v>
      </c>
      <c r="I245" s="18">
        <v>2.23</v>
      </c>
      <c r="J245" s="18">
        <v>2.39</v>
      </c>
      <c r="K245" s="22">
        <v>0</v>
      </c>
      <c r="L245" s="22">
        <f>K245*C245*D245*E245*G245*$L$7</f>
        <v>0</v>
      </c>
      <c r="M245" s="22"/>
      <c r="N245" s="22">
        <f>M245*C245*D245*E245*G245*$N$7</f>
        <v>0</v>
      </c>
      <c r="O245" s="22"/>
      <c r="P245" s="22">
        <f>O245*C245*D245*E245*G245*$P$7</f>
        <v>0</v>
      </c>
    </row>
    <row r="246" spans="1:16" x14ac:dyDescent="0.25">
      <c r="A246" s="8">
        <v>113</v>
      </c>
      <c r="B246" s="17" t="s">
        <v>257</v>
      </c>
      <c r="C246" s="18">
        <f t="shared" si="79"/>
        <v>9657</v>
      </c>
      <c r="D246" s="19">
        <v>3.43</v>
      </c>
      <c r="E246" s="20">
        <v>1</v>
      </c>
      <c r="F246" s="21"/>
      <c r="G246" s="18">
        <v>1.4</v>
      </c>
      <c r="H246" s="18">
        <v>1.68</v>
      </c>
      <c r="I246" s="18">
        <v>2.23</v>
      </c>
      <c r="J246" s="18">
        <v>2.39</v>
      </c>
      <c r="K246" s="22">
        <v>0</v>
      </c>
      <c r="L246" s="22">
        <f>K246*C246*D246*E246*G246*$L$7</f>
        <v>0</v>
      </c>
      <c r="M246" s="22"/>
      <c r="N246" s="22">
        <f>M246*C246*D246*E246*G246*$N$7</f>
        <v>0</v>
      </c>
      <c r="O246" s="22"/>
      <c r="P246" s="22">
        <f>O246*C246*D246*E246*G246*$P$7</f>
        <v>0</v>
      </c>
    </row>
    <row r="247" spans="1:16" ht="30" x14ac:dyDescent="0.25">
      <c r="A247" s="8">
        <v>118</v>
      </c>
      <c r="B247" s="23" t="s">
        <v>258</v>
      </c>
      <c r="C247" s="18">
        <f t="shared" si="79"/>
        <v>9657</v>
      </c>
      <c r="D247" s="19">
        <v>1.8</v>
      </c>
      <c r="E247" s="20">
        <v>1</v>
      </c>
      <c r="F247" s="21"/>
      <c r="G247" s="18">
        <v>1.4</v>
      </c>
      <c r="H247" s="18">
        <v>1.68</v>
      </c>
      <c r="I247" s="18">
        <v>2.23</v>
      </c>
      <c r="J247" s="18">
        <v>2.39</v>
      </c>
      <c r="K247" s="22"/>
      <c r="L247" s="22"/>
      <c r="M247" s="22"/>
      <c r="N247" s="22"/>
      <c r="O247" s="22"/>
      <c r="P247" s="22"/>
    </row>
    <row r="248" spans="1:16" x14ac:dyDescent="0.25">
      <c r="A248" s="8">
        <v>35</v>
      </c>
      <c r="B248" s="17" t="s">
        <v>259</v>
      </c>
      <c r="C248" s="18">
        <f t="shared" si="79"/>
        <v>9657</v>
      </c>
      <c r="D248" s="19">
        <v>4.78</v>
      </c>
      <c r="E248" s="20">
        <v>1</v>
      </c>
      <c r="F248" s="21"/>
      <c r="G248" s="18">
        <v>1.4</v>
      </c>
      <c r="H248" s="18">
        <v>1.68</v>
      </c>
      <c r="I248" s="18">
        <v>2.23</v>
      </c>
      <c r="J248" s="18">
        <v>2.39</v>
      </c>
      <c r="K248" s="22">
        <v>0</v>
      </c>
      <c r="L248" s="22">
        <f>K248*C248*D248*E248*G248*$L$7</f>
        <v>0</v>
      </c>
      <c r="M248" s="22"/>
      <c r="N248" s="22">
        <f>M248*C248*D248*E248*G248*$N$7</f>
        <v>0</v>
      </c>
      <c r="O248" s="22"/>
      <c r="P248" s="22">
        <f>O248*C248*D248*E248*G248*$P$7</f>
        <v>0</v>
      </c>
    </row>
    <row r="249" spans="1:16" x14ac:dyDescent="0.25">
      <c r="A249" s="8">
        <v>107</v>
      </c>
      <c r="B249" s="17" t="s">
        <v>260</v>
      </c>
      <c r="C249" s="18">
        <f t="shared" si="79"/>
        <v>9657</v>
      </c>
      <c r="D249" s="19">
        <v>3.6</v>
      </c>
      <c r="E249" s="20">
        <v>1</v>
      </c>
      <c r="F249" s="21"/>
      <c r="G249" s="18">
        <v>1.4</v>
      </c>
      <c r="H249" s="18">
        <v>1.68</v>
      </c>
      <c r="I249" s="18">
        <v>2.23</v>
      </c>
      <c r="J249" s="18">
        <v>2.39</v>
      </c>
      <c r="K249" s="22">
        <v>0</v>
      </c>
      <c r="L249" s="22">
        <f>K249*C249*D249*E249*G249*$L$7</f>
        <v>0</v>
      </c>
      <c r="M249" s="22"/>
      <c r="N249" s="22">
        <f>M249*C249*D249*E249*G249*$N$7</f>
        <v>0</v>
      </c>
      <c r="O249" s="22"/>
      <c r="P249" s="22">
        <f>O249*C249*D249*E249*G249*$P$7</f>
        <v>0</v>
      </c>
    </row>
    <row r="250" spans="1:16" ht="30" x14ac:dyDescent="0.25">
      <c r="A250" s="8">
        <v>108</v>
      </c>
      <c r="B250" s="17" t="s">
        <v>261</v>
      </c>
      <c r="C250" s="18">
        <f t="shared" si="79"/>
        <v>9657</v>
      </c>
      <c r="D250" s="19">
        <v>3.06</v>
      </c>
      <c r="E250" s="20">
        <v>1</v>
      </c>
      <c r="F250" s="21"/>
      <c r="G250" s="18">
        <v>1.4</v>
      </c>
      <c r="H250" s="18">
        <v>1.68</v>
      </c>
      <c r="I250" s="18">
        <v>2.23</v>
      </c>
      <c r="J250" s="18">
        <v>2.39</v>
      </c>
      <c r="K250" s="22">
        <v>0</v>
      </c>
      <c r="L250" s="22">
        <f>K250*C250*D250*E250*G250*$L$7</f>
        <v>0</v>
      </c>
      <c r="M250" s="22"/>
      <c r="N250" s="22">
        <f>M250*C250*D250*E250*G250*$N$7</f>
        <v>0</v>
      </c>
      <c r="O250" s="22"/>
      <c r="P250" s="22">
        <f>O250*C250*D250*E250*G250*$P$7</f>
        <v>0</v>
      </c>
    </row>
    <row r="251" spans="1:16" ht="45" x14ac:dyDescent="0.25">
      <c r="A251" s="8">
        <v>120</v>
      </c>
      <c r="B251" s="23" t="s">
        <v>262</v>
      </c>
      <c r="C251" s="18">
        <f t="shared" si="79"/>
        <v>9657</v>
      </c>
      <c r="D251" s="19">
        <v>2.2999999999999998</v>
      </c>
      <c r="E251" s="20">
        <v>1</v>
      </c>
      <c r="F251" s="21"/>
      <c r="G251" s="18">
        <v>1.4</v>
      </c>
      <c r="H251" s="18">
        <v>1.68</v>
      </c>
      <c r="I251" s="18">
        <v>2.23</v>
      </c>
      <c r="J251" s="18">
        <v>2.39</v>
      </c>
      <c r="K251" s="22"/>
      <c r="L251" s="22"/>
      <c r="M251" s="22"/>
      <c r="N251" s="22"/>
      <c r="O251" s="22"/>
      <c r="P251" s="22"/>
    </row>
    <row r="252" spans="1:16" ht="45" x14ac:dyDescent="0.25">
      <c r="A252" s="8">
        <v>121</v>
      </c>
      <c r="B252" s="23" t="s">
        <v>263</v>
      </c>
      <c r="C252" s="18">
        <f t="shared" si="79"/>
        <v>9657</v>
      </c>
      <c r="D252" s="19">
        <v>2.0299999999999998</v>
      </c>
      <c r="E252" s="20">
        <v>1</v>
      </c>
      <c r="F252" s="21"/>
      <c r="G252" s="18">
        <v>1.4</v>
      </c>
      <c r="H252" s="18">
        <v>1.68</v>
      </c>
      <c r="I252" s="18">
        <v>2.23</v>
      </c>
      <c r="J252" s="18">
        <v>2.39</v>
      </c>
      <c r="K252" s="22"/>
      <c r="L252" s="22"/>
      <c r="M252" s="22"/>
      <c r="N252" s="22"/>
      <c r="O252" s="22"/>
      <c r="P252" s="22"/>
    </row>
    <row r="253" spans="1:16" ht="30" x14ac:dyDescent="0.25">
      <c r="A253" s="8">
        <v>122</v>
      </c>
      <c r="B253" s="23" t="s">
        <v>264</v>
      </c>
      <c r="C253" s="18">
        <f t="shared" si="79"/>
        <v>9657</v>
      </c>
      <c r="D253" s="19">
        <v>2.57</v>
      </c>
      <c r="E253" s="20">
        <v>1</v>
      </c>
      <c r="F253" s="21"/>
      <c r="G253" s="18">
        <v>1.4</v>
      </c>
      <c r="H253" s="18">
        <v>1.68</v>
      </c>
      <c r="I253" s="18">
        <v>2.23</v>
      </c>
      <c r="J253" s="18">
        <v>2.39</v>
      </c>
      <c r="K253" s="22"/>
      <c r="L253" s="22"/>
      <c r="M253" s="22"/>
      <c r="N253" s="22"/>
      <c r="O253" s="22"/>
      <c r="P253" s="22"/>
    </row>
    <row r="254" spans="1:16" ht="45" x14ac:dyDescent="0.25">
      <c r="A254" s="8">
        <v>124</v>
      </c>
      <c r="B254" s="23" t="s">
        <v>265</v>
      </c>
      <c r="C254" s="18">
        <f t="shared" si="79"/>
        <v>9657</v>
      </c>
      <c r="D254" s="19">
        <v>0.5</v>
      </c>
      <c r="E254" s="20">
        <v>1</v>
      </c>
      <c r="F254" s="21"/>
      <c r="G254" s="18">
        <v>1.4</v>
      </c>
      <c r="H254" s="18">
        <v>1.68</v>
      </c>
      <c r="I254" s="18">
        <v>2.23</v>
      </c>
      <c r="J254" s="18">
        <v>2.39</v>
      </c>
      <c r="K254" s="22">
        <v>1</v>
      </c>
      <c r="L254" s="22">
        <f>K254*C254*D254*E254*G254*$L$7</f>
        <v>6759.9</v>
      </c>
      <c r="M254" s="22"/>
      <c r="N254" s="22">
        <f>M254*C254*D254*E254*G254*$N$7</f>
        <v>0</v>
      </c>
      <c r="O254" s="22"/>
      <c r="P254" s="22">
        <f>O254*C254*D254*E254*G254*$P$7</f>
        <v>0</v>
      </c>
    </row>
    <row r="255" spans="1:16" ht="45" x14ac:dyDescent="0.25">
      <c r="A255" s="8">
        <v>126</v>
      </c>
      <c r="B255" s="23" t="s">
        <v>266</v>
      </c>
      <c r="C255" s="18">
        <f t="shared" si="79"/>
        <v>9657</v>
      </c>
      <c r="D255" s="19">
        <v>2.29</v>
      </c>
      <c r="E255" s="20">
        <v>1</v>
      </c>
      <c r="F255" s="21"/>
      <c r="G255" s="18">
        <v>1.4</v>
      </c>
      <c r="H255" s="18">
        <v>1.68</v>
      </c>
      <c r="I255" s="18">
        <v>2.23</v>
      </c>
      <c r="J255" s="18">
        <v>2.39</v>
      </c>
      <c r="K255" s="22"/>
      <c r="L255" s="22"/>
      <c r="M255" s="22"/>
      <c r="N255" s="22"/>
      <c r="O255" s="22"/>
      <c r="P255" s="22"/>
    </row>
    <row r="256" spans="1:16" ht="46.5" customHeight="1" x14ac:dyDescent="0.25">
      <c r="A256" s="8">
        <v>127</v>
      </c>
      <c r="B256" s="23" t="s">
        <v>267</v>
      </c>
      <c r="C256" s="18">
        <f t="shared" si="79"/>
        <v>9657</v>
      </c>
      <c r="D256" s="19">
        <v>4.09</v>
      </c>
      <c r="E256" s="20">
        <v>1</v>
      </c>
      <c r="F256" s="21"/>
      <c r="G256" s="18">
        <v>1.4</v>
      </c>
      <c r="H256" s="18">
        <v>1.68</v>
      </c>
      <c r="I256" s="18">
        <v>2.23</v>
      </c>
      <c r="J256" s="18">
        <v>2.39</v>
      </c>
      <c r="K256" s="22"/>
      <c r="L256" s="22"/>
      <c r="M256" s="22"/>
      <c r="N256" s="22"/>
      <c r="O256" s="22"/>
      <c r="P256" s="22"/>
    </row>
    <row r="257" spans="1:16" x14ac:dyDescent="0.25">
      <c r="A257" s="50"/>
      <c r="B257" s="39" t="s">
        <v>268</v>
      </c>
      <c r="C257" s="25"/>
      <c r="D257" s="25"/>
      <c r="E257" s="40"/>
      <c r="F257" s="40"/>
      <c r="G257" s="25"/>
      <c r="H257" s="25"/>
      <c r="I257" s="25"/>
      <c r="J257" s="25"/>
      <c r="K257" s="25">
        <f t="shared" ref="K257:L257" si="96">K8+K22+K34+K43+K51+K61+K74+K89+K96+K103+K109+K116+K123+K130+K135+K142+K147+K153+K164+K177+K213+K216+K223+K233+K240+K47+K71+K145+K199</f>
        <v>2390</v>
      </c>
      <c r="L257" s="25">
        <f t="shared" si="96"/>
        <v>26010202.427999999</v>
      </c>
      <c r="M257" s="25">
        <f t="shared" ref="M257:P257" si="97">M8+M22+M34+M43+M51+M61+M74+M89+M96+M103+M109+M116+M123+M130+M135+M142+M147+M153+M164+M177+M213+M216+M223+M233+M240+M47+M71+M145+M199</f>
        <v>930</v>
      </c>
      <c r="N257" s="25">
        <f t="shared" si="97"/>
        <v>11652310.026000001</v>
      </c>
      <c r="O257" s="25">
        <f t="shared" si="97"/>
        <v>2334.6</v>
      </c>
      <c r="P257" s="25">
        <f t="shared" si="97"/>
        <v>28742229.532799996</v>
      </c>
    </row>
    <row r="258" spans="1:16" x14ac:dyDescent="0.25">
      <c r="A258" s="51"/>
      <c r="B258" s="39" t="s">
        <v>269</v>
      </c>
      <c r="C258" s="4"/>
      <c r="D258" s="4"/>
      <c r="E258" s="36"/>
      <c r="F258" s="36"/>
      <c r="G258" s="4"/>
      <c r="H258" s="4"/>
      <c r="I258" s="4"/>
      <c r="J258" s="4"/>
      <c r="K258" s="41"/>
      <c r="L258" s="41"/>
      <c r="M258" s="41"/>
      <c r="N258" s="41"/>
      <c r="O258" s="41"/>
      <c r="P258" s="41"/>
    </row>
    <row r="259" spans="1:16" s="45" customFormat="1" ht="12.75" x14ac:dyDescent="0.2">
      <c r="A259" s="52"/>
      <c r="B259" s="42" t="s">
        <v>270</v>
      </c>
      <c r="C259" s="42"/>
      <c r="D259" s="42"/>
      <c r="E259" s="43"/>
      <c r="F259" s="43"/>
      <c r="G259" s="42"/>
      <c r="H259" s="42"/>
      <c r="I259" s="42"/>
      <c r="J259" s="42"/>
      <c r="K259" s="42"/>
      <c r="L259" s="44">
        <f>SUM(L257:L258)</f>
        <v>26010202.427999999</v>
      </c>
      <c r="M259" s="42"/>
      <c r="N259" s="44">
        <f>SUM(N257:N258)</f>
        <v>11652310.026000001</v>
      </c>
      <c r="O259" s="42"/>
      <c r="P259" s="44">
        <f>SUM(P257:P258)</f>
        <v>28742229.532799996</v>
      </c>
    </row>
  </sheetData>
  <mergeCells count="13">
    <mergeCell ref="O1:P2"/>
    <mergeCell ref="A4:P4"/>
    <mergeCell ref="A257:A259"/>
    <mergeCell ref="O5:P5"/>
    <mergeCell ref="M5:N5"/>
    <mergeCell ref="K5:L5"/>
    <mergeCell ref="B5:B6"/>
    <mergeCell ref="C5:C6"/>
    <mergeCell ref="D5:D6"/>
    <mergeCell ref="E5:E6"/>
    <mergeCell ref="F5:F6"/>
    <mergeCell ref="G5:J5"/>
    <mergeCell ref="A5:A6"/>
  </mergeCells>
  <pageMargins left="0.31496062992125984" right="0.31496062992125984" top="0.55118110236220474" bottom="0.35433070866141736" header="0.31496062992125984" footer="0.31496062992125984"/>
  <pageSetup paperSize="9" scale="64" orientation="landscape" r:id="rId1"/>
  <headerFooter differentFirst="1">
    <oddHeader>&amp;C&amp;P</oddHeader>
  </headerFooter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 п-ка!</vt:lpstr>
      <vt:lpstr>'ДС п-ка!'!Заголовки_для_печати</vt:lpstr>
      <vt:lpstr>'ДС п-ка!'!Область_печати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2015-09-08T23:33:45Z</cp:lastPrinted>
  <dcterms:created xsi:type="dcterms:W3CDTF">2015-09-04T04:09:56Z</dcterms:created>
  <dcterms:modified xsi:type="dcterms:W3CDTF">2015-09-11T00:26:37Z</dcterms:modified>
</cp:coreProperties>
</file>