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45" windowWidth="14595" windowHeight="13335"/>
  </bookViews>
  <sheets>
    <sheet name="Решение 1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1'!$B:$B,'Решение 1'!$6:$8</definedName>
    <definedName name="_xlnm.Print_Area" localSheetId="0">'Решение 1'!$A$1:$AB$131</definedName>
  </definedNames>
  <calcPr calcId="145621"/>
</workbook>
</file>

<file path=xl/calcChain.xml><?xml version="1.0" encoding="utf-8"?>
<calcChain xmlns="http://schemas.openxmlformats.org/spreadsheetml/2006/main">
  <c r="N44" i="1" l="1"/>
  <c r="Z131" i="1" l="1"/>
  <c r="O49" i="1"/>
  <c r="V131" i="1" l="1"/>
  <c r="S131" i="1"/>
  <c r="Q131" i="1"/>
  <c r="N131" i="1"/>
  <c r="G131" i="1"/>
  <c r="E28" i="1" l="1"/>
  <c r="E25" i="1"/>
  <c r="E131" i="1" l="1"/>
  <c r="C12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1" i="1"/>
  <c r="C10" i="1"/>
  <c r="W9" i="1"/>
  <c r="W131" i="1" s="1"/>
  <c r="T9" i="1"/>
  <c r="T131" i="1" s="1"/>
  <c r="O9" i="1"/>
  <c r="H9" i="1"/>
  <c r="C9" i="1"/>
  <c r="AA88" i="1" l="1"/>
  <c r="AA108" i="1"/>
  <c r="AA11" i="1"/>
  <c r="AA14" i="1"/>
  <c r="AA18" i="1"/>
  <c r="AA22" i="1"/>
  <c r="AA26" i="1"/>
  <c r="AA30" i="1"/>
  <c r="AA34" i="1"/>
  <c r="AA38" i="1"/>
  <c r="AA42" i="1"/>
  <c r="AA46" i="1"/>
  <c r="AA50" i="1"/>
  <c r="AA54" i="1"/>
  <c r="AA58" i="1"/>
  <c r="AA62" i="1"/>
  <c r="AA66" i="1"/>
  <c r="AA74" i="1"/>
  <c r="AA78" i="1"/>
  <c r="AA82" i="1"/>
  <c r="AA86" i="1"/>
  <c r="AA90" i="1"/>
  <c r="AA94" i="1"/>
  <c r="AA98" i="1"/>
  <c r="AA102" i="1"/>
  <c r="AA106" i="1"/>
  <c r="AA110" i="1"/>
  <c r="AA114" i="1"/>
  <c r="AA118" i="1"/>
  <c r="AA122" i="1"/>
  <c r="AA126" i="1"/>
  <c r="AA130" i="1"/>
  <c r="AA49" i="1"/>
  <c r="AA15" i="1"/>
  <c r="AA19" i="1"/>
  <c r="AA23" i="1"/>
  <c r="AA27" i="1"/>
  <c r="AA31" i="1"/>
  <c r="AA35" i="1"/>
  <c r="AA39" i="1"/>
  <c r="AA43" i="1"/>
  <c r="AA47" i="1"/>
  <c r="AA51" i="1"/>
  <c r="AA55" i="1"/>
  <c r="AA59" i="1"/>
  <c r="AA63" i="1"/>
  <c r="AA67" i="1"/>
  <c r="AA71" i="1"/>
  <c r="AA75" i="1"/>
  <c r="AA79" i="1"/>
  <c r="AA83" i="1"/>
  <c r="AA87" i="1"/>
  <c r="AA91" i="1"/>
  <c r="AA95" i="1"/>
  <c r="AA99" i="1"/>
  <c r="AA103" i="1"/>
  <c r="AA107" i="1"/>
  <c r="AA111" i="1"/>
  <c r="AA115" i="1"/>
  <c r="AA119" i="1"/>
  <c r="AA123" i="1"/>
  <c r="AA127" i="1"/>
  <c r="AA70" i="1"/>
  <c r="AA12" i="1"/>
  <c r="AA16" i="1"/>
  <c r="AA20" i="1"/>
  <c r="AA24" i="1"/>
  <c r="AA28" i="1"/>
  <c r="AA32" i="1"/>
  <c r="AA36" i="1"/>
  <c r="AA40" i="1"/>
  <c r="AA44" i="1"/>
  <c r="AA48" i="1"/>
  <c r="AA52" i="1"/>
  <c r="AA56" i="1"/>
  <c r="AA60" i="1"/>
  <c r="AA64" i="1"/>
  <c r="AA68" i="1"/>
  <c r="AA72" i="1"/>
  <c r="AA76" i="1"/>
  <c r="AA80" i="1"/>
  <c r="AA84" i="1"/>
  <c r="AA92" i="1"/>
  <c r="AA96" i="1"/>
  <c r="AA100" i="1"/>
  <c r="AA104" i="1"/>
  <c r="AA112" i="1"/>
  <c r="AA116" i="1"/>
  <c r="AA120" i="1"/>
  <c r="AA124" i="1"/>
  <c r="AA128" i="1"/>
  <c r="AA10" i="1"/>
  <c r="AA13" i="1"/>
  <c r="AA17" i="1"/>
  <c r="AA21" i="1"/>
  <c r="AA25" i="1"/>
  <c r="AA29" i="1"/>
  <c r="AA33" i="1"/>
  <c r="AA37" i="1"/>
  <c r="AA41" i="1"/>
  <c r="AA45" i="1"/>
  <c r="AA53" i="1"/>
  <c r="AA57" i="1"/>
  <c r="AA61" i="1"/>
  <c r="AA65" i="1"/>
  <c r="AA69" i="1"/>
  <c r="AA73" i="1"/>
  <c r="AA77" i="1"/>
  <c r="AA81" i="1"/>
  <c r="AA85" i="1"/>
  <c r="AA89" i="1"/>
  <c r="AA93" i="1"/>
  <c r="AA97" i="1"/>
  <c r="AA101" i="1"/>
  <c r="AA105" i="1"/>
  <c r="AA109" i="1"/>
  <c r="AA113" i="1"/>
  <c r="AA121" i="1"/>
  <c r="AA125" i="1"/>
  <c r="AA129" i="1"/>
  <c r="AA117" i="1"/>
  <c r="AA9" i="1"/>
  <c r="AA131" i="1" l="1"/>
  <c r="U131" i="1"/>
  <c r="R131" i="1" l="1"/>
  <c r="M131" i="1"/>
  <c r="L131" i="1"/>
  <c r="K131" i="1"/>
  <c r="J131" i="1"/>
  <c r="I131" i="1"/>
  <c r="D131" i="1"/>
  <c r="F131" i="1"/>
  <c r="H131" i="1" l="1"/>
  <c r="P131" i="1"/>
  <c r="Y131" i="1" l="1"/>
  <c r="X131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O131" i="1"/>
  <c r="C131" i="1" l="1"/>
  <c r="A57" i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</calcChain>
</file>

<file path=xl/sharedStrings.xml><?xml version="1.0" encoding="utf-8"?>
<sst xmlns="http://schemas.openxmlformats.org/spreadsheetml/2006/main" count="166" uniqueCount="147">
  <si>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</si>
  <si>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</si>
  <si>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</si>
  <si>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</si>
  <si>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</si>
  <si>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</si>
  <si>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</si>
  <si>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</si>
  <si>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</si>
  <si>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</si>
  <si>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</si>
  <si>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</si>
  <si>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</si>
  <si>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</si>
  <si>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</si>
  <si>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</si>
  <si>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</si>
  <si>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</si>
  <si>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</si>
  <si>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</si>
  <si>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</si>
  <si>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</si>
  <si>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</si>
  <si>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</si>
  <si>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</si>
  <si>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</si>
  <si>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</si>
  <si>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</si>
  <si>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</si>
  <si>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</si>
  <si>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</si>
  <si>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</si>
  <si>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</si>
  <si>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</si>
  <si>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</si>
  <si>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</si>
  <si>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</si>
  <si>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</si>
  <si>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</si>
  <si>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</si>
  <si>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</si>
  <si>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</si>
  <si>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</si>
  <si>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</si>
  <si>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</si>
  <si>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</si>
  <si>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</si>
  <si>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</si>
  <si>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</si>
  <si>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</si>
  <si>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</si>
  <si>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</si>
  <si>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</si>
  <si>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</si>
  <si>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</si>
  <si>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</si>
  <si>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</si>
  <si>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</si>
  <si>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</si>
  <si>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</si>
  <si>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</si>
  <si>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</si>
  <si>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</si>
  <si>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</si>
  <si>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</si>
  <si>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</si>
  <si>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</si>
  <si>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</si>
  <si>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</si>
  <si>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</si>
  <si>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</si>
  <si>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</si>
  <si>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</si>
  <si>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</si>
  <si>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</si>
  <si>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</si>
  <si>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</si>
  <si>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</si>
  <si>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</si>
  <si>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 xml:space="preserve">ООО "МУ "Медгрупп ДВ" </t>
  </si>
  <si>
    <t>ООО "МУ "Империя здоровья"</t>
  </si>
  <si>
    <t xml:space="preserve">ООО "Дент-Арт-Восток" 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</si>
  <si>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</si>
  <si>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</si>
  <si>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</si>
  <si>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</si>
  <si>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</si>
  <si>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</si>
  <si>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</si>
  <si>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</si>
  <si>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</si>
  <si>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</si>
  <si>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</si>
  <si>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</si>
  <si>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</si>
  <si>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</si>
  <si>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</si>
  <si>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</si>
  <si>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</si>
  <si>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</si>
  <si>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</si>
  <si>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</si>
  <si>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</si>
  <si>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</si>
  <si>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</si>
  <si>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</si>
  <si>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</si>
  <si>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</si>
  <si>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</si>
  <si>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</si>
  <si>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</si>
  <si>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</si>
  <si>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</si>
  <si>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</si>
  <si>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</si>
  <si>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</si>
  <si>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</si>
  <si>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</si>
  <si>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</si>
  <si>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</si>
  <si>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</si>
  <si>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Итого</t>
  </si>
  <si>
    <t>КГБУЗ "Детский клинический центр медицинской реабилитации "Амурский " МЗХК</t>
  </si>
  <si>
    <t>подушевое финансирование</t>
  </si>
  <si>
    <t xml:space="preserve">подушевое финансирование 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</si>
  <si>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</si>
  <si>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</si>
  <si>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</si>
  <si>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</si>
  <si>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"НАША КЛИНИКА-МЕДИЦИНА"</t>
  </si>
  <si>
    <t xml:space="preserve"> ООО "НОТ"</t>
  </si>
  <si>
    <t>ООО "Стоматология ДФ"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</si>
  <si>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</si>
  <si>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</si>
  <si>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</si>
  <si>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 ООО "МУ "ЦПМ-Групп"</t>
  </si>
  <si>
    <t>ООО "МУ "ЦМК-Групп"</t>
  </si>
  <si>
    <t>ООО "Ханбиков ДентЪ"</t>
  </si>
  <si>
    <t>ООО "Озон"</t>
  </si>
  <si>
    <t>ООО "Уральский клинический лечебно-реанимационный центр"</t>
  </si>
  <si>
    <t>ООО "ЭКО-Содействие"</t>
  </si>
  <si>
    <t>ООО "МДЦ "ТАФИ-Хабаровск"</t>
  </si>
  <si>
    <t>ООО "Центральная стоматологическая клиника"</t>
  </si>
  <si>
    <t>КС по КСГ</t>
  </si>
  <si>
    <t>для застрахованных в крае</t>
  </si>
  <si>
    <t>для застрахованных за переделами края</t>
  </si>
  <si>
    <t>Плановая стоимость медицинской помощи за счет средств обязательного медицинского страхования для медицинских организаций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</si>
</sst>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_-* #,##0.00_р_._-;\-* #,##0.00_р_._-;_-* &quot;-&quot;_р_._-;_-@_-"/>
    <numFmt numFmtId="167" formatCode="_-* #,##0.000_р_._-;\-* #,##0.000_р_._-;_-* &quot;-&quot;??_р_._-;_-@_-"/>
    <numFmt numFmtId="168" formatCode="0.0"/>
    <numFmt numFmtId="169" formatCode="#,##0.00_ ;\-#,##0.00\ 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1" fillId="0" borderId="0"/>
    <xf numFmtId="0" fontId="11" fillId="0" borderId="0"/>
    <xf numFmtId="0" fontId="12" fillId="0" borderId="0"/>
    <xf numFmtId="0" fontId="2" fillId="0" borderId="0"/>
    <xf numFmtId="0" fontId="9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63">
    <xf numFmtId="0" fontId="0" fillId="0" borderId="0" xfId="0"/>
    <xf numFmtId="0" fontId="9" fillId="2" borderId="1" xfId="3" applyFont="1" applyFill="1" applyBorder="1" applyAlignment="1">
      <alignment wrapText="1"/>
    </xf>
    <xf numFmtId="0" fontId="6" fillId="2" borderId="1" xfId="3" applyFont="1" applyFill="1" applyBorder="1" applyAlignment="1">
      <alignment wrapText="1"/>
    </xf>
    <xf numFmtId="0" fontId="3" fillId="2" borderId="0" xfId="2" applyFont="1" applyFill="1" applyAlignment="1">
      <alignment wrapText="1"/>
    </xf>
    <xf numFmtId="0" fontId="4" fillId="2" borderId="0" xfId="2" applyFont="1" applyFill="1"/>
    <xf numFmtId="0" fontId="6" fillId="2" borderId="1" xfId="3" applyFont="1" applyFill="1" applyBorder="1" applyAlignment="1">
      <alignment horizontal="center" wrapText="1"/>
    </xf>
    <xf numFmtId="164" fontId="4" fillId="2" borderId="1" xfId="1" applyNumberFormat="1" applyFont="1" applyFill="1" applyBorder="1"/>
    <xf numFmtId="164" fontId="6" fillId="2" borderId="1" xfId="1" applyNumberFormat="1" applyFont="1" applyFill="1" applyBorder="1"/>
    <xf numFmtId="164" fontId="8" fillId="2" borderId="1" xfId="1" applyNumberFormat="1" applyFont="1" applyFill="1" applyBorder="1"/>
    <xf numFmtId="164" fontId="9" fillId="2" borderId="0" xfId="1" applyFont="1" applyFill="1" applyBorder="1" applyAlignment="1">
      <alignment wrapText="1"/>
    </xf>
    <xf numFmtId="164" fontId="4" fillId="2" borderId="0" xfId="2" applyNumberFormat="1" applyFont="1" applyFill="1"/>
    <xf numFmtId="164" fontId="4" fillId="2" borderId="0" xfId="1" applyFont="1" applyFill="1"/>
    <xf numFmtId="0" fontId="3" fillId="2" borderId="0" xfId="2" applyFont="1" applyFill="1"/>
    <xf numFmtId="166" fontId="4" fillId="2" borderId="0" xfId="2" applyNumberFormat="1" applyFont="1" applyFill="1"/>
    <xf numFmtId="164" fontId="3" fillId="2" borderId="0" xfId="2" applyNumberFormat="1" applyFont="1" applyFill="1"/>
    <xf numFmtId="0" fontId="4" fillId="2" borderId="0" xfId="0" applyFont="1" applyFill="1" applyAlignment="1">
      <alignment horizontal="right" wrapText="1"/>
    </xf>
    <xf numFmtId="169" fontId="4" fillId="2" borderId="0" xfId="2" applyNumberFormat="1" applyFont="1" applyFill="1"/>
    <xf numFmtId="0" fontId="3" fillId="2" borderId="0" xfId="2" applyFont="1" applyFill="1" applyAlignment="1">
      <alignment horizontal="center" wrapText="1"/>
    </xf>
    <xf numFmtId="0" fontId="9" fillId="2" borderId="0" xfId="2" applyFont="1" applyFill="1" applyAlignment="1">
      <alignment wrapText="1"/>
    </xf>
    <xf numFmtId="0" fontId="3" fillId="2" borderId="0" xfId="2" applyFont="1" applyFill="1" applyAlignment="1">
      <alignment horizontal="center"/>
    </xf>
    <xf numFmtId="0" fontId="4" fillId="2" borderId="0" xfId="2" applyFont="1" applyFill="1" applyAlignment="1">
      <alignment wrapText="1"/>
    </xf>
    <xf numFmtId="0" fontId="6" fillId="2" borderId="0" xfId="2" applyFont="1" applyFill="1"/>
    <xf numFmtId="0" fontId="4" fillId="2" borderId="0" xfId="2" applyFont="1" applyFill="1" applyAlignment="1">
      <alignment horizontal="center"/>
    </xf>
    <xf numFmtId="0" fontId="4" fillId="2" borderId="1" xfId="2" applyFont="1" applyFill="1" applyBorder="1"/>
    <xf numFmtId="0" fontId="6" fillId="2" borderId="1" xfId="3" applyFont="1" applyFill="1" applyBorder="1" applyAlignment="1">
      <alignment horizontal="left" wrapText="1"/>
    </xf>
    <xf numFmtId="164" fontId="3" fillId="2" borderId="1" xfId="1" applyNumberFormat="1" applyFont="1" applyFill="1" applyBorder="1"/>
    <xf numFmtId="0" fontId="6" fillId="2" borderId="1" xfId="3" applyFont="1" applyFill="1" applyBorder="1" applyAlignment="1">
      <alignment vertical="justify" wrapText="1"/>
    </xf>
    <xf numFmtId="0" fontId="6" fillId="2" borderId="1" xfId="2" applyFont="1" applyFill="1" applyBorder="1" applyAlignment="1">
      <alignment horizontal="left" wrapText="1"/>
    </xf>
    <xf numFmtId="164" fontId="9" fillId="2" borderId="1" xfId="1" applyNumberFormat="1" applyFont="1" applyFill="1" applyBorder="1"/>
    <xf numFmtId="164" fontId="10" fillId="2" borderId="1" xfId="1" applyNumberFormat="1" applyFont="1" applyFill="1" applyBorder="1"/>
    <xf numFmtId="164" fontId="6" fillId="2" borderId="1" xfId="4" applyNumberFormat="1" applyFont="1" applyFill="1" applyBorder="1"/>
    <xf numFmtId="0" fontId="8" fillId="2" borderId="1" xfId="2" applyFont="1" applyFill="1" applyBorder="1"/>
    <xf numFmtId="0" fontId="8" fillId="2" borderId="1" xfId="2" applyFont="1" applyFill="1" applyBorder="1" applyAlignment="1">
      <alignment wrapText="1"/>
    </xf>
    <xf numFmtId="164" fontId="7" fillId="2" borderId="1" xfId="1" applyNumberFormat="1" applyFont="1" applyFill="1" applyBorder="1"/>
    <xf numFmtId="0" fontId="8" fillId="2" borderId="0" xfId="2" applyFont="1" applyFill="1"/>
    <xf numFmtId="14" fontId="9" fillId="2" borderId="0" xfId="2" applyNumberFormat="1" applyFont="1" applyFill="1" applyAlignment="1">
      <alignment horizontal="left"/>
    </xf>
    <xf numFmtId="167" fontId="9" fillId="2" borderId="0" xfId="1" applyNumberFormat="1" applyFont="1" applyFill="1" applyBorder="1" applyAlignment="1">
      <alignment wrapText="1"/>
    </xf>
    <xf numFmtId="165" fontId="9" fillId="2" borderId="0" xfId="1" applyNumberFormat="1" applyFont="1" applyFill="1" applyBorder="1" applyAlignment="1">
      <alignment wrapText="1"/>
    </xf>
    <xf numFmtId="168" fontId="9" fillId="2" borderId="0" xfId="2" applyNumberFormat="1" applyFont="1" applyFill="1"/>
    <xf numFmtId="165" fontId="6" fillId="2" borderId="0" xfId="2" applyNumberFormat="1" applyFont="1" applyFill="1"/>
    <xf numFmtId="4" fontId="4" fillId="2" borderId="0" xfId="2" applyNumberFormat="1" applyFont="1" applyFill="1"/>
    <xf numFmtId="4" fontId="6" fillId="2" borderId="0" xfId="2" applyNumberFormat="1" applyFont="1" applyFill="1"/>
    <xf numFmtId="164" fontId="6" fillId="2" borderId="0" xfId="2" applyNumberFormat="1" applyFont="1" applyFill="1"/>
    <xf numFmtId="0" fontId="6" fillId="2" borderId="2" xfId="3" applyFont="1" applyFill="1" applyBorder="1" applyAlignment="1">
      <alignment horizontal="center"/>
    </xf>
    <xf numFmtId="0" fontId="13" fillId="2" borderId="0" xfId="2" applyFont="1" applyFill="1" applyAlignment="1">
      <alignment horizontal="center" wrapText="1"/>
    </xf>
    <xf numFmtId="0" fontId="6" fillId="2" borderId="3" xfId="3" applyFont="1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6" fillId="2" borderId="3" xfId="3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6" fillId="2" borderId="3" xfId="3" applyFont="1" applyFill="1" applyBorder="1" applyAlignment="1">
      <alignment horizontal="center"/>
    </xf>
    <xf numFmtId="0" fontId="6" fillId="2" borderId="5" xfId="3" applyFont="1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4" fillId="2" borderId="0" xfId="2" applyFont="1" applyFill="1" applyAlignment="1">
      <alignment horizontal="right" wrapText="1"/>
    </xf>
    <xf numFmtId="0" fontId="4" fillId="2" borderId="0" xfId="0" applyFont="1" applyFill="1" applyAlignment="1">
      <alignment horizontal="right" wrapText="1"/>
    </xf>
    <xf numFmtId="0" fontId="6" fillId="2" borderId="1" xfId="3" applyFont="1" applyFill="1" applyBorder="1" applyAlignment="1">
      <alignment horizontal="center" wrapText="1"/>
    </xf>
    <xf numFmtId="0" fontId="7" fillId="2" borderId="1" xfId="3" applyFont="1" applyFill="1" applyBorder="1" applyAlignment="1">
      <alignment horizontal="center" wrapText="1"/>
    </xf>
    <xf numFmtId="0" fontId="6" fillId="2" borderId="4" xfId="3" applyFont="1" applyFill="1" applyBorder="1" applyAlignment="1">
      <alignment horizontal="center" wrapText="1"/>
    </xf>
    <xf numFmtId="0" fontId="6" fillId="2" borderId="5" xfId="3" applyFont="1" applyFill="1" applyBorder="1" applyAlignment="1">
      <alignment horizontal="center" wrapText="1"/>
    </xf>
    <xf numFmtId="0" fontId="4" fillId="2" borderId="2" xfId="2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1"/>
  <sheetViews>
    <sheetView tabSelected="1" zoomScale="80" zoomScaleNormal="80" zoomScaleSheetLayoutView="100" workbookViewId="0">
      <pane xSplit="2" ySplit="8" topLeftCell="C54" activePane="bottomRight" state="frozen"/>
      <selection pane="topRight" activeCell="C1" sqref="C1"/>
      <selection pane="bottomLeft" activeCell="A5" sqref="A5"/>
      <selection pane="bottomRight" activeCell="H136" sqref="H136"/>
    </sheetView>
  </sheetViews>
  <sheetFormatPr defaultColWidth="8.25" defaultRowHeight="15" x14ac:dyDescent="0.25"/>
  <cols>
    <col min="1" max="1" width="3.625" style="4" customWidth="1"/>
    <col min="2" max="2" width="33.375" style="20" customWidth="1"/>
    <col min="3" max="3" width="20.125" style="4" customWidth="1"/>
    <col min="4" max="5" width="18" style="4" customWidth="1"/>
    <col min="6" max="7" width="15.875" style="4" customWidth="1"/>
    <col min="8" max="8" width="18.25" style="21" customWidth="1"/>
    <col min="9" max="9" width="17.375" style="4" customWidth="1"/>
    <col min="10" max="10" width="15.875" style="4" customWidth="1"/>
    <col min="11" max="11" width="16.5" style="4" customWidth="1"/>
    <col min="12" max="12" width="18" style="4" customWidth="1"/>
    <col min="13" max="14" width="16.875" style="21" customWidth="1"/>
    <col min="15" max="15" width="17.375" style="4" customWidth="1"/>
    <col min="16" max="17" width="16.25" style="4" customWidth="1"/>
    <col min="18" max="20" width="18.125" style="4" customWidth="1"/>
    <col min="21" max="22" width="16.375" style="4" customWidth="1"/>
    <col min="23" max="23" width="18.875" style="4" customWidth="1"/>
    <col min="24" max="24" width="17.5" style="4" customWidth="1"/>
    <col min="25" max="26" width="15.875" style="4" customWidth="1"/>
    <col min="27" max="27" width="21" style="4" customWidth="1"/>
    <col min="28" max="28" width="4.75" style="4" customWidth="1"/>
    <col min="29" max="16384" width="8.25" style="4"/>
  </cols>
  <sheetData>
    <row r="1" spans="1:28" s="3" customFormat="1" ht="15.6" customHeight="1" x14ac:dyDescent="0.25">
      <c r="D1" s="17"/>
      <c r="E1" s="17"/>
      <c r="F1" s="17"/>
      <c r="G1" s="17"/>
      <c r="H1" s="18"/>
      <c r="M1" s="18"/>
      <c r="N1" s="18"/>
      <c r="Y1" s="52"/>
      <c r="Z1" s="52"/>
      <c r="AA1" s="53"/>
      <c r="AB1" s="19"/>
    </row>
    <row r="2" spans="1:28" s="3" customFormat="1" ht="45.75" customHeight="1" x14ac:dyDescent="0.25">
      <c r="D2" s="17"/>
      <c r="E2" s="17"/>
      <c r="F2" s="17"/>
      <c r="G2" s="17"/>
      <c r="H2" s="18"/>
      <c r="M2" s="18"/>
      <c r="N2" s="18"/>
      <c r="Y2" s="53"/>
      <c r="Z2" s="53"/>
      <c r="AA2" s="53"/>
      <c r="AB2" s="19"/>
    </row>
    <row r="3" spans="1:28" s="3" customFormat="1" ht="30" customHeight="1" x14ac:dyDescent="0.25">
      <c r="D3" s="17"/>
      <c r="E3" s="17"/>
      <c r="F3" s="17"/>
      <c r="G3" s="17"/>
      <c r="H3" s="18"/>
      <c r="M3" s="18"/>
      <c r="N3" s="18"/>
      <c r="Y3" s="15"/>
      <c r="Z3" s="15"/>
      <c r="AA3" s="15"/>
      <c r="AB3" s="19"/>
    </row>
    <row r="4" spans="1:28" ht="36.75" customHeight="1" x14ac:dyDescent="0.25">
      <c r="B4" s="44" t="s">
        <v>146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</row>
    <row r="5" spans="1:28" x14ac:dyDescent="0.25">
      <c r="AA5" s="4" t="s">
        <v>0</v>
      </c>
    </row>
    <row r="6" spans="1:28" s="22" customFormat="1" ht="34.5" customHeight="1" x14ac:dyDescent="0.25">
      <c r="A6" s="54" t="s">
        <v>1</v>
      </c>
      <c r="B6" s="58" t="s">
        <v>2</v>
      </c>
      <c r="C6" s="47" t="s">
        <v>3</v>
      </c>
      <c r="D6" s="56"/>
      <c r="E6" s="56"/>
      <c r="F6" s="56"/>
      <c r="G6" s="48"/>
      <c r="H6" s="47" t="s">
        <v>4</v>
      </c>
      <c r="I6" s="56"/>
      <c r="J6" s="56"/>
      <c r="K6" s="56"/>
      <c r="L6" s="56"/>
      <c r="M6" s="56"/>
      <c r="N6" s="57"/>
      <c r="O6" s="47" t="s">
        <v>5</v>
      </c>
      <c r="P6" s="56"/>
      <c r="Q6" s="56"/>
      <c r="R6" s="56"/>
      <c r="S6" s="57"/>
      <c r="T6" s="47" t="s">
        <v>6</v>
      </c>
      <c r="U6" s="51"/>
      <c r="V6" s="48"/>
      <c r="W6" s="47" t="s">
        <v>7</v>
      </c>
      <c r="X6" s="51"/>
      <c r="Y6" s="51"/>
      <c r="Z6" s="48"/>
      <c r="AA6" s="55" t="s">
        <v>8</v>
      </c>
    </row>
    <row r="7" spans="1:28" s="22" customFormat="1" ht="54" customHeight="1" x14ac:dyDescent="0.25">
      <c r="A7" s="54"/>
      <c r="B7" s="59"/>
      <c r="C7" s="61" t="s">
        <v>9</v>
      </c>
      <c r="D7" s="47" t="s">
        <v>143</v>
      </c>
      <c r="E7" s="48"/>
      <c r="F7" s="47" t="s">
        <v>10</v>
      </c>
      <c r="G7" s="48"/>
      <c r="H7" s="61" t="s">
        <v>9</v>
      </c>
      <c r="I7" s="5" t="s">
        <v>124</v>
      </c>
      <c r="J7" s="5" t="s">
        <v>11</v>
      </c>
      <c r="K7" s="5" t="s">
        <v>12</v>
      </c>
      <c r="L7" s="5" t="s">
        <v>13</v>
      </c>
      <c r="M7" s="5" t="s">
        <v>14</v>
      </c>
      <c r="N7" s="43"/>
      <c r="O7" s="5" t="s">
        <v>9</v>
      </c>
      <c r="P7" s="45" t="s">
        <v>15</v>
      </c>
      <c r="Q7" s="46"/>
      <c r="R7" s="47" t="s">
        <v>16</v>
      </c>
      <c r="S7" s="48"/>
      <c r="T7" s="5" t="s">
        <v>9</v>
      </c>
      <c r="U7" s="49"/>
      <c r="V7" s="50"/>
      <c r="W7" s="5" t="s">
        <v>9</v>
      </c>
      <c r="X7" s="5" t="s">
        <v>123</v>
      </c>
      <c r="Y7" s="5" t="s">
        <v>17</v>
      </c>
      <c r="Z7" s="5"/>
      <c r="AA7" s="55"/>
    </row>
    <row r="8" spans="1:28" s="22" customFormat="1" ht="50.25" customHeight="1" x14ac:dyDescent="0.25">
      <c r="A8" s="54"/>
      <c r="B8" s="60"/>
      <c r="C8" s="62"/>
      <c r="D8" s="5" t="s">
        <v>144</v>
      </c>
      <c r="E8" s="5" t="s">
        <v>145</v>
      </c>
      <c r="F8" s="5" t="s">
        <v>144</v>
      </c>
      <c r="G8" s="5" t="s">
        <v>145</v>
      </c>
      <c r="H8" s="62"/>
      <c r="I8" s="47" t="s">
        <v>144</v>
      </c>
      <c r="J8" s="56"/>
      <c r="K8" s="56"/>
      <c r="L8" s="56"/>
      <c r="M8" s="57"/>
      <c r="N8" s="5" t="s">
        <v>145</v>
      </c>
      <c r="O8" s="5" t="s">
        <v>9</v>
      </c>
      <c r="P8" s="5" t="s">
        <v>144</v>
      </c>
      <c r="Q8" s="5" t="s">
        <v>145</v>
      </c>
      <c r="R8" s="5" t="s">
        <v>144</v>
      </c>
      <c r="S8" s="5" t="s">
        <v>145</v>
      </c>
      <c r="T8" s="5" t="s">
        <v>9</v>
      </c>
      <c r="U8" s="5" t="s">
        <v>144</v>
      </c>
      <c r="V8" s="5" t="s">
        <v>145</v>
      </c>
      <c r="W8" s="5" t="s">
        <v>9</v>
      </c>
      <c r="X8" s="47" t="s">
        <v>144</v>
      </c>
      <c r="Y8" s="48"/>
      <c r="Z8" s="5" t="s">
        <v>145</v>
      </c>
      <c r="AA8" s="55"/>
    </row>
    <row r="9" spans="1:28" ht="38.1" customHeight="1" x14ac:dyDescent="0.25">
      <c r="A9" s="23">
        <v>1</v>
      </c>
      <c r="B9" s="2" t="s">
        <v>18</v>
      </c>
      <c r="C9" s="6">
        <f>SUM(D9:G9)</f>
        <v>891704278.85404897</v>
      </c>
      <c r="D9" s="6">
        <v>671293083.66404903</v>
      </c>
      <c r="E9" s="6">
        <v>39700000</v>
      </c>
      <c r="F9" s="6">
        <v>180711195.19</v>
      </c>
      <c r="G9" s="6"/>
      <c r="H9" s="7">
        <f>SUM(I9:N9)</f>
        <v>94422405.650000006</v>
      </c>
      <c r="I9" s="6"/>
      <c r="J9" s="6"/>
      <c r="K9" s="6"/>
      <c r="L9" s="6">
        <v>68671694</v>
      </c>
      <c r="M9" s="7">
        <v>23750711.650000006</v>
      </c>
      <c r="N9" s="7">
        <v>2000000</v>
      </c>
      <c r="O9" s="6">
        <f>SUM(P9:S9)</f>
        <v>67205656.916000009</v>
      </c>
      <c r="P9" s="6">
        <v>30384536.559999999</v>
      </c>
      <c r="Q9" s="6">
        <v>195555.16800000001</v>
      </c>
      <c r="R9" s="6">
        <v>35975570.680000007</v>
      </c>
      <c r="S9" s="6">
        <v>649994.50800000003</v>
      </c>
      <c r="T9" s="6">
        <f>SUM(U9:V9)</f>
        <v>215241379.09</v>
      </c>
      <c r="U9" s="6">
        <v>212637707</v>
      </c>
      <c r="V9" s="6">
        <v>2603672.09</v>
      </c>
      <c r="W9" s="6">
        <f t="shared" ref="W9:W40" si="0">SUM(X9:Z9)</f>
        <v>0</v>
      </c>
      <c r="X9" s="6"/>
      <c r="Y9" s="6"/>
      <c r="Z9" s="6"/>
      <c r="AA9" s="8">
        <f>W9+T9+O9+H9+C9</f>
        <v>1268573720.5100489</v>
      </c>
    </row>
    <row r="10" spans="1:28" ht="38.1" customHeight="1" x14ac:dyDescent="0.25">
      <c r="A10" s="23">
        <f>A9+1</f>
        <v>2</v>
      </c>
      <c r="B10" s="2" t="s">
        <v>19</v>
      </c>
      <c r="C10" s="6">
        <f t="shared" ref="C10:C73" si="1">SUM(D10:G10)</f>
        <v>1120544156.1755798</v>
      </c>
      <c r="D10" s="6">
        <v>750503713.43947995</v>
      </c>
      <c r="E10" s="6">
        <v>32538450.772000004</v>
      </c>
      <c r="F10" s="6">
        <v>318340442.73610008</v>
      </c>
      <c r="G10" s="6">
        <v>19161549.227999996</v>
      </c>
      <c r="H10" s="7">
        <f t="shared" ref="H10:H73" si="2">SUM(I10:N10)</f>
        <v>57212349.100000001</v>
      </c>
      <c r="I10" s="6"/>
      <c r="J10" s="6"/>
      <c r="K10" s="6"/>
      <c r="L10" s="6">
        <v>44876130.600000001</v>
      </c>
      <c r="M10" s="7">
        <v>10336218.5</v>
      </c>
      <c r="N10" s="7">
        <v>2000000</v>
      </c>
      <c r="O10" s="6">
        <f t="shared" ref="O10:O73" si="3">SUM(P10:S10)</f>
        <v>4256877.5199999996</v>
      </c>
      <c r="P10" s="6">
        <v>4256877.5199999996</v>
      </c>
      <c r="Q10" s="6"/>
      <c r="R10" s="6"/>
      <c r="S10" s="6"/>
      <c r="T10" s="6">
        <f t="shared" ref="T10:T73" si="4">SUM(U10:V10)</f>
        <v>0</v>
      </c>
      <c r="U10" s="6"/>
      <c r="V10" s="6"/>
      <c r="W10" s="6">
        <f t="shared" si="0"/>
        <v>0</v>
      </c>
      <c r="X10" s="6"/>
      <c r="Y10" s="6"/>
      <c r="Z10" s="6"/>
      <c r="AA10" s="8">
        <f t="shared" ref="AA10:AA73" si="5">W10+T10+O10+H10+C10</f>
        <v>1182013382.7955799</v>
      </c>
    </row>
    <row r="11" spans="1:28" ht="38.1" customHeight="1" x14ac:dyDescent="0.25">
      <c r="A11" s="23">
        <f t="shared" ref="A11:A73" si="6">A10+1</f>
        <v>3</v>
      </c>
      <c r="B11" s="2" t="s">
        <v>20</v>
      </c>
      <c r="C11" s="6">
        <f t="shared" si="1"/>
        <v>373391555.82274997</v>
      </c>
      <c r="D11" s="6">
        <v>335210030.36675</v>
      </c>
      <c r="E11" s="6">
        <v>11421539.316000002</v>
      </c>
      <c r="F11" s="6">
        <v>26759986.140000004</v>
      </c>
      <c r="G11" s="6"/>
      <c r="H11" s="7">
        <f t="shared" si="2"/>
        <v>76074062.650000006</v>
      </c>
      <c r="I11" s="6"/>
      <c r="J11" s="6"/>
      <c r="K11" s="6"/>
      <c r="L11" s="6">
        <v>56475024.800000004</v>
      </c>
      <c r="M11" s="7">
        <v>18017645.850000001</v>
      </c>
      <c r="N11" s="7">
        <v>1581392</v>
      </c>
      <c r="O11" s="6">
        <f t="shared" si="3"/>
        <v>151286926.73199996</v>
      </c>
      <c r="P11" s="6">
        <v>133467894.33599998</v>
      </c>
      <c r="Q11" s="6">
        <v>8600000</v>
      </c>
      <c r="R11" s="6">
        <v>9033475.6399999987</v>
      </c>
      <c r="S11" s="6">
        <v>185556.75599999999</v>
      </c>
      <c r="T11" s="6">
        <f t="shared" si="4"/>
        <v>0</v>
      </c>
      <c r="U11" s="6"/>
      <c r="V11" s="6"/>
      <c r="W11" s="6">
        <f t="shared" si="0"/>
        <v>0</v>
      </c>
      <c r="X11" s="6"/>
      <c r="Y11" s="6"/>
      <c r="Z11" s="6"/>
      <c r="AA11" s="8">
        <f t="shared" si="5"/>
        <v>600752545.20474994</v>
      </c>
    </row>
    <row r="12" spans="1:28" ht="38.1" customHeight="1" x14ac:dyDescent="0.25">
      <c r="A12" s="23">
        <f t="shared" si="6"/>
        <v>4</v>
      </c>
      <c r="B12" s="2" t="s">
        <v>21</v>
      </c>
      <c r="C12" s="6">
        <f t="shared" si="1"/>
        <v>352759324.66539985</v>
      </c>
      <c r="D12" s="6">
        <v>314243520.23679984</v>
      </c>
      <c r="E12" s="6">
        <v>21276960</v>
      </c>
      <c r="F12" s="6">
        <v>15638374.4286</v>
      </c>
      <c r="G12" s="6">
        <v>1600470</v>
      </c>
      <c r="H12" s="7">
        <f t="shared" si="2"/>
        <v>100298673.2</v>
      </c>
      <c r="I12" s="6"/>
      <c r="J12" s="6"/>
      <c r="K12" s="6"/>
      <c r="L12" s="6">
        <v>66737909.700000003</v>
      </c>
      <c r="M12" s="7">
        <v>33000763.5</v>
      </c>
      <c r="N12" s="7">
        <v>560000</v>
      </c>
      <c r="O12" s="6">
        <f t="shared" si="3"/>
        <v>40984640.111999996</v>
      </c>
      <c r="P12" s="6">
        <v>33681207.839999996</v>
      </c>
      <c r="Q12" s="6">
        <v>1485999.9839999999</v>
      </c>
      <c r="R12" s="6">
        <v>5793952.9199999999</v>
      </c>
      <c r="S12" s="6">
        <v>23479.368000000002</v>
      </c>
      <c r="T12" s="6">
        <f t="shared" si="4"/>
        <v>0</v>
      </c>
      <c r="U12" s="6"/>
      <c r="V12" s="6"/>
      <c r="W12" s="6">
        <f t="shared" si="0"/>
        <v>0</v>
      </c>
      <c r="X12" s="6"/>
      <c r="Y12" s="6"/>
      <c r="Z12" s="6"/>
      <c r="AA12" s="8">
        <f t="shared" si="5"/>
        <v>494042637.97739983</v>
      </c>
    </row>
    <row r="13" spans="1:28" ht="38.1" customHeight="1" x14ac:dyDescent="0.25">
      <c r="A13" s="23">
        <f t="shared" si="6"/>
        <v>5</v>
      </c>
      <c r="B13" s="24" t="s">
        <v>22</v>
      </c>
      <c r="C13" s="6">
        <f t="shared" si="1"/>
        <v>419839624.98567581</v>
      </c>
      <c r="D13" s="6">
        <v>395649607.41367584</v>
      </c>
      <c r="E13" s="6">
        <v>10947003.131999997</v>
      </c>
      <c r="F13" s="6">
        <v>13243014.440000001</v>
      </c>
      <c r="G13" s="6"/>
      <c r="H13" s="7">
        <f t="shared" si="2"/>
        <v>233193600.76000002</v>
      </c>
      <c r="I13" s="6"/>
      <c r="J13" s="6"/>
      <c r="K13" s="6"/>
      <c r="L13" s="6">
        <v>26533634.400000006</v>
      </c>
      <c r="M13" s="7">
        <v>182379966.36000001</v>
      </c>
      <c r="N13" s="7">
        <v>24280000</v>
      </c>
      <c r="O13" s="6">
        <f t="shared" si="3"/>
        <v>103358688.73199999</v>
      </c>
      <c r="P13" s="6">
        <v>3913433.9999999991</v>
      </c>
      <c r="Q13" s="6"/>
      <c r="R13" s="6">
        <v>98635101.599999994</v>
      </c>
      <c r="S13" s="6">
        <v>810153.13199999987</v>
      </c>
      <c r="T13" s="6">
        <f t="shared" si="4"/>
        <v>0</v>
      </c>
      <c r="U13" s="6"/>
      <c r="V13" s="6"/>
      <c r="W13" s="6">
        <f t="shared" si="0"/>
        <v>0</v>
      </c>
      <c r="X13" s="6"/>
      <c r="Y13" s="6"/>
      <c r="Z13" s="6"/>
      <c r="AA13" s="8">
        <f t="shared" si="5"/>
        <v>756391914.4776758</v>
      </c>
    </row>
    <row r="14" spans="1:28" ht="38.1" customHeight="1" x14ac:dyDescent="0.25">
      <c r="A14" s="23">
        <f t="shared" si="6"/>
        <v>6</v>
      </c>
      <c r="B14" s="24" t="s">
        <v>23</v>
      </c>
      <c r="C14" s="6">
        <f t="shared" si="1"/>
        <v>0</v>
      </c>
      <c r="D14" s="6"/>
      <c r="E14" s="6"/>
      <c r="F14" s="6"/>
      <c r="G14" s="6"/>
      <c r="H14" s="7">
        <f t="shared" si="2"/>
        <v>279154581.99763155</v>
      </c>
      <c r="I14" s="6"/>
      <c r="J14" s="6"/>
      <c r="K14" s="6"/>
      <c r="L14" s="6">
        <v>128679771.86763155</v>
      </c>
      <c r="M14" s="7">
        <v>144710810.13</v>
      </c>
      <c r="N14" s="7">
        <v>5764000</v>
      </c>
      <c r="O14" s="6">
        <f t="shared" si="3"/>
        <v>42635832.184</v>
      </c>
      <c r="P14" s="6"/>
      <c r="Q14" s="6"/>
      <c r="R14" s="6">
        <v>41783438.031999998</v>
      </c>
      <c r="S14" s="6">
        <v>852394.15200000035</v>
      </c>
      <c r="T14" s="6">
        <f t="shared" si="4"/>
        <v>0</v>
      </c>
      <c r="U14" s="6"/>
      <c r="V14" s="6"/>
      <c r="W14" s="6">
        <f t="shared" si="0"/>
        <v>0</v>
      </c>
      <c r="X14" s="6"/>
      <c r="Y14" s="6"/>
      <c r="Z14" s="6"/>
      <c r="AA14" s="8">
        <f t="shared" si="5"/>
        <v>321790414.18163157</v>
      </c>
    </row>
    <row r="15" spans="1:28" ht="60.75" customHeight="1" x14ac:dyDescent="0.25">
      <c r="A15" s="23">
        <f t="shared" si="6"/>
        <v>7</v>
      </c>
      <c r="B15" s="24" t="s">
        <v>24</v>
      </c>
      <c r="C15" s="6">
        <f t="shared" si="1"/>
        <v>0</v>
      </c>
      <c r="D15" s="6"/>
      <c r="E15" s="6"/>
      <c r="F15" s="6"/>
      <c r="G15" s="6"/>
      <c r="H15" s="7">
        <f t="shared" si="2"/>
        <v>131188503.79578947</v>
      </c>
      <c r="I15" s="6"/>
      <c r="J15" s="6"/>
      <c r="K15" s="6"/>
      <c r="L15" s="6">
        <v>82288130.155789465</v>
      </c>
      <c r="M15" s="7">
        <v>46389245</v>
      </c>
      <c r="N15" s="7">
        <v>2511128.64</v>
      </c>
      <c r="O15" s="6">
        <f t="shared" si="3"/>
        <v>0</v>
      </c>
      <c r="P15" s="6"/>
      <c r="Q15" s="6"/>
      <c r="R15" s="6"/>
      <c r="S15" s="6"/>
      <c r="T15" s="6">
        <f t="shared" si="4"/>
        <v>0</v>
      </c>
      <c r="U15" s="6"/>
      <c r="V15" s="6"/>
      <c r="W15" s="6">
        <f t="shared" si="0"/>
        <v>0</v>
      </c>
      <c r="X15" s="6"/>
      <c r="Y15" s="6"/>
      <c r="Z15" s="6"/>
      <c r="AA15" s="8">
        <f t="shared" si="5"/>
        <v>131188503.79578947</v>
      </c>
    </row>
    <row r="16" spans="1:28" ht="38.1" customHeight="1" x14ac:dyDescent="0.25">
      <c r="A16" s="23">
        <f t="shared" si="6"/>
        <v>8</v>
      </c>
      <c r="B16" s="24" t="s">
        <v>25</v>
      </c>
      <c r="C16" s="6">
        <f t="shared" si="1"/>
        <v>0</v>
      </c>
      <c r="D16" s="6"/>
      <c r="E16" s="6"/>
      <c r="F16" s="6"/>
      <c r="G16" s="6"/>
      <c r="H16" s="7">
        <f t="shared" si="2"/>
        <v>49828631.68</v>
      </c>
      <c r="I16" s="6"/>
      <c r="J16" s="6"/>
      <c r="K16" s="6"/>
      <c r="L16" s="6">
        <v>49015000</v>
      </c>
      <c r="M16" s="7"/>
      <c r="N16" s="7">
        <v>813631.67999999993</v>
      </c>
      <c r="O16" s="6">
        <f t="shared" si="3"/>
        <v>0</v>
      </c>
      <c r="P16" s="6"/>
      <c r="Q16" s="6"/>
      <c r="R16" s="6"/>
      <c r="S16" s="6"/>
      <c r="T16" s="6">
        <f t="shared" si="4"/>
        <v>0</v>
      </c>
      <c r="U16" s="6"/>
      <c r="V16" s="6"/>
      <c r="W16" s="6">
        <f t="shared" si="0"/>
        <v>0</v>
      </c>
      <c r="X16" s="6"/>
      <c r="Y16" s="6"/>
      <c r="Z16" s="6"/>
      <c r="AA16" s="8">
        <f t="shared" si="5"/>
        <v>49828631.68</v>
      </c>
    </row>
    <row r="17" spans="1:27" ht="38.1" customHeight="1" x14ac:dyDescent="0.25">
      <c r="A17" s="23">
        <f t="shared" si="6"/>
        <v>9</v>
      </c>
      <c r="B17" s="24" t="s">
        <v>26</v>
      </c>
      <c r="C17" s="6">
        <f t="shared" si="1"/>
        <v>0</v>
      </c>
      <c r="D17" s="6"/>
      <c r="E17" s="6"/>
      <c r="F17" s="6"/>
      <c r="G17" s="6"/>
      <c r="H17" s="7">
        <f t="shared" si="2"/>
        <v>57087398.759999998</v>
      </c>
      <c r="I17" s="6"/>
      <c r="J17" s="6"/>
      <c r="K17" s="6"/>
      <c r="L17" s="6">
        <v>56935824</v>
      </c>
      <c r="M17" s="7"/>
      <c r="N17" s="7">
        <v>151574.75999999998</v>
      </c>
      <c r="O17" s="6">
        <f t="shared" si="3"/>
        <v>0</v>
      </c>
      <c r="P17" s="6"/>
      <c r="Q17" s="6"/>
      <c r="R17" s="6"/>
      <c r="S17" s="6"/>
      <c r="T17" s="6">
        <f t="shared" si="4"/>
        <v>0</v>
      </c>
      <c r="U17" s="6"/>
      <c r="V17" s="6"/>
      <c r="W17" s="6">
        <f t="shared" si="0"/>
        <v>0</v>
      </c>
      <c r="X17" s="6"/>
      <c r="Y17" s="6"/>
      <c r="Z17" s="6"/>
      <c r="AA17" s="8">
        <f t="shared" si="5"/>
        <v>57087398.759999998</v>
      </c>
    </row>
    <row r="18" spans="1:27" ht="51" customHeight="1" x14ac:dyDescent="0.25">
      <c r="A18" s="23">
        <f t="shared" si="6"/>
        <v>10</v>
      </c>
      <c r="B18" s="2" t="s">
        <v>27</v>
      </c>
      <c r="C18" s="6">
        <f t="shared" si="1"/>
        <v>0</v>
      </c>
      <c r="D18" s="6"/>
      <c r="E18" s="6"/>
      <c r="F18" s="6"/>
      <c r="G18" s="6"/>
      <c r="H18" s="7">
        <f t="shared" si="2"/>
        <v>10121712</v>
      </c>
      <c r="I18" s="6"/>
      <c r="J18" s="25"/>
      <c r="K18" s="6"/>
      <c r="L18" s="6"/>
      <c r="M18" s="7">
        <v>10071712</v>
      </c>
      <c r="N18" s="7">
        <v>50000</v>
      </c>
      <c r="O18" s="6">
        <f t="shared" si="3"/>
        <v>0</v>
      </c>
      <c r="P18" s="6"/>
      <c r="Q18" s="6"/>
      <c r="R18" s="6"/>
      <c r="S18" s="6"/>
      <c r="T18" s="6">
        <f t="shared" si="4"/>
        <v>0</v>
      </c>
      <c r="U18" s="6"/>
      <c r="V18" s="6"/>
      <c r="W18" s="6">
        <f t="shared" si="0"/>
        <v>0</v>
      </c>
      <c r="X18" s="6"/>
      <c r="Y18" s="6"/>
      <c r="Z18" s="6"/>
      <c r="AA18" s="8">
        <f t="shared" si="5"/>
        <v>10121712</v>
      </c>
    </row>
    <row r="19" spans="1:27" ht="38.1" customHeight="1" x14ac:dyDescent="0.25">
      <c r="A19" s="23">
        <f t="shared" si="6"/>
        <v>11</v>
      </c>
      <c r="B19" s="2" t="s">
        <v>28</v>
      </c>
      <c r="C19" s="6">
        <f t="shared" si="1"/>
        <v>57184570.43124</v>
      </c>
      <c r="D19" s="6">
        <v>49855377.735239998</v>
      </c>
      <c r="E19" s="6"/>
      <c r="F19" s="6">
        <v>7329192.6960000005</v>
      </c>
      <c r="G19" s="6"/>
      <c r="H19" s="7">
        <f t="shared" si="2"/>
        <v>42777000</v>
      </c>
      <c r="I19" s="6"/>
      <c r="J19" s="25"/>
      <c r="K19" s="6"/>
      <c r="L19" s="6">
        <v>42777000</v>
      </c>
      <c r="M19" s="7"/>
      <c r="N19" s="7"/>
      <c r="O19" s="6">
        <f t="shared" si="3"/>
        <v>28804806.799999997</v>
      </c>
      <c r="P19" s="6">
        <v>13924094.799999999</v>
      </c>
      <c r="Q19" s="6"/>
      <c r="R19" s="6">
        <v>14880711.999999998</v>
      </c>
      <c r="S19" s="6"/>
      <c r="T19" s="6">
        <f t="shared" si="4"/>
        <v>0</v>
      </c>
      <c r="U19" s="6"/>
      <c r="V19" s="6"/>
      <c r="W19" s="6">
        <f t="shared" si="0"/>
        <v>0</v>
      </c>
      <c r="X19" s="6"/>
      <c r="Y19" s="6"/>
      <c r="Z19" s="6"/>
      <c r="AA19" s="8">
        <f t="shared" si="5"/>
        <v>128766377.23124</v>
      </c>
    </row>
    <row r="20" spans="1:27" ht="38.1" customHeight="1" x14ac:dyDescent="0.25">
      <c r="A20" s="23">
        <f t="shared" si="6"/>
        <v>12</v>
      </c>
      <c r="B20" s="2" t="s">
        <v>29</v>
      </c>
      <c r="C20" s="6">
        <f t="shared" si="1"/>
        <v>500229868.22514004</v>
      </c>
      <c r="D20" s="6">
        <v>230414328.11473998</v>
      </c>
      <c r="E20" s="6">
        <v>187948334.18400002</v>
      </c>
      <c r="F20" s="6">
        <v>59815540.110399999</v>
      </c>
      <c r="G20" s="6">
        <v>22051665.816</v>
      </c>
      <c r="H20" s="7">
        <f t="shared" si="2"/>
        <v>10473325.775999999</v>
      </c>
      <c r="I20" s="6"/>
      <c r="J20" s="6"/>
      <c r="K20" s="6"/>
      <c r="L20" s="6">
        <v>808844.39999999944</v>
      </c>
      <c r="M20" s="7">
        <v>7464497.5799999991</v>
      </c>
      <c r="N20" s="7">
        <v>2199983.7960000001</v>
      </c>
      <c r="O20" s="6">
        <f t="shared" si="3"/>
        <v>50502889.859999992</v>
      </c>
      <c r="P20" s="6">
        <v>592191.6</v>
      </c>
      <c r="Q20" s="6">
        <v>6635.4719999999998</v>
      </c>
      <c r="R20" s="6">
        <v>34904062.787999995</v>
      </c>
      <c r="S20" s="6">
        <v>15000000</v>
      </c>
      <c r="T20" s="6">
        <f t="shared" si="4"/>
        <v>0</v>
      </c>
      <c r="U20" s="6"/>
      <c r="V20" s="6"/>
      <c r="W20" s="6">
        <f t="shared" si="0"/>
        <v>0</v>
      </c>
      <c r="X20" s="6"/>
      <c r="Y20" s="6"/>
      <c r="Z20" s="6"/>
      <c r="AA20" s="8">
        <f t="shared" si="5"/>
        <v>561206083.86114001</v>
      </c>
    </row>
    <row r="21" spans="1:27" ht="38.1" customHeight="1" x14ac:dyDescent="0.25">
      <c r="A21" s="23">
        <f t="shared" si="6"/>
        <v>13</v>
      </c>
      <c r="B21" s="2" t="s">
        <v>30</v>
      </c>
      <c r="C21" s="6">
        <f t="shared" si="1"/>
        <v>12531585.708950998</v>
      </c>
      <c r="D21" s="6">
        <v>11531585.708950998</v>
      </c>
      <c r="E21" s="6">
        <v>1000000</v>
      </c>
      <c r="F21" s="6"/>
      <c r="G21" s="6"/>
      <c r="H21" s="7">
        <f t="shared" si="2"/>
        <v>8512545.5303333327</v>
      </c>
      <c r="I21" s="6">
        <v>5407630.0319999997</v>
      </c>
      <c r="J21" s="6">
        <v>3037491.4983333331</v>
      </c>
      <c r="K21" s="6"/>
      <c r="L21" s="6">
        <v>67424</v>
      </c>
      <c r="M21" s="7"/>
      <c r="N21" s="7"/>
      <c r="O21" s="6">
        <f t="shared" si="3"/>
        <v>1530449.4799999997</v>
      </c>
      <c r="P21" s="6"/>
      <c r="Q21" s="6"/>
      <c r="R21" s="6">
        <v>1530449.4799999997</v>
      </c>
      <c r="S21" s="6"/>
      <c r="T21" s="6">
        <f t="shared" si="4"/>
        <v>0</v>
      </c>
      <c r="U21" s="6"/>
      <c r="V21" s="6"/>
      <c r="W21" s="6">
        <f t="shared" si="0"/>
        <v>0</v>
      </c>
      <c r="X21" s="6"/>
      <c r="Y21" s="6"/>
      <c r="Z21" s="6"/>
      <c r="AA21" s="8">
        <f t="shared" si="5"/>
        <v>22574580.719284333</v>
      </c>
    </row>
    <row r="22" spans="1:27" ht="54" customHeight="1" x14ac:dyDescent="0.25">
      <c r="A22" s="23">
        <f t="shared" si="6"/>
        <v>14</v>
      </c>
      <c r="B22" s="2" t="s">
        <v>31</v>
      </c>
      <c r="C22" s="6">
        <f t="shared" si="1"/>
        <v>224505844.34920001</v>
      </c>
      <c r="D22" s="6">
        <v>79134676.359200001</v>
      </c>
      <c r="E22" s="6">
        <v>73792523.788000003</v>
      </c>
      <c r="F22" s="6">
        <v>63371167.990000002</v>
      </c>
      <c r="G22" s="6">
        <v>8207476.2119999994</v>
      </c>
      <c r="H22" s="7">
        <f t="shared" si="2"/>
        <v>22104565.149999999</v>
      </c>
      <c r="I22" s="6"/>
      <c r="J22" s="25"/>
      <c r="K22" s="6"/>
      <c r="L22" s="6">
        <v>6938568</v>
      </c>
      <c r="M22" s="7">
        <v>10907997.149999999</v>
      </c>
      <c r="N22" s="7">
        <v>4258000</v>
      </c>
      <c r="O22" s="6">
        <f t="shared" si="3"/>
        <v>0</v>
      </c>
      <c r="P22" s="6"/>
      <c r="Q22" s="6"/>
      <c r="R22" s="6"/>
      <c r="S22" s="6"/>
      <c r="T22" s="6">
        <f t="shared" si="4"/>
        <v>0</v>
      </c>
      <c r="U22" s="6"/>
      <c r="V22" s="6"/>
      <c r="W22" s="6">
        <f t="shared" si="0"/>
        <v>0</v>
      </c>
      <c r="X22" s="6"/>
      <c r="Y22" s="6"/>
      <c r="Z22" s="6"/>
      <c r="AA22" s="8">
        <f t="shared" si="5"/>
        <v>246610409.49920002</v>
      </c>
    </row>
    <row r="23" spans="1:27" ht="38.1" customHeight="1" x14ac:dyDescent="0.25">
      <c r="A23" s="23">
        <f t="shared" si="6"/>
        <v>15</v>
      </c>
      <c r="B23" s="2" t="s">
        <v>32</v>
      </c>
      <c r="C23" s="6">
        <f t="shared" si="1"/>
        <v>70774239.025999993</v>
      </c>
      <c r="D23" s="6">
        <v>61274239.025999993</v>
      </c>
      <c r="E23" s="6">
        <v>9500000</v>
      </c>
      <c r="F23" s="6"/>
      <c r="G23" s="6"/>
      <c r="H23" s="7">
        <f t="shared" si="2"/>
        <v>0</v>
      </c>
      <c r="I23" s="6"/>
      <c r="J23" s="25"/>
      <c r="K23" s="6"/>
      <c r="L23" s="6"/>
      <c r="M23" s="7"/>
      <c r="N23" s="7"/>
      <c r="O23" s="6">
        <f t="shared" si="3"/>
        <v>0</v>
      </c>
      <c r="P23" s="6"/>
      <c r="Q23" s="6"/>
      <c r="R23" s="6"/>
      <c r="S23" s="6"/>
      <c r="T23" s="6">
        <f t="shared" si="4"/>
        <v>0</v>
      </c>
      <c r="U23" s="6"/>
      <c r="V23" s="6"/>
      <c r="W23" s="6">
        <f t="shared" si="0"/>
        <v>0</v>
      </c>
      <c r="X23" s="6"/>
      <c r="Y23" s="6"/>
      <c r="Z23" s="6"/>
      <c r="AA23" s="8">
        <f t="shared" si="5"/>
        <v>70774239.025999993</v>
      </c>
    </row>
    <row r="24" spans="1:27" ht="59.25" customHeight="1" x14ac:dyDescent="0.25">
      <c r="A24" s="23">
        <f t="shared" si="6"/>
        <v>16</v>
      </c>
      <c r="B24" s="26" t="s">
        <v>33</v>
      </c>
      <c r="C24" s="6">
        <f t="shared" si="1"/>
        <v>8287885.9681200003</v>
      </c>
      <c r="D24" s="6">
        <v>7737885.9681200003</v>
      </c>
      <c r="E24" s="6">
        <v>550000</v>
      </c>
      <c r="F24" s="6"/>
      <c r="G24" s="6"/>
      <c r="H24" s="7">
        <f t="shared" si="2"/>
        <v>2019260.88</v>
      </c>
      <c r="I24" s="6"/>
      <c r="J24" s="25"/>
      <c r="K24" s="6"/>
      <c r="L24" s="6">
        <v>1965600</v>
      </c>
      <c r="M24" s="7"/>
      <c r="N24" s="7">
        <v>53660.87999999999</v>
      </c>
      <c r="O24" s="6">
        <f t="shared" si="3"/>
        <v>2940760.2960000001</v>
      </c>
      <c r="P24" s="6">
        <v>2871508.08</v>
      </c>
      <c r="Q24" s="6">
        <v>69252.216</v>
      </c>
      <c r="R24" s="6"/>
      <c r="S24" s="6"/>
      <c r="T24" s="6">
        <f t="shared" si="4"/>
        <v>0</v>
      </c>
      <c r="U24" s="6"/>
      <c r="V24" s="6"/>
      <c r="W24" s="6">
        <f t="shared" si="0"/>
        <v>0</v>
      </c>
      <c r="X24" s="6"/>
      <c r="Y24" s="6"/>
      <c r="Z24" s="6"/>
      <c r="AA24" s="8">
        <f t="shared" si="5"/>
        <v>13247907.14412</v>
      </c>
    </row>
    <row r="25" spans="1:27" ht="53.25" customHeight="1" x14ac:dyDescent="0.25">
      <c r="A25" s="23">
        <f t="shared" si="6"/>
        <v>17</v>
      </c>
      <c r="B25" s="2" t="s">
        <v>34</v>
      </c>
      <c r="C25" s="6">
        <f t="shared" si="1"/>
        <v>40497525.207649998</v>
      </c>
      <c r="D25" s="6">
        <v>23051832.66925</v>
      </c>
      <c r="E25" s="6">
        <f>3110000-G25</f>
        <v>1377681.4640000002</v>
      </c>
      <c r="F25" s="6">
        <v>14335692.538399998</v>
      </c>
      <c r="G25" s="6">
        <v>1732318.5359999998</v>
      </c>
      <c r="H25" s="7">
        <f t="shared" si="2"/>
        <v>0</v>
      </c>
      <c r="I25" s="6"/>
      <c r="J25" s="25"/>
      <c r="K25" s="6"/>
      <c r="L25" s="6"/>
      <c r="M25" s="7"/>
      <c r="N25" s="7"/>
      <c r="O25" s="6">
        <f t="shared" si="3"/>
        <v>0</v>
      </c>
      <c r="P25" s="6"/>
      <c r="Q25" s="6"/>
      <c r="R25" s="6"/>
      <c r="S25" s="6"/>
      <c r="T25" s="6">
        <f t="shared" si="4"/>
        <v>0</v>
      </c>
      <c r="U25" s="6"/>
      <c r="V25" s="6"/>
      <c r="W25" s="6">
        <f t="shared" si="0"/>
        <v>0</v>
      </c>
      <c r="X25" s="6"/>
      <c r="Y25" s="6"/>
      <c r="Z25" s="6"/>
      <c r="AA25" s="8">
        <f t="shared" si="5"/>
        <v>40497525.207649998</v>
      </c>
    </row>
    <row r="26" spans="1:27" ht="38.1" customHeight="1" x14ac:dyDescent="0.25">
      <c r="A26" s="23">
        <f t="shared" si="6"/>
        <v>18</v>
      </c>
      <c r="B26" s="2" t="s">
        <v>35</v>
      </c>
      <c r="C26" s="6">
        <f t="shared" si="1"/>
        <v>0</v>
      </c>
      <c r="D26" s="6"/>
      <c r="E26" s="6"/>
      <c r="F26" s="6"/>
      <c r="G26" s="6"/>
      <c r="H26" s="7">
        <f t="shared" si="2"/>
        <v>0</v>
      </c>
      <c r="I26" s="6"/>
      <c r="J26" s="25"/>
      <c r="K26" s="6"/>
      <c r="L26" s="6"/>
      <c r="M26" s="7"/>
      <c r="N26" s="7"/>
      <c r="O26" s="6">
        <f t="shared" si="3"/>
        <v>0</v>
      </c>
      <c r="P26" s="6"/>
      <c r="Q26" s="6"/>
      <c r="R26" s="6"/>
      <c r="S26" s="6"/>
      <c r="T26" s="6">
        <f t="shared" si="4"/>
        <v>113365582.68000001</v>
      </c>
      <c r="U26" s="6">
        <v>111896610</v>
      </c>
      <c r="V26" s="6">
        <v>1468972.6800000002</v>
      </c>
      <c r="W26" s="6">
        <f t="shared" si="0"/>
        <v>0</v>
      </c>
      <c r="X26" s="6"/>
      <c r="Y26" s="6"/>
      <c r="Z26" s="6"/>
      <c r="AA26" s="8">
        <f t="shared" si="5"/>
        <v>113365582.68000001</v>
      </c>
    </row>
    <row r="27" spans="1:27" ht="38.1" customHeight="1" x14ac:dyDescent="0.25">
      <c r="A27" s="23">
        <f>A26+1</f>
        <v>19</v>
      </c>
      <c r="B27" s="2" t="s">
        <v>36</v>
      </c>
      <c r="C27" s="6">
        <f t="shared" si="1"/>
        <v>106365738.82167998</v>
      </c>
      <c r="D27" s="6">
        <v>99493273.328679979</v>
      </c>
      <c r="E27" s="6">
        <v>4600000</v>
      </c>
      <c r="F27" s="6">
        <v>2272465.4930000002</v>
      </c>
      <c r="G27" s="6"/>
      <c r="H27" s="7">
        <f t="shared" si="2"/>
        <v>3259495.68</v>
      </c>
      <c r="I27" s="6"/>
      <c r="J27" s="25"/>
      <c r="K27" s="6"/>
      <c r="L27" s="6">
        <v>3236352</v>
      </c>
      <c r="M27" s="7"/>
      <c r="N27" s="7">
        <v>23143.680000000004</v>
      </c>
      <c r="O27" s="6">
        <f t="shared" si="3"/>
        <v>16240448.944</v>
      </c>
      <c r="P27" s="6">
        <v>15960736.960000001</v>
      </c>
      <c r="Q27" s="6">
        <v>279711.98400000005</v>
      </c>
      <c r="R27" s="6"/>
      <c r="S27" s="6"/>
      <c r="T27" s="6">
        <f t="shared" si="4"/>
        <v>0</v>
      </c>
      <c r="U27" s="6"/>
      <c r="V27" s="6"/>
      <c r="W27" s="6">
        <f t="shared" si="0"/>
        <v>0</v>
      </c>
      <c r="X27" s="6"/>
      <c r="Y27" s="6"/>
      <c r="Z27" s="6"/>
      <c r="AA27" s="8">
        <f t="shared" si="5"/>
        <v>125865683.44567998</v>
      </c>
    </row>
    <row r="28" spans="1:27" ht="38.1" customHeight="1" x14ac:dyDescent="0.25">
      <c r="A28" s="23">
        <f t="shared" si="6"/>
        <v>20</v>
      </c>
      <c r="B28" s="2" t="s">
        <v>37</v>
      </c>
      <c r="C28" s="6">
        <f t="shared" si="1"/>
        <v>363403560.19567406</v>
      </c>
      <c r="D28" s="6">
        <v>340250172.19747406</v>
      </c>
      <c r="E28" s="6">
        <f>12550000-G28</f>
        <v>12434340.4</v>
      </c>
      <c r="F28" s="6">
        <v>10603387.998199999</v>
      </c>
      <c r="G28" s="6">
        <v>115659.59999999998</v>
      </c>
      <c r="H28" s="7">
        <f t="shared" si="2"/>
        <v>147188026.22436959</v>
      </c>
      <c r="I28" s="7">
        <v>87633946.682795495</v>
      </c>
      <c r="J28" s="25">
        <v>35126116.621574074</v>
      </c>
      <c r="K28" s="6">
        <v>1174560</v>
      </c>
      <c r="L28" s="7">
        <v>17538209.920000002</v>
      </c>
      <c r="M28" s="7">
        <v>5415193</v>
      </c>
      <c r="N28" s="7">
        <v>300000</v>
      </c>
      <c r="O28" s="6">
        <f t="shared" si="3"/>
        <v>22186329.087999996</v>
      </c>
      <c r="P28" s="6">
        <v>5076241.5480000004</v>
      </c>
      <c r="Q28" s="6">
        <v>162733.94400000002</v>
      </c>
      <c r="R28" s="6">
        <v>16931020.119999997</v>
      </c>
      <c r="S28" s="6">
        <v>16333.475999999997</v>
      </c>
      <c r="T28" s="6">
        <f t="shared" si="4"/>
        <v>0</v>
      </c>
      <c r="U28" s="6"/>
      <c r="V28" s="6"/>
      <c r="W28" s="6">
        <f t="shared" si="0"/>
        <v>0</v>
      </c>
      <c r="X28" s="6"/>
      <c r="Y28" s="6"/>
      <c r="Z28" s="6"/>
      <c r="AA28" s="8">
        <f t="shared" si="5"/>
        <v>532777915.50804365</v>
      </c>
    </row>
    <row r="29" spans="1:27" ht="38.1" customHeight="1" x14ac:dyDescent="0.25">
      <c r="A29" s="23">
        <f t="shared" si="6"/>
        <v>21</v>
      </c>
      <c r="B29" s="2" t="s">
        <v>38</v>
      </c>
      <c r="C29" s="6">
        <f t="shared" si="1"/>
        <v>284419871.974944</v>
      </c>
      <c r="D29" s="6">
        <v>279119871.974944</v>
      </c>
      <c r="E29" s="6">
        <v>5300000</v>
      </c>
      <c r="F29" s="6"/>
      <c r="G29" s="6"/>
      <c r="H29" s="7">
        <f t="shared" si="2"/>
        <v>5818457.4440000001</v>
      </c>
      <c r="I29" s="6"/>
      <c r="J29" s="25"/>
      <c r="K29" s="6"/>
      <c r="L29" s="6">
        <v>2359840.0000000005</v>
      </c>
      <c r="M29" s="7">
        <v>3457275.9999999995</v>
      </c>
      <c r="N29" s="7">
        <v>1341.4440000000002</v>
      </c>
      <c r="O29" s="6">
        <f t="shared" si="3"/>
        <v>14973335.439999999</v>
      </c>
      <c r="P29" s="6">
        <v>14934547.6</v>
      </c>
      <c r="Q29" s="6">
        <v>38787.840000000004</v>
      </c>
      <c r="R29" s="6"/>
      <c r="S29" s="6"/>
      <c r="T29" s="6">
        <f t="shared" si="4"/>
        <v>0</v>
      </c>
      <c r="U29" s="6"/>
      <c r="V29" s="6"/>
      <c r="W29" s="6">
        <f t="shared" si="0"/>
        <v>0</v>
      </c>
      <c r="X29" s="6"/>
      <c r="Y29" s="6"/>
      <c r="Z29" s="6"/>
      <c r="AA29" s="8">
        <f t="shared" si="5"/>
        <v>305211664.858944</v>
      </c>
    </row>
    <row r="30" spans="1:27" ht="38.1" customHeight="1" x14ac:dyDescent="0.25">
      <c r="A30" s="23">
        <f t="shared" si="6"/>
        <v>22</v>
      </c>
      <c r="B30" s="2" t="s">
        <v>39</v>
      </c>
      <c r="C30" s="6">
        <f t="shared" si="1"/>
        <v>46033867.3156</v>
      </c>
      <c r="D30" s="6">
        <v>45543359.923600003</v>
      </c>
      <c r="E30" s="6">
        <v>490507.39199999999</v>
      </c>
      <c r="F30" s="6"/>
      <c r="G30" s="6"/>
      <c r="H30" s="7">
        <f t="shared" si="2"/>
        <v>92525692.346335992</v>
      </c>
      <c r="I30" s="6">
        <v>44159691.786335997</v>
      </c>
      <c r="J30" s="25">
        <v>792938.3</v>
      </c>
      <c r="K30" s="6">
        <v>16764203</v>
      </c>
      <c r="L30" s="6">
        <v>27992256.040000003</v>
      </c>
      <c r="M30" s="7">
        <v>2716920</v>
      </c>
      <c r="N30" s="7">
        <v>99683.219999999987</v>
      </c>
      <c r="O30" s="6">
        <f t="shared" si="3"/>
        <v>6783118.4679999994</v>
      </c>
      <c r="P30" s="6">
        <v>3230136</v>
      </c>
      <c r="Q30" s="6"/>
      <c r="R30" s="6">
        <v>3536308.7199999997</v>
      </c>
      <c r="S30" s="6">
        <v>16673.748000000003</v>
      </c>
      <c r="T30" s="6">
        <f t="shared" si="4"/>
        <v>0</v>
      </c>
      <c r="U30" s="6"/>
      <c r="V30" s="6"/>
      <c r="W30" s="6">
        <f t="shared" si="0"/>
        <v>0</v>
      </c>
      <c r="X30" s="6"/>
      <c r="Y30" s="6"/>
      <c r="Z30" s="6"/>
      <c r="AA30" s="8">
        <f t="shared" si="5"/>
        <v>145342678.12993598</v>
      </c>
    </row>
    <row r="31" spans="1:27" ht="38.1" customHeight="1" x14ac:dyDescent="0.25">
      <c r="A31" s="23">
        <f t="shared" si="6"/>
        <v>23</v>
      </c>
      <c r="B31" s="2" t="s">
        <v>40</v>
      </c>
      <c r="C31" s="6">
        <f t="shared" si="1"/>
        <v>65850385.228019997</v>
      </c>
      <c r="D31" s="6">
        <v>65550385.228019997</v>
      </c>
      <c r="E31" s="6">
        <v>300000</v>
      </c>
      <c r="F31" s="6"/>
      <c r="G31" s="6"/>
      <c r="H31" s="7">
        <f t="shared" si="2"/>
        <v>135298273.98763761</v>
      </c>
      <c r="I31" s="6">
        <v>81167871.479637593</v>
      </c>
      <c r="J31" s="25">
        <v>1930394.62</v>
      </c>
      <c r="K31" s="6">
        <v>39522403.200000003</v>
      </c>
      <c r="L31" s="6">
        <v>12524008</v>
      </c>
      <c r="M31" s="7"/>
      <c r="N31" s="7">
        <v>153596.68800000002</v>
      </c>
      <c r="O31" s="6">
        <f t="shared" si="3"/>
        <v>3635283.4</v>
      </c>
      <c r="P31" s="6">
        <v>3635283.4</v>
      </c>
      <c r="Q31" s="6"/>
      <c r="R31" s="6"/>
      <c r="S31" s="6"/>
      <c r="T31" s="6">
        <f t="shared" si="4"/>
        <v>0</v>
      </c>
      <c r="U31" s="6"/>
      <c r="V31" s="6"/>
      <c r="W31" s="6">
        <f t="shared" si="0"/>
        <v>0</v>
      </c>
      <c r="X31" s="6"/>
      <c r="Y31" s="6"/>
      <c r="Z31" s="6"/>
      <c r="AA31" s="8">
        <f t="shared" si="5"/>
        <v>204783942.61565763</v>
      </c>
    </row>
    <row r="32" spans="1:27" ht="38.1" customHeight="1" x14ac:dyDescent="0.25">
      <c r="A32" s="23">
        <f t="shared" si="6"/>
        <v>24</v>
      </c>
      <c r="B32" s="24" t="s">
        <v>41</v>
      </c>
      <c r="C32" s="6">
        <f t="shared" si="1"/>
        <v>91300142.790751979</v>
      </c>
      <c r="D32" s="6">
        <v>90048531.786751986</v>
      </c>
      <c r="E32" s="6">
        <v>1251611.004</v>
      </c>
      <c r="F32" s="6"/>
      <c r="G32" s="6"/>
      <c r="H32" s="7">
        <f t="shared" si="2"/>
        <v>67145483.02526316</v>
      </c>
      <c r="I32" s="6"/>
      <c r="J32" s="25"/>
      <c r="K32" s="6"/>
      <c r="L32" s="6">
        <v>66445483.025263153</v>
      </c>
      <c r="M32" s="7"/>
      <c r="N32" s="7">
        <v>700000</v>
      </c>
      <c r="O32" s="6">
        <f t="shared" si="3"/>
        <v>18111084.760000002</v>
      </c>
      <c r="P32" s="6">
        <v>13175918</v>
      </c>
      <c r="Q32" s="6">
        <v>222489.02399999998</v>
      </c>
      <c r="R32" s="6">
        <v>4657055.4799999995</v>
      </c>
      <c r="S32" s="6">
        <v>55622.255999999994</v>
      </c>
      <c r="T32" s="6">
        <f t="shared" si="4"/>
        <v>0</v>
      </c>
      <c r="U32" s="6"/>
      <c r="V32" s="6"/>
      <c r="W32" s="6">
        <f t="shared" si="0"/>
        <v>0</v>
      </c>
      <c r="X32" s="6"/>
      <c r="Y32" s="6"/>
      <c r="Z32" s="6"/>
      <c r="AA32" s="8">
        <f t="shared" si="5"/>
        <v>176556710.57601514</v>
      </c>
    </row>
    <row r="33" spans="1:27" ht="38.1" customHeight="1" x14ac:dyDescent="0.25">
      <c r="A33" s="23">
        <f t="shared" si="6"/>
        <v>25</v>
      </c>
      <c r="B33" s="2" t="s">
        <v>42</v>
      </c>
      <c r="C33" s="6">
        <f t="shared" si="1"/>
        <v>51266603.01439999</v>
      </c>
      <c r="D33" s="6">
        <v>50895251.42239999</v>
      </c>
      <c r="E33" s="6">
        <v>371351.59200000012</v>
      </c>
      <c r="F33" s="6"/>
      <c r="G33" s="6"/>
      <c r="H33" s="7">
        <f t="shared" si="2"/>
        <v>29318184.412631579</v>
      </c>
      <c r="I33" s="6"/>
      <c r="J33" s="25"/>
      <c r="K33" s="6"/>
      <c r="L33" s="6">
        <v>29118184.412631579</v>
      </c>
      <c r="M33" s="7"/>
      <c r="N33" s="7">
        <v>200000</v>
      </c>
      <c r="O33" s="6">
        <f t="shared" si="3"/>
        <v>5409990.7279999992</v>
      </c>
      <c r="P33" s="6"/>
      <c r="Q33" s="6"/>
      <c r="R33" s="6">
        <v>5382179.5999999996</v>
      </c>
      <c r="S33" s="6">
        <v>27811.127999999997</v>
      </c>
      <c r="T33" s="6">
        <f t="shared" si="4"/>
        <v>0</v>
      </c>
      <c r="U33" s="6"/>
      <c r="V33" s="6"/>
      <c r="W33" s="6">
        <f t="shared" si="0"/>
        <v>0</v>
      </c>
      <c r="X33" s="6"/>
      <c r="Y33" s="6"/>
      <c r="Z33" s="6"/>
      <c r="AA33" s="8">
        <f t="shared" si="5"/>
        <v>85994778.155031562</v>
      </c>
    </row>
    <row r="34" spans="1:27" ht="38.1" customHeight="1" x14ac:dyDescent="0.25">
      <c r="A34" s="23">
        <f t="shared" si="6"/>
        <v>26</v>
      </c>
      <c r="B34" s="24" t="s">
        <v>43</v>
      </c>
      <c r="C34" s="6">
        <f t="shared" si="1"/>
        <v>57048672.825904012</v>
      </c>
      <c r="D34" s="6">
        <v>56268672.825904012</v>
      </c>
      <c r="E34" s="6">
        <v>780000</v>
      </c>
      <c r="F34" s="6"/>
      <c r="G34" s="6"/>
      <c r="H34" s="7">
        <f t="shared" si="2"/>
        <v>22551434.07157895</v>
      </c>
      <c r="I34" s="6"/>
      <c r="J34" s="25"/>
      <c r="K34" s="6"/>
      <c r="L34" s="6">
        <v>22209333.271578949</v>
      </c>
      <c r="M34" s="7">
        <v>42100.799999999996</v>
      </c>
      <c r="N34" s="7">
        <v>300000</v>
      </c>
      <c r="O34" s="6">
        <f t="shared" si="3"/>
        <v>4900919.5520000001</v>
      </c>
      <c r="P34" s="6"/>
      <c r="Q34" s="6"/>
      <c r="R34" s="6">
        <v>4859560.16</v>
      </c>
      <c r="S34" s="6">
        <v>41359.392</v>
      </c>
      <c r="T34" s="6">
        <f t="shared" si="4"/>
        <v>0</v>
      </c>
      <c r="U34" s="6"/>
      <c r="V34" s="6"/>
      <c r="W34" s="6">
        <f t="shared" si="0"/>
        <v>0</v>
      </c>
      <c r="X34" s="6"/>
      <c r="Y34" s="6"/>
      <c r="Z34" s="6"/>
      <c r="AA34" s="8">
        <f t="shared" si="5"/>
        <v>84501026.449482962</v>
      </c>
    </row>
    <row r="35" spans="1:27" ht="38.1" customHeight="1" x14ac:dyDescent="0.25">
      <c r="A35" s="23">
        <f t="shared" si="6"/>
        <v>27</v>
      </c>
      <c r="B35" s="24" t="s">
        <v>44</v>
      </c>
      <c r="C35" s="6">
        <f t="shared" si="1"/>
        <v>0</v>
      </c>
      <c r="D35" s="6"/>
      <c r="E35" s="6"/>
      <c r="F35" s="6"/>
      <c r="G35" s="6"/>
      <c r="H35" s="7">
        <f t="shared" si="2"/>
        <v>131712852.21842912</v>
      </c>
      <c r="I35" s="6">
        <v>80363307.028929114</v>
      </c>
      <c r="J35" s="25">
        <v>38183640.717500001</v>
      </c>
      <c r="K35" s="6">
        <v>734100</v>
      </c>
      <c r="L35" s="6">
        <v>12035184</v>
      </c>
      <c r="M35" s="7"/>
      <c r="N35" s="7">
        <v>396620.47200000007</v>
      </c>
      <c r="O35" s="6">
        <f t="shared" si="3"/>
        <v>50636032.040000007</v>
      </c>
      <c r="P35" s="6"/>
      <c r="Q35" s="6"/>
      <c r="R35" s="6">
        <v>50521259.600000009</v>
      </c>
      <c r="S35" s="6">
        <v>114772.44</v>
      </c>
      <c r="T35" s="6">
        <f t="shared" si="4"/>
        <v>0</v>
      </c>
      <c r="U35" s="6"/>
      <c r="V35" s="6"/>
      <c r="W35" s="6">
        <f t="shared" si="0"/>
        <v>0</v>
      </c>
      <c r="X35" s="6"/>
      <c r="Y35" s="6"/>
      <c r="Z35" s="6"/>
      <c r="AA35" s="8">
        <f t="shared" si="5"/>
        <v>182348884.25842911</v>
      </c>
    </row>
    <row r="36" spans="1:27" ht="38.1" customHeight="1" x14ac:dyDescent="0.25">
      <c r="A36" s="23">
        <f t="shared" si="6"/>
        <v>28</v>
      </c>
      <c r="B36" s="24" t="s">
        <v>45</v>
      </c>
      <c r="C36" s="6">
        <f t="shared" si="1"/>
        <v>0</v>
      </c>
      <c r="D36" s="6"/>
      <c r="E36" s="6"/>
      <c r="F36" s="6"/>
      <c r="G36" s="6"/>
      <c r="H36" s="7">
        <f t="shared" si="2"/>
        <v>70713604.295989528</v>
      </c>
      <c r="I36" s="6">
        <v>38463376.103026561</v>
      </c>
      <c r="J36" s="25">
        <v>22081728.432962961</v>
      </c>
      <c r="K36" s="6">
        <v>1409472</v>
      </c>
      <c r="L36" s="6">
        <v>8750286.7200000007</v>
      </c>
      <c r="M36" s="7"/>
      <c r="N36" s="7">
        <v>8741.0399999999991</v>
      </c>
      <c r="O36" s="6">
        <f t="shared" si="3"/>
        <v>24558144.240000002</v>
      </c>
      <c r="P36" s="6"/>
      <c r="Q36" s="6"/>
      <c r="R36" s="6">
        <v>24558144.240000002</v>
      </c>
      <c r="S36" s="6"/>
      <c r="T36" s="6">
        <f t="shared" si="4"/>
        <v>0</v>
      </c>
      <c r="U36" s="6"/>
      <c r="V36" s="6"/>
      <c r="W36" s="6">
        <f t="shared" si="0"/>
        <v>0</v>
      </c>
      <c r="X36" s="6"/>
      <c r="Y36" s="6"/>
      <c r="Z36" s="6"/>
      <c r="AA36" s="8">
        <f t="shared" si="5"/>
        <v>95271748.535989523</v>
      </c>
    </row>
    <row r="37" spans="1:27" ht="38.1" customHeight="1" x14ac:dyDescent="0.25">
      <c r="A37" s="23">
        <f t="shared" si="6"/>
        <v>29</v>
      </c>
      <c r="B37" s="2" t="s">
        <v>46</v>
      </c>
      <c r="C37" s="6">
        <f t="shared" si="1"/>
        <v>12142766.723663999</v>
      </c>
      <c r="D37" s="6">
        <v>11872766.723663999</v>
      </c>
      <c r="E37" s="6">
        <v>270000</v>
      </c>
      <c r="F37" s="6"/>
      <c r="G37" s="6"/>
      <c r="H37" s="7">
        <f t="shared" si="2"/>
        <v>144677581.3687259</v>
      </c>
      <c r="I37" s="6">
        <v>59227538.932799987</v>
      </c>
      <c r="J37" s="25">
        <v>30739108.155925926</v>
      </c>
      <c r="K37" s="6">
        <v>2642760</v>
      </c>
      <c r="L37" s="6">
        <v>15596480.48</v>
      </c>
      <c r="M37" s="7">
        <v>36311693.799999997</v>
      </c>
      <c r="N37" s="7">
        <v>160000</v>
      </c>
      <c r="O37" s="6">
        <f t="shared" si="3"/>
        <v>29757562.640000001</v>
      </c>
      <c r="P37" s="6"/>
      <c r="Q37" s="6"/>
      <c r="R37" s="6">
        <v>29722496.719999999</v>
      </c>
      <c r="S37" s="6">
        <v>35065.919999999998</v>
      </c>
      <c r="T37" s="6">
        <f t="shared" si="4"/>
        <v>0</v>
      </c>
      <c r="U37" s="6"/>
      <c r="V37" s="6"/>
      <c r="W37" s="6">
        <f t="shared" si="0"/>
        <v>0</v>
      </c>
      <c r="X37" s="6"/>
      <c r="Y37" s="6"/>
      <c r="Z37" s="6"/>
      <c r="AA37" s="8">
        <f t="shared" si="5"/>
        <v>186577910.73238987</v>
      </c>
    </row>
    <row r="38" spans="1:27" ht="38.1" customHeight="1" x14ac:dyDescent="0.25">
      <c r="A38" s="23">
        <f t="shared" si="6"/>
        <v>30</v>
      </c>
      <c r="B38" s="24" t="s">
        <v>47</v>
      </c>
      <c r="C38" s="6">
        <f t="shared" si="1"/>
        <v>0</v>
      </c>
      <c r="D38" s="6"/>
      <c r="E38" s="6"/>
      <c r="F38" s="6"/>
      <c r="G38" s="6"/>
      <c r="H38" s="7">
        <f t="shared" si="2"/>
        <v>119198546.57449037</v>
      </c>
      <c r="I38" s="6">
        <v>82026991.509119987</v>
      </c>
      <c r="J38" s="25">
        <v>15246335.105370373</v>
      </c>
      <c r="K38" s="6">
        <v>9890747</v>
      </c>
      <c r="L38" s="6">
        <v>11734472.960000001</v>
      </c>
      <c r="M38" s="7"/>
      <c r="N38" s="7">
        <v>300000</v>
      </c>
      <c r="O38" s="6">
        <f t="shared" si="3"/>
        <v>20917339.239999998</v>
      </c>
      <c r="P38" s="6"/>
      <c r="Q38" s="6"/>
      <c r="R38" s="6">
        <v>20917339.239999998</v>
      </c>
      <c r="S38" s="6"/>
      <c r="T38" s="6">
        <f t="shared" si="4"/>
        <v>0</v>
      </c>
      <c r="U38" s="6"/>
      <c r="V38" s="6"/>
      <c r="W38" s="6">
        <f t="shared" si="0"/>
        <v>0</v>
      </c>
      <c r="X38" s="6"/>
      <c r="Y38" s="6"/>
      <c r="Z38" s="6"/>
      <c r="AA38" s="8">
        <f t="shared" si="5"/>
        <v>140115885.81449038</v>
      </c>
    </row>
    <row r="39" spans="1:27" ht="38.1" customHeight="1" x14ac:dyDescent="0.25">
      <c r="A39" s="23">
        <f t="shared" si="6"/>
        <v>31</v>
      </c>
      <c r="B39" s="24" t="s">
        <v>48</v>
      </c>
      <c r="C39" s="6">
        <f t="shared" si="1"/>
        <v>0</v>
      </c>
      <c r="D39" s="6"/>
      <c r="E39" s="6"/>
      <c r="F39" s="6"/>
      <c r="G39" s="6"/>
      <c r="H39" s="7">
        <f t="shared" si="2"/>
        <v>87622899.416206226</v>
      </c>
      <c r="I39" s="6">
        <v>56218577.42670624</v>
      </c>
      <c r="J39" s="25">
        <v>11320653.8575</v>
      </c>
      <c r="K39" s="6">
        <v>11131425.600000001</v>
      </c>
      <c r="L39" s="6">
        <v>8074698.2400000002</v>
      </c>
      <c r="M39" s="7"/>
      <c r="N39" s="7">
        <v>877544.29199999978</v>
      </c>
      <c r="O39" s="6">
        <f t="shared" si="3"/>
        <v>15056298.879999997</v>
      </c>
      <c r="P39" s="6"/>
      <c r="Q39" s="6"/>
      <c r="R39" s="6">
        <v>15056298.879999997</v>
      </c>
      <c r="S39" s="6"/>
      <c r="T39" s="6">
        <f t="shared" si="4"/>
        <v>0</v>
      </c>
      <c r="U39" s="6"/>
      <c r="V39" s="6"/>
      <c r="W39" s="6">
        <f t="shared" si="0"/>
        <v>0</v>
      </c>
      <c r="X39" s="6"/>
      <c r="Y39" s="6"/>
      <c r="Z39" s="6"/>
      <c r="AA39" s="8">
        <f t="shared" si="5"/>
        <v>102679198.29620622</v>
      </c>
    </row>
    <row r="40" spans="1:27" ht="38.1" customHeight="1" x14ac:dyDescent="0.25">
      <c r="A40" s="23">
        <f t="shared" si="6"/>
        <v>32</v>
      </c>
      <c r="B40" s="24" t="s">
        <v>49</v>
      </c>
      <c r="C40" s="6">
        <f t="shared" si="1"/>
        <v>0</v>
      </c>
      <c r="D40" s="6"/>
      <c r="E40" s="6"/>
      <c r="F40" s="6"/>
      <c r="G40" s="6"/>
      <c r="H40" s="7">
        <f t="shared" si="2"/>
        <v>272735229.80837315</v>
      </c>
      <c r="I40" s="7">
        <v>169750644.0689472</v>
      </c>
      <c r="J40" s="25">
        <v>55359585.723425925</v>
      </c>
      <c r="K40" s="6">
        <v>8809200</v>
      </c>
      <c r="L40" s="7">
        <v>38709860</v>
      </c>
      <c r="M40" s="7">
        <v>77184.799999999988</v>
      </c>
      <c r="N40" s="7">
        <v>28755.216</v>
      </c>
      <c r="O40" s="6">
        <f t="shared" si="3"/>
        <v>41950217.959999993</v>
      </c>
      <c r="P40" s="6"/>
      <c r="Q40" s="6"/>
      <c r="R40" s="6">
        <v>41950217.959999993</v>
      </c>
      <c r="S40" s="6"/>
      <c r="T40" s="6">
        <f t="shared" si="4"/>
        <v>0</v>
      </c>
      <c r="U40" s="6"/>
      <c r="V40" s="6"/>
      <c r="W40" s="6">
        <f t="shared" si="0"/>
        <v>0</v>
      </c>
      <c r="X40" s="6"/>
      <c r="Y40" s="6"/>
      <c r="Z40" s="6"/>
      <c r="AA40" s="8">
        <f t="shared" si="5"/>
        <v>314685447.76837313</v>
      </c>
    </row>
    <row r="41" spans="1:27" ht="38.1" customHeight="1" x14ac:dyDescent="0.25">
      <c r="A41" s="23">
        <f t="shared" si="6"/>
        <v>33</v>
      </c>
      <c r="B41" s="24" t="s">
        <v>50</v>
      </c>
      <c r="C41" s="6">
        <f t="shared" si="1"/>
        <v>0</v>
      </c>
      <c r="D41" s="6"/>
      <c r="E41" s="6"/>
      <c r="F41" s="6"/>
      <c r="G41" s="6"/>
      <c r="H41" s="7">
        <f t="shared" si="2"/>
        <v>82792533.615978956</v>
      </c>
      <c r="I41" s="6">
        <v>51205106.738015994</v>
      </c>
      <c r="J41" s="25">
        <v>12713082.077962965</v>
      </c>
      <c r="K41" s="6">
        <v>10651988</v>
      </c>
      <c r="L41" s="6">
        <v>8222356.7999999998</v>
      </c>
      <c r="M41" s="7"/>
      <c r="N41" s="7"/>
      <c r="O41" s="6">
        <f t="shared" si="3"/>
        <v>10129375.199999999</v>
      </c>
      <c r="P41" s="6"/>
      <c r="Q41" s="6"/>
      <c r="R41" s="6">
        <v>10129375.199999999</v>
      </c>
      <c r="S41" s="6"/>
      <c r="T41" s="6">
        <f t="shared" si="4"/>
        <v>0</v>
      </c>
      <c r="U41" s="6"/>
      <c r="V41" s="6"/>
      <c r="W41" s="6">
        <f t="shared" ref="W41:W72" si="7">SUM(X41:Z41)</f>
        <v>0</v>
      </c>
      <c r="X41" s="6"/>
      <c r="Y41" s="6"/>
      <c r="Z41" s="6"/>
      <c r="AA41" s="8">
        <f t="shared" si="5"/>
        <v>92921908.815978959</v>
      </c>
    </row>
    <row r="42" spans="1:27" ht="38.1" customHeight="1" x14ac:dyDescent="0.25">
      <c r="A42" s="23">
        <f t="shared" si="6"/>
        <v>34</v>
      </c>
      <c r="B42" s="2" t="s">
        <v>51</v>
      </c>
      <c r="C42" s="6">
        <f t="shared" si="1"/>
        <v>0</v>
      </c>
      <c r="D42" s="6"/>
      <c r="E42" s="6"/>
      <c r="F42" s="6"/>
      <c r="G42" s="6"/>
      <c r="H42" s="7">
        <f t="shared" si="2"/>
        <v>95216417.86511752</v>
      </c>
      <c r="I42" s="6">
        <v>58734243.897154555</v>
      </c>
      <c r="J42" s="25">
        <v>26810045.967962958</v>
      </c>
      <c r="K42" s="6">
        <v>704736</v>
      </c>
      <c r="L42" s="6">
        <v>8967392</v>
      </c>
      <c r="M42" s="7"/>
      <c r="N42" s="7"/>
      <c r="O42" s="6">
        <f t="shared" si="3"/>
        <v>22818840.240000002</v>
      </c>
      <c r="P42" s="6"/>
      <c r="Q42" s="6"/>
      <c r="R42" s="6">
        <v>22818840.240000002</v>
      </c>
      <c r="S42" s="6"/>
      <c r="T42" s="6">
        <f t="shared" si="4"/>
        <v>0</v>
      </c>
      <c r="U42" s="6"/>
      <c r="V42" s="6"/>
      <c r="W42" s="6">
        <f t="shared" si="7"/>
        <v>0</v>
      </c>
      <c r="X42" s="6"/>
      <c r="Y42" s="6"/>
      <c r="Z42" s="6"/>
      <c r="AA42" s="8">
        <f t="shared" si="5"/>
        <v>118035258.10511753</v>
      </c>
    </row>
    <row r="43" spans="1:27" ht="38.1" customHeight="1" x14ac:dyDescent="0.25">
      <c r="A43" s="23">
        <f t="shared" si="6"/>
        <v>35</v>
      </c>
      <c r="B43" s="24" t="s">
        <v>52</v>
      </c>
      <c r="C43" s="6">
        <f t="shared" si="1"/>
        <v>0</v>
      </c>
      <c r="D43" s="6"/>
      <c r="E43" s="6"/>
      <c r="F43" s="6"/>
      <c r="G43" s="6"/>
      <c r="H43" s="7">
        <f t="shared" si="2"/>
        <v>68104480.908000007</v>
      </c>
      <c r="I43" s="6"/>
      <c r="J43" s="25"/>
      <c r="K43" s="6"/>
      <c r="L43" s="6">
        <v>67875972</v>
      </c>
      <c r="M43" s="7"/>
      <c r="N43" s="7">
        <v>228508.908</v>
      </c>
      <c r="O43" s="6">
        <f t="shared" si="3"/>
        <v>0</v>
      </c>
      <c r="P43" s="6"/>
      <c r="Q43" s="6"/>
      <c r="R43" s="6"/>
      <c r="S43" s="6"/>
      <c r="T43" s="6">
        <f t="shared" si="4"/>
        <v>0</v>
      </c>
      <c r="U43" s="6"/>
      <c r="V43" s="6"/>
      <c r="W43" s="6">
        <f t="shared" si="7"/>
        <v>0</v>
      </c>
      <c r="X43" s="6"/>
      <c r="Y43" s="6"/>
      <c r="Z43" s="6"/>
      <c r="AA43" s="8">
        <f t="shared" si="5"/>
        <v>68104480.908000007</v>
      </c>
    </row>
    <row r="44" spans="1:27" ht="38.1" customHeight="1" x14ac:dyDescent="0.25">
      <c r="A44" s="23">
        <f t="shared" si="6"/>
        <v>36</v>
      </c>
      <c r="B44" s="24" t="s">
        <v>53</v>
      </c>
      <c r="C44" s="6">
        <f t="shared" si="1"/>
        <v>0</v>
      </c>
      <c r="D44" s="6"/>
      <c r="E44" s="6"/>
      <c r="F44" s="6"/>
      <c r="G44" s="6"/>
      <c r="H44" s="7">
        <f t="shared" si="2"/>
        <v>51882642.740000002</v>
      </c>
      <c r="I44" s="6"/>
      <c r="J44" s="25"/>
      <c r="K44" s="6"/>
      <c r="L44" s="6">
        <v>50975600</v>
      </c>
      <c r="M44" s="7"/>
      <c r="N44" s="7">
        <f>905863.38+1179.36</f>
        <v>907042.74</v>
      </c>
      <c r="O44" s="6">
        <f t="shared" si="3"/>
        <v>0</v>
      </c>
      <c r="P44" s="6"/>
      <c r="Q44" s="6"/>
      <c r="R44" s="6"/>
      <c r="S44" s="6"/>
      <c r="T44" s="6">
        <f t="shared" si="4"/>
        <v>0</v>
      </c>
      <c r="U44" s="6"/>
      <c r="V44" s="6"/>
      <c r="W44" s="6">
        <f t="shared" si="7"/>
        <v>0</v>
      </c>
      <c r="X44" s="6"/>
      <c r="Y44" s="6"/>
      <c r="Z44" s="6"/>
      <c r="AA44" s="8">
        <f t="shared" si="5"/>
        <v>51882642.740000002</v>
      </c>
    </row>
    <row r="45" spans="1:27" ht="38.1" customHeight="1" x14ac:dyDescent="0.25">
      <c r="A45" s="23">
        <f t="shared" si="6"/>
        <v>37</v>
      </c>
      <c r="B45" s="2" t="s">
        <v>54</v>
      </c>
      <c r="C45" s="6">
        <f t="shared" si="1"/>
        <v>0</v>
      </c>
      <c r="D45" s="6"/>
      <c r="E45" s="6"/>
      <c r="F45" s="6"/>
      <c r="G45" s="6"/>
      <c r="H45" s="7">
        <f t="shared" si="2"/>
        <v>54816030.799999997</v>
      </c>
      <c r="I45" s="6"/>
      <c r="J45" s="25"/>
      <c r="K45" s="6"/>
      <c r="L45" s="6">
        <v>54736030.799999997</v>
      </c>
      <c r="M45" s="7"/>
      <c r="N45" s="7">
        <v>80000</v>
      </c>
      <c r="O45" s="6">
        <f t="shared" si="3"/>
        <v>0</v>
      </c>
      <c r="P45" s="6"/>
      <c r="Q45" s="6"/>
      <c r="R45" s="6"/>
      <c r="S45" s="6"/>
      <c r="T45" s="6">
        <f t="shared" si="4"/>
        <v>0</v>
      </c>
      <c r="U45" s="6"/>
      <c r="V45" s="6"/>
      <c r="W45" s="6">
        <f t="shared" si="7"/>
        <v>0</v>
      </c>
      <c r="X45" s="6"/>
      <c r="Y45" s="6"/>
      <c r="Z45" s="6"/>
      <c r="AA45" s="8">
        <f t="shared" si="5"/>
        <v>54816030.799999997</v>
      </c>
    </row>
    <row r="46" spans="1:27" ht="38.1" customHeight="1" x14ac:dyDescent="0.25">
      <c r="A46" s="23">
        <f t="shared" si="6"/>
        <v>38</v>
      </c>
      <c r="B46" s="2" t="s">
        <v>55</v>
      </c>
      <c r="C46" s="6">
        <f t="shared" si="1"/>
        <v>0</v>
      </c>
      <c r="D46" s="6"/>
      <c r="E46" s="6"/>
      <c r="F46" s="6"/>
      <c r="G46" s="6"/>
      <c r="H46" s="7">
        <f t="shared" si="2"/>
        <v>108581386.67208023</v>
      </c>
      <c r="I46" s="6">
        <v>69983328.892080233</v>
      </c>
      <c r="J46" s="25">
        <v>820281</v>
      </c>
      <c r="K46" s="6">
        <v>26877280.379999999</v>
      </c>
      <c r="L46" s="6">
        <v>9344966.4000000004</v>
      </c>
      <c r="M46" s="7">
        <v>488300</v>
      </c>
      <c r="N46" s="7">
        <v>1067230</v>
      </c>
      <c r="O46" s="6">
        <f t="shared" si="3"/>
        <v>10031786.311999999</v>
      </c>
      <c r="P46" s="6"/>
      <c r="Q46" s="6"/>
      <c r="R46" s="6">
        <v>9988436.3599999994</v>
      </c>
      <c r="S46" s="6">
        <v>43349.952000000005</v>
      </c>
      <c r="T46" s="6">
        <f t="shared" si="4"/>
        <v>0</v>
      </c>
      <c r="U46" s="6"/>
      <c r="V46" s="6"/>
      <c r="W46" s="6">
        <f t="shared" si="7"/>
        <v>0</v>
      </c>
      <c r="X46" s="6"/>
      <c r="Y46" s="6"/>
      <c r="Z46" s="6"/>
      <c r="AA46" s="8">
        <f t="shared" si="5"/>
        <v>118613172.98408023</v>
      </c>
    </row>
    <row r="47" spans="1:27" ht="38.1" customHeight="1" x14ac:dyDescent="0.25">
      <c r="A47" s="23">
        <f t="shared" si="6"/>
        <v>39</v>
      </c>
      <c r="B47" s="2" t="s">
        <v>56</v>
      </c>
      <c r="C47" s="6">
        <f t="shared" si="1"/>
        <v>0</v>
      </c>
      <c r="D47" s="6"/>
      <c r="E47" s="6"/>
      <c r="F47" s="6"/>
      <c r="G47" s="6"/>
      <c r="H47" s="7">
        <f t="shared" si="2"/>
        <v>89964789.200423986</v>
      </c>
      <c r="I47" s="6">
        <v>46110375.980423987</v>
      </c>
      <c r="J47" s="25">
        <v>847623.7</v>
      </c>
      <c r="K47" s="6">
        <v>27584898</v>
      </c>
      <c r="L47" s="6">
        <v>15421891.52</v>
      </c>
      <c r="M47" s="7"/>
      <c r="N47" s="7"/>
      <c r="O47" s="6">
        <f t="shared" si="3"/>
        <v>21545421.240000002</v>
      </c>
      <c r="P47" s="6"/>
      <c r="Q47" s="6"/>
      <c r="R47" s="6">
        <v>21545421.240000002</v>
      </c>
      <c r="S47" s="6"/>
      <c r="T47" s="6">
        <f t="shared" si="4"/>
        <v>0</v>
      </c>
      <c r="U47" s="6"/>
      <c r="V47" s="6"/>
      <c r="W47" s="6">
        <f t="shared" si="7"/>
        <v>0</v>
      </c>
      <c r="X47" s="6"/>
      <c r="Y47" s="6"/>
      <c r="Z47" s="6"/>
      <c r="AA47" s="8">
        <f t="shared" si="5"/>
        <v>111510210.440424</v>
      </c>
    </row>
    <row r="48" spans="1:27" ht="38.1" customHeight="1" x14ac:dyDescent="0.25">
      <c r="A48" s="23">
        <f t="shared" si="6"/>
        <v>40</v>
      </c>
      <c r="B48" s="2" t="s">
        <v>57</v>
      </c>
      <c r="C48" s="6">
        <f t="shared" si="1"/>
        <v>0</v>
      </c>
      <c r="D48" s="6"/>
      <c r="E48" s="6"/>
      <c r="F48" s="6"/>
      <c r="G48" s="6"/>
      <c r="H48" s="7">
        <f t="shared" si="2"/>
        <v>85451293.704761431</v>
      </c>
      <c r="I48" s="6">
        <v>48606220.004761435</v>
      </c>
      <c r="J48" s="25">
        <v>475762.98</v>
      </c>
      <c r="K48" s="6">
        <v>26463344</v>
      </c>
      <c r="L48" s="6">
        <v>9255966.7200000007</v>
      </c>
      <c r="M48" s="7"/>
      <c r="N48" s="7">
        <v>650000</v>
      </c>
      <c r="O48" s="6">
        <f t="shared" si="3"/>
        <v>7450044.2799999993</v>
      </c>
      <c r="P48" s="6"/>
      <c r="Q48" s="6"/>
      <c r="R48" s="6">
        <v>7432349.6799999997</v>
      </c>
      <c r="S48" s="6">
        <v>17694.600000000002</v>
      </c>
      <c r="T48" s="6">
        <f t="shared" si="4"/>
        <v>0</v>
      </c>
      <c r="U48" s="6"/>
      <c r="V48" s="6"/>
      <c r="W48" s="6">
        <f t="shared" si="7"/>
        <v>0</v>
      </c>
      <c r="X48" s="6"/>
      <c r="Y48" s="6"/>
      <c r="Z48" s="6"/>
      <c r="AA48" s="8">
        <f t="shared" si="5"/>
        <v>92901337.984761432</v>
      </c>
    </row>
    <row r="49" spans="1:27" ht="38.1" customHeight="1" x14ac:dyDescent="0.25">
      <c r="A49" s="23">
        <f t="shared" si="6"/>
        <v>41</v>
      </c>
      <c r="B49" s="2" t="s">
        <v>58</v>
      </c>
      <c r="C49" s="6">
        <f t="shared" si="1"/>
        <v>0</v>
      </c>
      <c r="D49" s="6"/>
      <c r="E49" s="6"/>
      <c r="F49" s="6"/>
      <c r="G49" s="6"/>
      <c r="H49" s="7">
        <f t="shared" si="2"/>
        <v>44012686.1316</v>
      </c>
      <c r="I49" s="6"/>
      <c r="J49" s="25"/>
      <c r="K49" s="6"/>
      <c r="L49" s="6">
        <v>43918224.240000002</v>
      </c>
      <c r="M49" s="7"/>
      <c r="N49" s="7">
        <v>94461.891599999974</v>
      </c>
      <c r="O49" s="6">
        <f t="shared" si="3"/>
        <v>0</v>
      </c>
      <c r="P49" s="6"/>
      <c r="Q49" s="6"/>
      <c r="R49" s="6"/>
      <c r="S49" s="6"/>
      <c r="T49" s="6">
        <f t="shared" si="4"/>
        <v>0</v>
      </c>
      <c r="U49" s="6"/>
      <c r="V49" s="6"/>
      <c r="W49" s="6">
        <f t="shared" si="7"/>
        <v>0</v>
      </c>
      <c r="X49" s="6"/>
      <c r="Y49" s="6"/>
      <c r="Z49" s="6"/>
      <c r="AA49" s="8">
        <f t="shared" si="5"/>
        <v>44012686.1316</v>
      </c>
    </row>
    <row r="50" spans="1:27" ht="38.1" customHeight="1" x14ac:dyDescent="0.25">
      <c r="A50" s="23">
        <f t="shared" si="6"/>
        <v>42</v>
      </c>
      <c r="B50" s="2" t="s">
        <v>59</v>
      </c>
      <c r="C50" s="6">
        <f t="shared" si="1"/>
        <v>0</v>
      </c>
      <c r="D50" s="6"/>
      <c r="E50" s="6"/>
      <c r="F50" s="6"/>
      <c r="G50" s="6"/>
      <c r="H50" s="7">
        <f t="shared" si="2"/>
        <v>82072590.631336331</v>
      </c>
      <c r="I50" s="6">
        <v>45939859.891336322</v>
      </c>
      <c r="J50" s="25">
        <v>1121050.7</v>
      </c>
      <c r="K50" s="6">
        <v>27957893.259999998</v>
      </c>
      <c r="L50" s="6">
        <v>6923770.5600000005</v>
      </c>
      <c r="M50" s="7"/>
      <c r="N50" s="7">
        <v>130016.22</v>
      </c>
      <c r="O50" s="6">
        <f t="shared" si="3"/>
        <v>9791039.1600000001</v>
      </c>
      <c r="P50" s="6"/>
      <c r="Q50" s="6"/>
      <c r="R50" s="6">
        <v>9791039.1600000001</v>
      </c>
      <c r="S50" s="6"/>
      <c r="T50" s="6">
        <f t="shared" si="4"/>
        <v>0</v>
      </c>
      <c r="U50" s="6"/>
      <c r="V50" s="6"/>
      <c r="W50" s="6">
        <f t="shared" si="7"/>
        <v>0</v>
      </c>
      <c r="X50" s="6"/>
      <c r="Y50" s="6"/>
      <c r="Z50" s="6"/>
      <c r="AA50" s="8">
        <f t="shared" si="5"/>
        <v>91863629.791336328</v>
      </c>
    </row>
    <row r="51" spans="1:27" ht="51" customHeight="1" x14ac:dyDescent="0.25">
      <c r="A51" s="23">
        <f t="shared" si="6"/>
        <v>43</v>
      </c>
      <c r="B51" s="2" t="s">
        <v>60</v>
      </c>
      <c r="C51" s="6">
        <f t="shared" si="1"/>
        <v>221319038.37796</v>
      </c>
      <c r="D51" s="6">
        <v>133470565.18796001</v>
      </c>
      <c r="E51" s="6">
        <v>6896765.0600000005</v>
      </c>
      <c r="F51" s="6">
        <v>76998473.189999998</v>
      </c>
      <c r="G51" s="6">
        <v>3953234.94</v>
      </c>
      <c r="H51" s="7">
        <f t="shared" si="2"/>
        <v>9570070.6380296294</v>
      </c>
      <c r="I51" s="6">
        <v>1946313.2303999998</v>
      </c>
      <c r="J51" s="25">
        <v>1099792.3496296299</v>
      </c>
      <c r="K51" s="6">
        <v>587280</v>
      </c>
      <c r="L51" s="6">
        <v>3071666.64</v>
      </c>
      <c r="M51" s="7">
        <v>2697818.3499999996</v>
      </c>
      <c r="N51" s="7">
        <v>167200.068</v>
      </c>
      <c r="O51" s="6">
        <f t="shared" si="3"/>
        <v>6729786.5839999998</v>
      </c>
      <c r="P51" s="6">
        <v>4607885.6320000002</v>
      </c>
      <c r="Q51" s="6">
        <v>59192.46</v>
      </c>
      <c r="R51" s="6">
        <v>1969692.76</v>
      </c>
      <c r="S51" s="6">
        <v>93015.731999999989</v>
      </c>
      <c r="T51" s="6">
        <f t="shared" si="4"/>
        <v>19081072.199999999</v>
      </c>
      <c r="U51" s="6">
        <v>19043700</v>
      </c>
      <c r="V51" s="6">
        <v>37372.199999999997</v>
      </c>
      <c r="W51" s="6">
        <f t="shared" si="7"/>
        <v>0</v>
      </c>
      <c r="X51" s="6"/>
      <c r="Y51" s="6"/>
      <c r="Z51" s="6"/>
      <c r="AA51" s="8">
        <f t="shared" si="5"/>
        <v>256699967.79998964</v>
      </c>
    </row>
    <row r="52" spans="1:27" ht="46.5" customHeight="1" x14ac:dyDescent="0.25">
      <c r="A52" s="23">
        <f t="shared" si="6"/>
        <v>44</v>
      </c>
      <c r="B52" s="2" t="s">
        <v>61</v>
      </c>
      <c r="C52" s="6">
        <f t="shared" si="1"/>
        <v>0</v>
      </c>
      <c r="D52" s="6"/>
      <c r="E52" s="6"/>
      <c r="F52" s="6"/>
      <c r="G52" s="6"/>
      <c r="H52" s="7">
        <f t="shared" si="2"/>
        <v>5119560.9398536291</v>
      </c>
      <c r="I52" s="6">
        <v>2425841.950224</v>
      </c>
      <c r="J52" s="25">
        <v>1377421.2296296295</v>
      </c>
      <c r="K52" s="6">
        <v>440460</v>
      </c>
      <c r="L52" s="6">
        <v>875837.76</v>
      </c>
      <c r="M52" s="7"/>
      <c r="N52" s="7"/>
      <c r="O52" s="6">
        <f t="shared" si="3"/>
        <v>3523747.0799999996</v>
      </c>
      <c r="P52" s="6"/>
      <c r="Q52" s="6"/>
      <c r="R52" s="6">
        <v>3523747.0799999996</v>
      </c>
      <c r="S52" s="6"/>
      <c r="T52" s="6">
        <f t="shared" si="4"/>
        <v>0</v>
      </c>
      <c r="U52" s="6"/>
      <c r="V52" s="6"/>
      <c r="W52" s="6">
        <f t="shared" si="7"/>
        <v>0</v>
      </c>
      <c r="X52" s="6"/>
      <c r="Y52" s="6"/>
      <c r="Z52" s="6"/>
      <c r="AA52" s="8">
        <f t="shared" si="5"/>
        <v>8643308.0198536292</v>
      </c>
    </row>
    <row r="53" spans="1:27" ht="38.1" customHeight="1" x14ac:dyDescent="0.25">
      <c r="A53" s="23">
        <f t="shared" si="6"/>
        <v>45</v>
      </c>
      <c r="B53" s="24" t="s">
        <v>62</v>
      </c>
      <c r="C53" s="6">
        <f t="shared" si="1"/>
        <v>0</v>
      </c>
      <c r="D53" s="6"/>
      <c r="E53" s="6"/>
      <c r="F53" s="6"/>
      <c r="G53" s="6"/>
      <c r="H53" s="7">
        <f t="shared" si="2"/>
        <v>96260577.119451851</v>
      </c>
      <c r="I53" s="6">
        <v>30617351.049599998</v>
      </c>
      <c r="J53" s="25">
        <v>14884346.261851851</v>
      </c>
      <c r="K53" s="6">
        <v>14696029</v>
      </c>
      <c r="L53" s="6">
        <v>16375682.08</v>
      </c>
      <c r="M53" s="7">
        <v>2366382</v>
      </c>
      <c r="N53" s="7">
        <v>17320786.728000004</v>
      </c>
      <c r="O53" s="6">
        <f t="shared" si="3"/>
        <v>15675640.491999999</v>
      </c>
      <c r="P53" s="6"/>
      <c r="Q53" s="6"/>
      <c r="R53" s="6">
        <v>15142021.719999999</v>
      </c>
      <c r="S53" s="6">
        <v>533618.77199999976</v>
      </c>
      <c r="T53" s="6">
        <f t="shared" si="4"/>
        <v>0</v>
      </c>
      <c r="U53" s="6"/>
      <c r="V53" s="6"/>
      <c r="W53" s="6">
        <f t="shared" si="7"/>
        <v>0</v>
      </c>
      <c r="X53" s="6"/>
      <c r="Y53" s="6"/>
      <c r="Z53" s="6"/>
      <c r="AA53" s="8">
        <f t="shared" si="5"/>
        <v>111936217.61145185</v>
      </c>
    </row>
    <row r="54" spans="1:27" ht="38.1" customHeight="1" x14ac:dyDescent="0.25">
      <c r="A54" s="23">
        <f t="shared" si="6"/>
        <v>46</v>
      </c>
      <c r="B54" s="2" t="s">
        <v>63</v>
      </c>
      <c r="C54" s="6">
        <f t="shared" si="1"/>
        <v>10312675.966823999</v>
      </c>
      <c r="D54" s="6">
        <v>10312675.966823999</v>
      </c>
      <c r="E54" s="6"/>
      <c r="F54" s="6"/>
      <c r="G54" s="6"/>
      <c r="H54" s="7">
        <f t="shared" si="2"/>
        <v>11328690.079148149</v>
      </c>
      <c r="I54" s="6">
        <v>6007057.0559999999</v>
      </c>
      <c r="J54" s="25">
        <v>3830312.9431481482</v>
      </c>
      <c r="K54" s="6">
        <v>146820</v>
      </c>
      <c r="L54" s="6">
        <v>1344500.08</v>
      </c>
      <c r="M54" s="7"/>
      <c r="N54" s="7"/>
      <c r="O54" s="6">
        <f t="shared" si="3"/>
        <v>577007.19999999995</v>
      </c>
      <c r="P54" s="6">
        <v>577007.19999999995</v>
      </c>
      <c r="Q54" s="6"/>
      <c r="R54" s="6"/>
      <c r="S54" s="6"/>
      <c r="T54" s="6">
        <f t="shared" si="4"/>
        <v>0</v>
      </c>
      <c r="U54" s="6"/>
      <c r="V54" s="6"/>
      <c r="W54" s="6">
        <f t="shared" si="7"/>
        <v>0</v>
      </c>
      <c r="X54" s="6"/>
      <c r="Y54" s="6"/>
      <c r="Z54" s="6"/>
      <c r="AA54" s="8">
        <f t="shared" si="5"/>
        <v>22218373.245972149</v>
      </c>
    </row>
    <row r="55" spans="1:27" ht="38.1" customHeight="1" x14ac:dyDescent="0.25">
      <c r="A55" s="23">
        <f t="shared" si="6"/>
        <v>47</v>
      </c>
      <c r="B55" s="2" t="s">
        <v>64</v>
      </c>
      <c r="C55" s="6">
        <f t="shared" si="1"/>
        <v>0</v>
      </c>
      <c r="D55" s="6"/>
      <c r="E55" s="6"/>
      <c r="F55" s="6"/>
      <c r="G55" s="6"/>
      <c r="H55" s="7">
        <f t="shared" si="2"/>
        <v>0</v>
      </c>
      <c r="I55" s="6"/>
      <c r="J55" s="25"/>
      <c r="K55" s="6"/>
      <c r="L55" s="6"/>
      <c r="M55" s="7"/>
      <c r="N55" s="7"/>
      <c r="O55" s="6">
        <f t="shared" si="3"/>
        <v>0</v>
      </c>
      <c r="P55" s="6"/>
      <c r="Q55" s="6"/>
      <c r="R55" s="6"/>
      <c r="S55" s="6"/>
      <c r="T55" s="6">
        <f t="shared" si="4"/>
        <v>0</v>
      </c>
      <c r="U55" s="6"/>
      <c r="V55" s="6"/>
      <c r="W55" s="6">
        <f t="shared" si="7"/>
        <v>643057554.34000003</v>
      </c>
      <c r="X55" s="6">
        <v>631672535.34000003</v>
      </c>
      <c r="Y55" s="6">
        <v>2016419</v>
      </c>
      <c r="Z55" s="6">
        <v>9368600</v>
      </c>
      <c r="AA55" s="8">
        <f t="shared" si="5"/>
        <v>643057554.34000003</v>
      </c>
    </row>
    <row r="56" spans="1:27" ht="38.1" customHeight="1" x14ac:dyDescent="0.25">
      <c r="A56" s="23">
        <f t="shared" si="6"/>
        <v>48</v>
      </c>
      <c r="B56" s="2" t="s">
        <v>65</v>
      </c>
      <c r="C56" s="6">
        <f t="shared" si="1"/>
        <v>0</v>
      </c>
      <c r="D56" s="6"/>
      <c r="E56" s="6"/>
      <c r="F56" s="6"/>
      <c r="G56" s="6"/>
      <c r="H56" s="7">
        <f t="shared" si="2"/>
        <v>665916</v>
      </c>
      <c r="I56" s="6"/>
      <c r="J56" s="25"/>
      <c r="K56" s="6"/>
      <c r="L56" s="7">
        <v>4914</v>
      </c>
      <c r="M56" s="7">
        <v>661002</v>
      </c>
      <c r="N56" s="7"/>
      <c r="O56" s="6">
        <f t="shared" si="3"/>
        <v>0</v>
      </c>
      <c r="P56" s="6"/>
      <c r="Q56" s="6"/>
      <c r="R56" s="6"/>
      <c r="S56" s="6"/>
      <c r="T56" s="6">
        <f t="shared" si="4"/>
        <v>0</v>
      </c>
      <c r="U56" s="6"/>
      <c r="V56" s="6"/>
      <c r="W56" s="6">
        <f t="shared" si="7"/>
        <v>0</v>
      </c>
      <c r="X56" s="6"/>
      <c r="Y56" s="6"/>
      <c r="Z56" s="6"/>
      <c r="AA56" s="8">
        <f t="shared" si="5"/>
        <v>665916</v>
      </c>
    </row>
    <row r="57" spans="1:27" ht="38.1" customHeight="1" x14ac:dyDescent="0.25">
      <c r="A57" s="23">
        <f t="shared" si="6"/>
        <v>49</v>
      </c>
      <c r="B57" s="2" t="s">
        <v>66</v>
      </c>
      <c r="C57" s="6">
        <f t="shared" si="1"/>
        <v>0</v>
      </c>
      <c r="D57" s="6"/>
      <c r="E57" s="6"/>
      <c r="F57" s="6"/>
      <c r="G57" s="6"/>
      <c r="H57" s="7">
        <f t="shared" si="2"/>
        <v>1816103.78</v>
      </c>
      <c r="I57" s="6"/>
      <c r="J57" s="25"/>
      <c r="K57" s="6"/>
      <c r="L57" s="6">
        <v>1816103.78</v>
      </c>
      <c r="M57" s="7"/>
      <c r="N57" s="7"/>
      <c r="O57" s="6">
        <f t="shared" si="3"/>
        <v>0</v>
      </c>
      <c r="P57" s="6"/>
      <c r="Q57" s="6"/>
      <c r="R57" s="6"/>
      <c r="S57" s="6"/>
      <c r="T57" s="6">
        <f t="shared" si="4"/>
        <v>0</v>
      </c>
      <c r="U57" s="6"/>
      <c r="V57" s="6"/>
      <c r="W57" s="6">
        <f t="shared" si="7"/>
        <v>0</v>
      </c>
      <c r="X57" s="6"/>
      <c r="Y57" s="6"/>
      <c r="Z57" s="6"/>
      <c r="AA57" s="8">
        <f t="shared" si="5"/>
        <v>1816103.78</v>
      </c>
    </row>
    <row r="58" spans="1:27" ht="38.1" customHeight="1" x14ac:dyDescent="0.25">
      <c r="A58" s="23">
        <f t="shared" si="6"/>
        <v>50</v>
      </c>
      <c r="B58" s="2" t="s">
        <v>67</v>
      </c>
      <c r="C58" s="6">
        <f t="shared" si="1"/>
        <v>0</v>
      </c>
      <c r="D58" s="6"/>
      <c r="E58" s="6"/>
      <c r="F58" s="6"/>
      <c r="G58" s="6"/>
      <c r="H58" s="7">
        <f t="shared" si="2"/>
        <v>9962200.7200000007</v>
      </c>
      <c r="I58" s="6"/>
      <c r="J58" s="25"/>
      <c r="K58" s="6"/>
      <c r="L58" s="6">
        <v>9962200.7200000007</v>
      </c>
      <c r="M58" s="7"/>
      <c r="N58" s="7"/>
      <c r="O58" s="6">
        <f t="shared" si="3"/>
        <v>0</v>
      </c>
      <c r="P58" s="6"/>
      <c r="Q58" s="6"/>
      <c r="R58" s="6"/>
      <c r="S58" s="6"/>
      <c r="T58" s="6">
        <f t="shared" si="4"/>
        <v>0</v>
      </c>
      <c r="U58" s="6"/>
      <c r="V58" s="6"/>
      <c r="W58" s="6">
        <f t="shared" si="7"/>
        <v>0</v>
      </c>
      <c r="X58" s="6"/>
      <c r="Y58" s="6"/>
      <c r="Z58" s="6"/>
      <c r="AA58" s="8">
        <f t="shared" si="5"/>
        <v>9962200.7200000007</v>
      </c>
    </row>
    <row r="59" spans="1:27" ht="38.1" customHeight="1" x14ac:dyDescent="0.25">
      <c r="A59" s="23">
        <f t="shared" si="6"/>
        <v>51</v>
      </c>
      <c r="B59" s="1" t="s">
        <v>126</v>
      </c>
      <c r="C59" s="6">
        <f t="shared" si="1"/>
        <v>0</v>
      </c>
      <c r="D59" s="6"/>
      <c r="E59" s="6"/>
      <c r="F59" s="6"/>
      <c r="G59" s="6"/>
      <c r="H59" s="7">
        <f t="shared" si="2"/>
        <v>26223046.274722222</v>
      </c>
      <c r="I59" s="6">
        <v>4104500.4</v>
      </c>
      <c r="J59" s="25">
        <v>2651097.0747222221</v>
      </c>
      <c r="K59" s="6">
        <v>587280</v>
      </c>
      <c r="L59" s="6">
        <v>18880168.800000001</v>
      </c>
      <c r="M59" s="7"/>
      <c r="N59" s="7"/>
      <c r="O59" s="6">
        <f t="shared" si="3"/>
        <v>2582038.1999999997</v>
      </c>
      <c r="P59" s="6"/>
      <c r="Q59" s="6"/>
      <c r="R59" s="6">
        <v>2582038.1999999997</v>
      </c>
      <c r="S59" s="6"/>
      <c r="T59" s="6">
        <f t="shared" si="4"/>
        <v>0</v>
      </c>
      <c r="U59" s="6"/>
      <c r="V59" s="6"/>
      <c r="W59" s="6">
        <f t="shared" si="7"/>
        <v>0</v>
      </c>
      <c r="X59" s="6"/>
      <c r="Y59" s="6"/>
      <c r="Z59" s="6"/>
      <c r="AA59" s="8">
        <f t="shared" si="5"/>
        <v>28805084.474722221</v>
      </c>
    </row>
    <row r="60" spans="1:27" ht="38.1" customHeight="1" x14ac:dyDescent="0.25">
      <c r="A60" s="23">
        <f t="shared" si="6"/>
        <v>52</v>
      </c>
      <c r="B60" s="2" t="s">
        <v>68</v>
      </c>
      <c r="C60" s="6">
        <f t="shared" si="1"/>
        <v>0</v>
      </c>
      <c r="D60" s="6"/>
      <c r="E60" s="6"/>
      <c r="F60" s="6"/>
      <c r="G60" s="6"/>
      <c r="H60" s="7">
        <f t="shared" si="2"/>
        <v>0</v>
      </c>
      <c r="I60" s="6"/>
      <c r="J60" s="25"/>
      <c r="K60" s="6"/>
      <c r="L60" s="6"/>
      <c r="M60" s="7"/>
      <c r="N60" s="7"/>
      <c r="O60" s="6">
        <f t="shared" si="3"/>
        <v>2620551.36</v>
      </c>
      <c r="P60" s="6"/>
      <c r="Q60" s="6"/>
      <c r="R60" s="6">
        <v>2620551.36</v>
      </c>
      <c r="S60" s="6"/>
      <c r="T60" s="6">
        <f t="shared" si="4"/>
        <v>0</v>
      </c>
      <c r="U60" s="6"/>
      <c r="V60" s="6"/>
      <c r="W60" s="6">
        <f t="shared" si="7"/>
        <v>0</v>
      </c>
      <c r="X60" s="6"/>
      <c r="Y60" s="6"/>
      <c r="Z60" s="6"/>
      <c r="AA60" s="8">
        <f t="shared" si="5"/>
        <v>2620551.36</v>
      </c>
    </row>
    <row r="61" spans="1:27" ht="51" customHeight="1" x14ac:dyDescent="0.25">
      <c r="A61" s="23">
        <f t="shared" si="6"/>
        <v>53</v>
      </c>
      <c r="B61" s="2" t="s">
        <v>122</v>
      </c>
      <c r="C61" s="6">
        <f t="shared" si="1"/>
        <v>71259858.968800008</v>
      </c>
      <c r="D61" s="6">
        <v>69759858.968800008</v>
      </c>
      <c r="E61" s="6">
        <v>1500000</v>
      </c>
      <c r="F61" s="6"/>
      <c r="G61" s="6"/>
      <c r="H61" s="7">
        <f t="shared" si="2"/>
        <v>0</v>
      </c>
      <c r="I61" s="6"/>
      <c r="J61" s="25"/>
      <c r="K61" s="6"/>
      <c r="L61" s="6"/>
      <c r="M61" s="7"/>
      <c r="N61" s="7"/>
      <c r="O61" s="6">
        <f t="shared" si="3"/>
        <v>5707195.2199999997</v>
      </c>
      <c r="P61" s="6">
        <v>5576816</v>
      </c>
      <c r="Q61" s="6">
        <v>130379.22</v>
      </c>
      <c r="R61" s="6"/>
      <c r="S61" s="6"/>
      <c r="T61" s="6">
        <f t="shared" si="4"/>
        <v>0</v>
      </c>
      <c r="U61" s="6"/>
      <c r="V61" s="6"/>
      <c r="W61" s="6">
        <f t="shared" si="7"/>
        <v>0</v>
      </c>
      <c r="X61" s="6"/>
      <c r="Y61" s="6"/>
      <c r="Z61" s="6"/>
      <c r="AA61" s="8">
        <f t="shared" si="5"/>
        <v>76967054.188800007</v>
      </c>
    </row>
    <row r="62" spans="1:27" ht="38.1" customHeight="1" x14ac:dyDescent="0.25">
      <c r="A62" s="23">
        <f t="shared" si="6"/>
        <v>54</v>
      </c>
      <c r="B62" s="2" t="s">
        <v>69</v>
      </c>
      <c r="C62" s="6">
        <f t="shared" si="1"/>
        <v>0</v>
      </c>
      <c r="D62" s="6"/>
      <c r="E62" s="6"/>
      <c r="F62" s="6"/>
      <c r="G62" s="6"/>
      <c r="H62" s="7">
        <f t="shared" si="2"/>
        <v>24701617.228</v>
      </c>
      <c r="I62" s="6"/>
      <c r="J62" s="25"/>
      <c r="K62" s="6"/>
      <c r="L62" s="6"/>
      <c r="M62" s="7">
        <v>22106612.5</v>
      </c>
      <c r="N62" s="7">
        <v>2595004.7280000006</v>
      </c>
      <c r="O62" s="6">
        <f t="shared" si="3"/>
        <v>0</v>
      </c>
      <c r="P62" s="6"/>
      <c r="Q62" s="6"/>
      <c r="R62" s="6"/>
      <c r="S62" s="6"/>
      <c r="T62" s="6">
        <f t="shared" si="4"/>
        <v>0</v>
      </c>
      <c r="U62" s="6"/>
      <c r="V62" s="6"/>
      <c r="W62" s="6">
        <f t="shared" si="7"/>
        <v>0</v>
      </c>
      <c r="X62" s="6"/>
      <c r="Y62" s="6"/>
      <c r="Z62" s="6"/>
      <c r="AA62" s="8">
        <f t="shared" si="5"/>
        <v>24701617.228</v>
      </c>
    </row>
    <row r="63" spans="1:27" ht="38.1" customHeight="1" x14ac:dyDescent="0.25">
      <c r="A63" s="23">
        <f t="shared" si="6"/>
        <v>55</v>
      </c>
      <c r="B63" s="2" t="s">
        <v>70</v>
      </c>
      <c r="C63" s="6">
        <f t="shared" si="1"/>
        <v>0</v>
      </c>
      <c r="D63" s="6"/>
      <c r="E63" s="6"/>
      <c r="F63" s="6"/>
      <c r="G63" s="6"/>
      <c r="H63" s="7">
        <f t="shared" si="2"/>
        <v>904428.6</v>
      </c>
      <c r="I63" s="6"/>
      <c r="J63" s="25"/>
      <c r="K63" s="6"/>
      <c r="L63" s="6"/>
      <c r="M63" s="7">
        <v>904428.6</v>
      </c>
      <c r="N63" s="7"/>
      <c r="O63" s="6">
        <f t="shared" si="3"/>
        <v>0</v>
      </c>
      <c r="P63" s="6"/>
      <c r="Q63" s="6"/>
      <c r="R63" s="6"/>
      <c r="S63" s="6"/>
      <c r="T63" s="6">
        <f t="shared" si="4"/>
        <v>0</v>
      </c>
      <c r="U63" s="6"/>
      <c r="V63" s="6"/>
      <c r="W63" s="6">
        <f t="shared" si="7"/>
        <v>0</v>
      </c>
      <c r="X63" s="6"/>
      <c r="Y63" s="6"/>
      <c r="Z63" s="6"/>
      <c r="AA63" s="8">
        <f t="shared" si="5"/>
        <v>904428.6</v>
      </c>
    </row>
    <row r="64" spans="1:27" ht="38.1" customHeight="1" x14ac:dyDescent="0.25">
      <c r="A64" s="23">
        <f t="shared" si="6"/>
        <v>56</v>
      </c>
      <c r="B64" s="2" t="s">
        <v>71</v>
      </c>
      <c r="C64" s="6">
        <f t="shared" si="1"/>
        <v>0</v>
      </c>
      <c r="D64" s="6"/>
      <c r="E64" s="6"/>
      <c r="F64" s="6"/>
      <c r="G64" s="6"/>
      <c r="H64" s="7">
        <f t="shared" si="2"/>
        <v>2919448</v>
      </c>
      <c r="I64" s="6"/>
      <c r="J64" s="25"/>
      <c r="K64" s="6"/>
      <c r="L64" s="6"/>
      <c r="M64" s="7">
        <v>2919448</v>
      </c>
      <c r="N64" s="7"/>
      <c r="O64" s="6">
        <f t="shared" si="3"/>
        <v>0</v>
      </c>
      <c r="P64" s="6"/>
      <c r="Q64" s="6"/>
      <c r="R64" s="6"/>
      <c r="S64" s="6"/>
      <c r="T64" s="6">
        <f t="shared" si="4"/>
        <v>0</v>
      </c>
      <c r="U64" s="6"/>
      <c r="V64" s="6"/>
      <c r="W64" s="6">
        <f t="shared" si="7"/>
        <v>0</v>
      </c>
      <c r="X64" s="6"/>
      <c r="Y64" s="6"/>
      <c r="Z64" s="6"/>
      <c r="AA64" s="8">
        <f t="shared" si="5"/>
        <v>2919448</v>
      </c>
    </row>
    <row r="65" spans="1:27" ht="38.1" customHeight="1" x14ac:dyDescent="0.25">
      <c r="A65" s="23">
        <f t="shared" si="6"/>
        <v>57</v>
      </c>
      <c r="B65" s="2" t="s">
        <v>72</v>
      </c>
      <c r="C65" s="6">
        <f t="shared" si="1"/>
        <v>0</v>
      </c>
      <c r="D65" s="6"/>
      <c r="E65" s="6"/>
      <c r="F65" s="6"/>
      <c r="G65" s="6"/>
      <c r="H65" s="7">
        <f t="shared" si="2"/>
        <v>1171299.8999999999</v>
      </c>
      <c r="I65" s="6"/>
      <c r="J65" s="25"/>
      <c r="K65" s="6"/>
      <c r="L65" s="6"/>
      <c r="M65" s="7">
        <v>1171299.8999999999</v>
      </c>
      <c r="N65" s="7"/>
      <c r="O65" s="6">
        <f t="shared" si="3"/>
        <v>0</v>
      </c>
      <c r="P65" s="6"/>
      <c r="Q65" s="6"/>
      <c r="R65" s="6"/>
      <c r="S65" s="6"/>
      <c r="T65" s="6">
        <f t="shared" si="4"/>
        <v>0</v>
      </c>
      <c r="U65" s="6"/>
      <c r="V65" s="6"/>
      <c r="W65" s="6">
        <f t="shared" si="7"/>
        <v>0</v>
      </c>
      <c r="X65" s="6"/>
      <c r="Y65" s="6"/>
      <c r="Z65" s="6"/>
      <c r="AA65" s="8">
        <f t="shared" si="5"/>
        <v>1171299.8999999999</v>
      </c>
    </row>
    <row r="66" spans="1:27" ht="38.1" customHeight="1" x14ac:dyDescent="0.25">
      <c r="A66" s="23">
        <f t="shared" si="6"/>
        <v>58</v>
      </c>
      <c r="B66" s="2" t="s">
        <v>73</v>
      </c>
      <c r="C66" s="6">
        <f t="shared" si="1"/>
        <v>0</v>
      </c>
      <c r="D66" s="6"/>
      <c r="E66" s="6"/>
      <c r="F66" s="6"/>
      <c r="G66" s="6"/>
      <c r="H66" s="7">
        <f t="shared" si="2"/>
        <v>392120</v>
      </c>
      <c r="I66" s="6"/>
      <c r="J66" s="25"/>
      <c r="K66" s="6"/>
      <c r="L66" s="6">
        <v>392120</v>
      </c>
      <c r="M66" s="7"/>
      <c r="N66" s="7"/>
      <c r="O66" s="6">
        <f t="shared" si="3"/>
        <v>289884</v>
      </c>
      <c r="P66" s="6"/>
      <c r="Q66" s="6"/>
      <c r="R66" s="6">
        <v>289884</v>
      </c>
      <c r="S66" s="6"/>
      <c r="T66" s="6">
        <f t="shared" si="4"/>
        <v>0</v>
      </c>
      <c r="U66" s="6"/>
      <c r="V66" s="6"/>
      <c r="W66" s="6">
        <f t="shared" si="7"/>
        <v>0</v>
      </c>
      <c r="X66" s="6"/>
      <c r="Y66" s="6"/>
      <c r="Z66" s="6"/>
      <c r="AA66" s="8">
        <f t="shared" si="5"/>
        <v>682004</v>
      </c>
    </row>
    <row r="67" spans="1:27" ht="38.1" customHeight="1" x14ac:dyDescent="0.25">
      <c r="A67" s="23">
        <f t="shared" si="6"/>
        <v>59</v>
      </c>
      <c r="B67" s="2" t="s">
        <v>74</v>
      </c>
      <c r="C67" s="6">
        <f t="shared" si="1"/>
        <v>0</v>
      </c>
      <c r="D67" s="6"/>
      <c r="E67" s="6"/>
      <c r="F67" s="6"/>
      <c r="G67" s="6"/>
      <c r="H67" s="7">
        <f t="shared" si="2"/>
        <v>1283494</v>
      </c>
      <c r="I67" s="6"/>
      <c r="J67" s="25"/>
      <c r="K67" s="6"/>
      <c r="L67" s="6"/>
      <c r="M67" s="7">
        <v>1283494</v>
      </c>
      <c r="N67" s="7"/>
      <c r="O67" s="6">
        <f t="shared" si="3"/>
        <v>0</v>
      </c>
      <c r="P67" s="6"/>
      <c r="Q67" s="6"/>
      <c r="R67" s="6"/>
      <c r="S67" s="6"/>
      <c r="T67" s="6">
        <f t="shared" si="4"/>
        <v>0</v>
      </c>
      <c r="U67" s="6"/>
      <c r="V67" s="6"/>
      <c r="W67" s="6">
        <f t="shared" si="7"/>
        <v>0</v>
      </c>
      <c r="X67" s="6"/>
      <c r="Y67" s="6"/>
      <c r="Z67" s="6"/>
      <c r="AA67" s="8">
        <f t="shared" si="5"/>
        <v>1283494</v>
      </c>
    </row>
    <row r="68" spans="1:27" ht="38.1" customHeight="1" x14ac:dyDescent="0.25">
      <c r="A68" s="23">
        <f t="shared" si="6"/>
        <v>60</v>
      </c>
      <c r="B68" s="2" t="s">
        <v>75</v>
      </c>
      <c r="C68" s="6">
        <f t="shared" si="1"/>
        <v>0</v>
      </c>
      <c r="D68" s="6"/>
      <c r="E68" s="6"/>
      <c r="F68" s="6"/>
      <c r="G68" s="6"/>
      <c r="H68" s="7">
        <f t="shared" si="2"/>
        <v>980300</v>
      </c>
      <c r="I68" s="6"/>
      <c r="J68" s="25"/>
      <c r="K68" s="6"/>
      <c r="L68" s="6">
        <v>980300</v>
      </c>
      <c r="M68" s="7"/>
      <c r="N68" s="7"/>
      <c r="O68" s="6">
        <f t="shared" si="3"/>
        <v>0</v>
      </c>
      <c r="P68" s="6"/>
      <c r="Q68" s="6"/>
      <c r="R68" s="6"/>
      <c r="S68" s="6"/>
      <c r="T68" s="6">
        <f t="shared" si="4"/>
        <v>0</v>
      </c>
      <c r="U68" s="6"/>
      <c r="V68" s="6"/>
      <c r="W68" s="6">
        <f t="shared" si="7"/>
        <v>0</v>
      </c>
      <c r="X68" s="6"/>
      <c r="Y68" s="6"/>
      <c r="Z68" s="6"/>
      <c r="AA68" s="8">
        <f t="shared" si="5"/>
        <v>980300</v>
      </c>
    </row>
    <row r="69" spans="1:27" ht="38.1" customHeight="1" x14ac:dyDescent="0.25">
      <c r="A69" s="23">
        <f t="shared" si="6"/>
        <v>61</v>
      </c>
      <c r="B69" s="2" t="s">
        <v>76</v>
      </c>
      <c r="C69" s="6">
        <f t="shared" si="1"/>
        <v>0</v>
      </c>
      <c r="D69" s="6"/>
      <c r="E69" s="6"/>
      <c r="F69" s="6"/>
      <c r="G69" s="6"/>
      <c r="H69" s="7">
        <f t="shared" si="2"/>
        <v>989688.6</v>
      </c>
      <c r="I69" s="6"/>
      <c r="J69" s="25"/>
      <c r="K69" s="6"/>
      <c r="L69" s="6"/>
      <c r="M69" s="7">
        <v>989688.6</v>
      </c>
      <c r="N69" s="7"/>
      <c r="O69" s="6">
        <f t="shared" si="3"/>
        <v>0</v>
      </c>
      <c r="P69" s="6"/>
      <c r="Q69" s="6"/>
      <c r="R69" s="6"/>
      <c r="S69" s="6"/>
      <c r="T69" s="6">
        <f t="shared" si="4"/>
        <v>0</v>
      </c>
      <c r="U69" s="6"/>
      <c r="V69" s="6"/>
      <c r="W69" s="6">
        <f t="shared" si="7"/>
        <v>0</v>
      </c>
      <c r="X69" s="6"/>
      <c r="Y69" s="6"/>
      <c r="Z69" s="6"/>
      <c r="AA69" s="8">
        <f t="shared" si="5"/>
        <v>989688.6</v>
      </c>
    </row>
    <row r="70" spans="1:27" ht="38.1" customHeight="1" x14ac:dyDescent="0.25">
      <c r="A70" s="23">
        <f t="shared" si="6"/>
        <v>62</v>
      </c>
      <c r="B70" s="2" t="s">
        <v>77</v>
      </c>
      <c r="C70" s="6">
        <f t="shared" si="1"/>
        <v>0</v>
      </c>
      <c r="D70" s="6"/>
      <c r="E70" s="6"/>
      <c r="F70" s="6"/>
      <c r="G70" s="6"/>
      <c r="H70" s="7">
        <f t="shared" si="2"/>
        <v>670747.19999999995</v>
      </c>
      <c r="I70" s="6"/>
      <c r="J70" s="25"/>
      <c r="K70" s="6"/>
      <c r="L70" s="6"/>
      <c r="M70" s="7">
        <v>670747.19999999995</v>
      </c>
      <c r="N70" s="7"/>
      <c r="O70" s="6">
        <f t="shared" si="3"/>
        <v>0</v>
      </c>
      <c r="P70" s="6"/>
      <c r="Q70" s="6"/>
      <c r="R70" s="6"/>
      <c r="S70" s="6"/>
      <c r="T70" s="6">
        <f t="shared" si="4"/>
        <v>0</v>
      </c>
      <c r="U70" s="6"/>
      <c r="V70" s="6"/>
      <c r="W70" s="6">
        <f t="shared" si="7"/>
        <v>0</v>
      </c>
      <c r="X70" s="6"/>
      <c r="Y70" s="6"/>
      <c r="Z70" s="6"/>
      <c r="AA70" s="8">
        <f t="shared" si="5"/>
        <v>670747.19999999995</v>
      </c>
    </row>
    <row r="71" spans="1:27" ht="38.1" customHeight="1" x14ac:dyDescent="0.25">
      <c r="A71" s="23">
        <f t="shared" si="6"/>
        <v>63</v>
      </c>
      <c r="B71" s="2" t="s">
        <v>78</v>
      </c>
      <c r="C71" s="6">
        <f t="shared" si="1"/>
        <v>0</v>
      </c>
      <c r="D71" s="6"/>
      <c r="E71" s="6"/>
      <c r="F71" s="6"/>
      <c r="G71" s="6"/>
      <c r="H71" s="7">
        <f t="shared" si="2"/>
        <v>815295.37</v>
      </c>
      <c r="I71" s="6"/>
      <c r="J71" s="25"/>
      <c r="K71" s="6"/>
      <c r="L71" s="6"/>
      <c r="M71" s="7">
        <v>815295.37</v>
      </c>
      <c r="N71" s="7"/>
      <c r="O71" s="6">
        <f t="shared" si="3"/>
        <v>0</v>
      </c>
      <c r="P71" s="6"/>
      <c r="Q71" s="6"/>
      <c r="R71" s="6"/>
      <c r="S71" s="6"/>
      <c r="T71" s="6">
        <f t="shared" si="4"/>
        <v>0</v>
      </c>
      <c r="U71" s="6"/>
      <c r="V71" s="6"/>
      <c r="W71" s="6">
        <f t="shared" si="7"/>
        <v>0</v>
      </c>
      <c r="X71" s="6"/>
      <c r="Y71" s="6"/>
      <c r="Z71" s="6"/>
      <c r="AA71" s="8">
        <f t="shared" si="5"/>
        <v>815295.37</v>
      </c>
    </row>
    <row r="72" spans="1:27" ht="38.1" customHeight="1" x14ac:dyDescent="0.25">
      <c r="A72" s="23">
        <f t="shared" si="6"/>
        <v>64</v>
      </c>
      <c r="B72" s="2" t="s">
        <v>79</v>
      </c>
      <c r="C72" s="6">
        <f t="shared" si="1"/>
        <v>0</v>
      </c>
      <c r="D72" s="6"/>
      <c r="E72" s="6"/>
      <c r="F72" s="6"/>
      <c r="G72" s="6"/>
      <c r="H72" s="7">
        <f t="shared" si="2"/>
        <v>189910.1</v>
      </c>
      <c r="I72" s="6"/>
      <c r="J72" s="25"/>
      <c r="K72" s="6"/>
      <c r="L72" s="6">
        <v>58818</v>
      </c>
      <c r="M72" s="7">
        <v>131092.1</v>
      </c>
      <c r="N72" s="7"/>
      <c r="O72" s="6">
        <f t="shared" si="3"/>
        <v>0</v>
      </c>
      <c r="P72" s="6"/>
      <c r="Q72" s="6"/>
      <c r="R72" s="6"/>
      <c r="S72" s="6"/>
      <c r="T72" s="6">
        <f t="shared" si="4"/>
        <v>0</v>
      </c>
      <c r="U72" s="6"/>
      <c r="V72" s="6"/>
      <c r="W72" s="6">
        <f t="shared" si="7"/>
        <v>0</v>
      </c>
      <c r="X72" s="6"/>
      <c r="Y72" s="6"/>
      <c r="Z72" s="6"/>
      <c r="AA72" s="8">
        <f t="shared" si="5"/>
        <v>189910.1</v>
      </c>
    </row>
    <row r="73" spans="1:27" ht="38.1" customHeight="1" x14ac:dyDescent="0.25">
      <c r="A73" s="23">
        <f t="shared" si="6"/>
        <v>65</v>
      </c>
      <c r="B73" s="2" t="s">
        <v>80</v>
      </c>
      <c r="C73" s="6">
        <f t="shared" si="1"/>
        <v>0</v>
      </c>
      <c r="D73" s="6"/>
      <c r="E73" s="6"/>
      <c r="F73" s="6"/>
      <c r="G73" s="6"/>
      <c r="H73" s="7">
        <f t="shared" si="2"/>
        <v>263037.30000000005</v>
      </c>
      <c r="I73" s="6"/>
      <c r="J73" s="25"/>
      <c r="K73" s="6"/>
      <c r="L73" s="6">
        <v>49140.000000000029</v>
      </c>
      <c r="M73" s="7">
        <v>213897.30000000002</v>
      </c>
      <c r="N73" s="7"/>
      <c r="O73" s="6">
        <f t="shared" si="3"/>
        <v>0</v>
      </c>
      <c r="P73" s="6"/>
      <c r="Q73" s="6"/>
      <c r="R73" s="6"/>
      <c r="S73" s="6"/>
      <c r="T73" s="6">
        <f t="shared" si="4"/>
        <v>0</v>
      </c>
      <c r="U73" s="6"/>
      <c r="V73" s="6"/>
      <c r="W73" s="6">
        <f t="shared" ref="W73:W104" si="8">SUM(X73:Z73)</f>
        <v>0</v>
      </c>
      <c r="X73" s="6"/>
      <c r="Y73" s="6"/>
      <c r="Z73" s="6"/>
      <c r="AA73" s="8">
        <f t="shared" si="5"/>
        <v>263037.30000000005</v>
      </c>
    </row>
    <row r="74" spans="1:27" ht="38.1" customHeight="1" x14ac:dyDescent="0.25">
      <c r="A74" s="23">
        <f t="shared" ref="A74:A130" si="9">A73+1</f>
        <v>66</v>
      </c>
      <c r="B74" s="2" t="s">
        <v>81</v>
      </c>
      <c r="C74" s="6">
        <f t="shared" ref="C74:C130" si="10">SUM(D74:G74)</f>
        <v>0</v>
      </c>
      <c r="D74" s="6"/>
      <c r="E74" s="6"/>
      <c r="F74" s="6"/>
      <c r="G74" s="6"/>
      <c r="H74" s="7">
        <f t="shared" ref="H74:H130" si="11">SUM(I74:N74)</f>
        <v>265983</v>
      </c>
      <c r="I74" s="6"/>
      <c r="J74" s="25"/>
      <c r="K74" s="6"/>
      <c r="L74" s="6"/>
      <c r="M74" s="7">
        <v>265983</v>
      </c>
      <c r="N74" s="7"/>
      <c r="O74" s="6">
        <f t="shared" ref="O74:O130" si="12">SUM(P74:S74)</f>
        <v>0</v>
      </c>
      <c r="P74" s="6"/>
      <c r="Q74" s="6"/>
      <c r="R74" s="6"/>
      <c r="S74" s="6"/>
      <c r="T74" s="6">
        <f t="shared" ref="T74:T130" si="13">SUM(U74:V74)</f>
        <v>0</v>
      </c>
      <c r="U74" s="6"/>
      <c r="V74" s="6"/>
      <c r="W74" s="6">
        <f t="shared" si="8"/>
        <v>0</v>
      </c>
      <c r="X74" s="6"/>
      <c r="Y74" s="6"/>
      <c r="Z74" s="6"/>
      <c r="AA74" s="8">
        <f t="shared" ref="AA74:AA130" si="14">W74+T74+O74+H74+C74</f>
        <v>265983</v>
      </c>
    </row>
    <row r="75" spans="1:27" ht="38.1" customHeight="1" x14ac:dyDescent="0.25">
      <c r="A75" s="23">
        <f t="shared" si="9"/>
        <v>67</v>
      </c>
      <c r="B75" s="2" t="s">
        <v>127</v>
      </c>
      <c r="C75" s="6">
        <f t="shared" si="10"/>
        <v>0</v>
      </c>
      <c r="D75" s="6"/>
      <c r="E75" s="6"/>
      <c r="F75" s="6"/>
      <c r="G75" s="6"/>
      <c r="H75" s="7">
        <f t="shared" si="11"/>
        <v>611162.64</v>
      </c>
      <c r="I75" s="6"/>
      <c r="J75" s="25"/>
      <c r="K75" s="6"/>
      <c r="L75" s="6">
        <v>591796.80000000005</v>
      </c>
      <c r="M75" s="7">
        <v>19365.840000000004</v>
      </c>
      <c r="N75" s="7"/>
      <c r="O75" s="6">
        <f t="shared" si="12"/>
        <v>0</v>
      </c>
      <c r="P75" s="6"/>
      <c r="Q75" s="6"/>
      <c r="R75" s="6"/>
      <c r="S75" s="6"/>
      <c r="T75" s="6">
        <f t="shared" si="13"/>
        <v>0</v>
      </c>
      <c r="U75" s="6"/>
      <c r="V75" s="6"/>
      <c r="W75" s="6">
        <f t="shared" si="8"/>
        <v>0</v>
      </c>
      <c r="X75" s="6"/>
      <c r="Y75" s="6"/>
      <c r="Z75" s="6"/>
      <c r="AA75" s="8">
        <f t="shared" si="14"/>
        <v>611162.64</v>
      </c>
    </row>
    <row r="76" spans="1:27" ht="38.1" customHeight="1" x14ac:dyDescent="0.25">
      <c r="A76" s="23">
        <f t="shared" si="9"/>
        <v>68</v>
      </c>
      <c r="B76" s="2" t="s">
        <v>128</v>
      </c>
      <c r="C76" s="6">
        <f t="shared" si="10"/>
        <v>0</v>
      </c>
      <c r="D76" s="6"/>
      <c r="E76" s="6"/>
      <c r="F76" s="6"/>
      <c r="G76" s="6"/>
      <c r="H76" s="7">
        <f t="shared" si="11"/>
        <v>181414.8</v>
      </c>
      <c r="I76" s="6"/>
      <c r="J76" s="25"/>
      <c r="K76" s="6"/>
      <c r="L76" s="6">
        <v>181414.8</v>
      </c>
      <c r="M76" s="7"/>
      <c r="N76" s="7"/>
      <c r="O76" s="6">
        <f t="shared" si="12"/>
        <v>1325184</v>
      </c>
      <c r="P76" s="6"/>
      <c r="Q76" s="6"/>
      <c r="R76" s="6">
        <v>1325184</v>
      </c>
      <c r="S76" s="6"/>
      <c r="T76" s="6">
        <f t="shared" si="13"/>
        <v>0</v>
      </c>
      <c r="U76" s="6"/>
      <c r="V76" s="6"/>
      <c r="W76" s="6">
        <f t="shared" si="8"/>
        <v>0</v>
      </c>
      <c r="X76" s="6"/>
      <c r="Y76" s="6"/>
      <c r="Z76" s="6"/>
      <c r="AA76" s="8">
        <f t="shared" si="14"/>
        <v>1506598.8</v>
      </c>
    </row>
    <row r="77" spans="1:27" ht="38.1" customHeight="1" x14ac:dyDescent="0.25">
      <c r="A77" s="23">
        <f t="shared" si="9"/>
        <v>69</v>
      </c>
      <c r="B77" s="2" t="s">
        <v>129</v>
      </c>
      <c r="C77" s="6">
        <f t="shared" si="10"/>
        <v>0</v>
      </c>
      <c r="D77" s="6"/>
      <c r="E77" s="6"/>
      <c r="F77" s="6"/>
      <c r="G77" s="6"/>
      <c r="H77" s="7">
        <f t="shared" si="11"/>
        <v>24570</v>
      </c>
      <c r="I77" s="6"/>
      <c r="J77" s="25"/>
      <c r="K77" s="6"/>
      <c r="L77" s="6">
        <v>24570</v>
      </c>
      <c r="M77" s="7"/>
      <c r="N77" s="7"/>
      <c r="O77" s="6">
        <f t="shared" si="12"/>
        <v>0</v>
      </c>
      <c r="P77" s="6"/>
      <c r="Q77" s="6"/>
      <c r="R77" s="6"/>
      <c r="S77" s="6"/>
      <c r="T77" s="6">
        <f t="shared" si="13"/>
        <v>0</v>
      </c>
      <c r="U77" s="6"/>
      <c r="V77" s="6"/>
      <c r="W77" s="6">
        <f t="shared" si="8"/>
        <v>0</v>
      </c>
      <c r="X77" s="6"/>
      <c r="Y77" s="6"/>
      <c r="Z77" s="6"/>
      <c r="AA77" s="8">
        <f t="shared" si="14"/>
        <v>24570</v>
      </c>
    </row>
    <row r="78" spans="1:27" ht="38.1" customHeight="1" x14ac:dyDescent="0.25">
      <c r="A78" s="23">
        <f t="shared" si="9"/>
        <v>70</v>
      </c>
      <c r="B78" s="2" t="s">
        <v>130</v>
      </c>
      <c r="C78" s="6">
        <f t="shared" si="10"/>
        <v>0</v>
      </c>
      <c r="D78" s="6"/>
      <c r="E78" s="6"/>
      <c r="F78" s="6"/>
      <c r="G78" s="6"/>
      <c r="H78" s="7">
        <f t="shared" si="11"/>
        <v>98030</v>
      </c>
      <c r="I78" s="6"/>
      <c r="J78" s="25"/>
      <c r="K78" s="6"/>
      <c r="L78" s="6">
        <v>98030</v>
      </c>
      <c r="M78" s="7"/>
      <c r="N78" s="7"/>
      <c r="O78" s="6">
        <f t="shared" si="12"/>
        <v>0</v>
      </c>
      <c r="P78" s="6"/>
      <c r="Q78" s="6"/>
      <c r="R78" s="6"/>
      <c r="S78" s="6"/>
      <c r="T78" s="6">
        <f t="shared" si="13"/>
        <v>0</v>
      </c>
      <c r="U78" s="6"/>
      <c r="V78" s="6"/>
      <c r="W78" s="6">
        <f t="shared" si="8"/>
        <v>0</v>
      </c>
      <c r="X78" s="6"/>
      <c r="Y78" s="6"/>
      <c r="Z78" s="6"/>
      <c r="AA78" s="8">
        <f t="shared" si="14"/>
        <v>98030</v>
      </c>
    </row>
    <row r="79" spans="1:27" ht="38.1" customHeight="1" x14ac:dyDescent="0.25">
      <c r="A79" s="23">
        <f t="shared" si="9"/>
        <v>71</v>
      </c>
      <c r="B79" s="2" t="s">
        <v>131</v>
      </c>
      <c r="C79" s="6">
        <f t="shared" si="10"/>
        <v>0</v>
      </c>
      <c r="D79" s="6"/>
      <c r="E79" s="6"/>
      <c r="F79" s="6"/>
      <c r="G79" s="6"/>
      <c r="H79" s="7">
        <f t="shared" si="11"/>
        <v>117636</v>
      </c>
      <c r="I79" s="6"/>
      <c r="J79" s="25"/>
      <c r="K79" s="6"/>
      <c r="L79" s="6">
        <v>117636</v>
      </c>
      <c r="M79" s="7"/>
      <c r="N79" s="7"/>
      <c r="O79" s="6">
        <f t="shared" si="12"/>
        <v>0</v>
      </c>
      <c r="P79" s="6"/>
      <c r="Q79" s="6"/>
      <c r="R79" s="6"/>
      <c r="S79" s="6"/>
      <c r="T79" s="6">
        <f t="shared" si="13"/>
        <v>0</v>
      </c>
      <c r="U79" s="6"/>
      <c r="V79" s="6"/>
      <c r="W79" s="6">
        <f t="shared" si="8"/>
        <v>0</v>
      </c>
      <c r="X79" s="6"/>
      <c r="Y79" s="6"/>
      <c r="Z79" s="6"/>
      <c r="AA79" s="8">
        <f t="shared" si="14"/>
        <v>117636</v>
      </c>
    </row>
    <row r="80" spans="1:27" ht="38.1" customHeight="1" x14ac:dyDescent="0.25">
      <c r="A80" s="23">
        <f t="shared" si="9"/>
        <v>72</v>
      </c>
      <c r="B80" s="2" t="s">
        <v>132</v>
      </c>
      <c r="C80" s="6">
        <f t="shared" si="10"/>
        <v>0</v>
      </c>
      <c r="D80" s="6"/>
      <c r="E80" s="6"/>
      <c r="F80" s="6"/>
      <c r="G80" s="6"/>
      <c r="H80" s="7">
        <f t="shared" si="11"/>
        <v>1804386.5</v>
      </c>
      <c r="I80" s="6"/>
      <c r="J80" s="25"/>
      <c r="K80" s="6"/>
      <c r="L80" s="6"/>
      <c r="M80" s="7">
        <v>1804386.5</v>
      </c>
      <c r="N80" s="7"/>
      <c r="O80" s="6">
        <f t="shared" si="12"/>
        <v>0</v>
      </c>
      <c r="P80" s="6"/>
      <c r="Q80" s="6"/>
      <c r="R80" s="6"/>
      <c r="S80" s="6"/>
      <c r="T80" s="6">
        <f t="shared" si="13"/>
        <v>0</v>
      </c>
      <c r="U80" s="6"/>
      <c r="V80" s="6"/>
      <c r="W80" s="6">
        <f t="shared" si="8"/>
        <v>0</v>
      </c>
      <c r="X80" s="6"/>
      <c r="Y80" s="6"/>
      <c r="Z80" s="6"/>
      <c r="AA80" s="8">
        <f t="shared" si="14"/>
        <v>1804386.5</v>
      </c>
    </row>
    <row r="81" spans="1:27" ht="38.1" customHeight="1" x14ac:dyDescent="0.25">
      <c r="A81" s="23">
        <f t="shared" si="9"/>
        <v>73</v>
      </c>
      <c r="B81" s="2" t="s">
        <v>133</v>
      </c>
      <c r="C81" s="6">
        <f t="shared" si="10"/>
        <v>0</v>
      </c>
      <c r="D81" s="6"/>
      <c r="E81" s="6"/>
      <c r="F81" s="6"/>
      <c r="G81" s="6"/>
      <c r="H81" s="7">
        <f t="shared" si="11"/>
        <v>108743.03999999999</v>
      </c>
      <c r="I81" s="6"/>
      <c r="J81" s="25"/>
      <c r="K81" s="6"/>
      <c r="L81" s="6">
        <v>108743.03999999999</v>
      </c>
      <c r="M81" s="7"/>
      <c r="N81" s="7"/>
      <c r="O81" s="6">
        <f t="shared" si="12"/>
        <v>0</v>
      </c>
      <c r="P81" s="6"/>
      <c r="Q81" s="6"/>
      <c r="R81" s="6"/>
      <c r="S81" s="6"/>
      <c r="T81" s="6">
        <f t="shared" si="13"/>
        <v>0</v>
      </c>
      <c r="U81" s="6"/>
      <c r="V81" s="6"/>
      <c r="W81" s="6">
        <f t="shared" si="8"/>
        <v>0</v>
      </c>
      <c r="X81" s="6"/>
      <c r="Y81" s="6"/>
      <c r="Z81" s="6"/>
      <c r="AA81" s="8">
        <f t="shared" si="14"/>
        <v>108743.03999999999</v>
      </c>
    </row>
    <row r="82" spans="1:27" ht="38.1" customHeight="1" x14ac:dyDescent="0.25">
      <c r="A82" s="23">
        <f t="shared" si="9"/>
        <v>74</v>
      </c>
      <c r="B82" s="2" t="s">
        <v>134</v>
      </c>
      <c r="C82" s="6">
        <f t="shared" si="10"/>
        <v>0</v>
      </c>
      <c r="D82" s="6"/>
      <c r="E82" s="6"/>
      <c r="F82" s="6"/>
      <c r="G82" s="6"/>
      <c r="H82" s="7">
        <f t="shared" si="11"/>
        <v>105183.32</v>
      </c>
      <c r="I82" s="6"/>
      <c r="J82" s="25"/>
      <c r="K82" s="6"/>
      <c r="L82" s="6">
        <v>29409</v>
      </c>
      <c r="M82" s="7">
        <v>75774.320000000007</v>
      </c>
      <c r="N82" s="7"/>
      <c r="O82" s="6">
        <f t="shared" si="12"/>
        <v>0</v>
      </c>
      <c r="P82" s="6"/>
      <c r="Q82" s="6"/>
      <c r="R82" s="6"/>
      <c r="S82" s="6"/>
      <c r="T82" s="6">
        <f t="shared" si="13"/>
        <v>0</v>
      </c>
      <c r="U82" s="6"/>
      <c r="V82" s="6"/>
      <c r="W82" s="6">
        <f t="shared" si="8"/>
        <v>0</v>
      </c>
      <c r="X82" s="6"/>
      <c r="Y82" s="6"/>
      <c r="Z82" s="6"/>
      <c r="AA82" s="8">
        <f t="shared" si="14"/>
        <v>105183.32</v>
      </c>
    </row>
    <row r="83" spans="1:27" ht="38.1" customHeight="1" x14ac:dyDescent="0.25">
      <c r="A83" s="23">
        <f t="shared" si="9"/>
        <v>75</v>
      </c>
      <c r="B83" s="2" t="s">
        <v>135</v>
      </c>
      <c r="C83" s="6">
        <f t="shared" si="10"/>
        <v>0</v>
      </c>
      <c r="D83" s="6"/>
      <c r="E83" s="6"/>
      <c r="F83" s="6"/>
      <c r="G83" s="6"/>
      <c r="H83" s="7">
        <f t="shared" si="11"/>
        <v>105183.32</v>
      </c>
      <c r="I83" s="6"/>
      <c r="J83" s="25"/>
      <c r="K83" s="6"/>
      <c r="L83" s="6">
        <v>29409</v>
      </c>
      <c r="M83" s="7">
        <v>75774.320000000007</v>
      </c>
      <c r="N83" s="7"/>
      <c r="O83" s="6">
        <f t="shared" si="12"/>
        <v>0</v>
      </c>
      <c r="P83" s="6"/>
      <c r="Q83" s="6"/>
      <c r="R83" s="6"/>
      <c r="S83" s="6"/>
      <c r="T83" s="6">
        <f t="shared" si="13"/>
        <v>0</v>
      </c>
      <c r="U83" s="6"/>
      <c r="V83" s="6"/>
      <c r="W83" s="6">
        <f t="shared" si="8"/>
        <v>0</v>
      </c>
      <c r="X83" s="6"/>
      <c r="Y83" s="6"/>
      <c r="Z83" s="6"/>
      <c r="AA83" s="8">
        <f t="shared" si="14"/>
        <v>105183.32</v>
      </c>
    </row>
    <row r="84" spans="1:27" ht="38.1" customHeight="1" x14ac:dyDescent="0.25">
      <c r="A84" s="23">
        <f t="shared" si="9"/>
        <v>76</v>
      </c>
      <c r="B84" s="2" t="s">
        <v>136</v>
      </c>
      <c r="C84" s="6">
        <f t="shared" si="10"/>
        <v>0</v>
      </c>
      <c r="D84" s="6"/>
      <c r="E84" s="6"/>
      <c r="F84" s="6"/>
      <c r="G84" s="6"/>
      <c r="H84" s="7">
        <f t="shared" si="11"/>
        <v>105183.32</v>
      </c>
      <c r="I84" s="6"/>
      <c r="J84" s="25"/>
      <c r="K84" s="6"/>
      <c r="L84" s="6">
        <v>29409</v>
      </c>
      <c r="M84" s="7">
        <v>75774.320000000007</v>
      </c>
      <c r="N84" s="7"/>
      <c r="O84" s="6">
        <f t="shared" si="12"/>
        <v>0</v>
      </c>
      <c r="P84" s="6"/>
      <c r="Q84" s="6"/>
      <c r="R84" s="6"/>
      <c r="S84" s="6"/>
      <c r="T84" s="6">
        <f t="shared" si="13"/>
        <v>0</v>
      </c>
      <c r="U84" s="6"/>
      <c r="V84" s="6"/>
      <c r="W84" s="6">
        <f t="shared" si="8"/>
        <v>0</v>
      </c>
      <c r="X84" s="6"/>
      <c r="Y84" s="6"/>
      <c r="Z84" s="6"/>
      <c r="AA84" s="8">
        <f t="shared" si="14"/>
        <v>105183.32</v>
      </c>
    </row>
    <row r="85" spans="1:27" ht="38.1" customHeight="1" x14ac:dyDescent="0.25">
      <c r="A85" s="23">
        <f t="shared" si="9"/>
        <v>77</v>
      </c>
      <c r="B85" s="2" t="s">
        <v>138</v>
      </c>
      <c r="C85" s="6">
        <f t="shared" si="10"/>
        <v>0</v>
      </c>
      <c r="D85" s="6"/>
      <c r="E85" s="6"/>
      <c r="F85" s="6"/>
      <c r="G85" s="6"/>
      <c r="H85" s="7">
        <f t="shared" si="11"/>
        <v>105693</v>
      </c>
      <c r="I85" s="6"/>
      <c r="J85" s="25"/>
      <c r="K85" s="6"/>
      <c r="L85" s="6">
        <v>105693</v>
      </c>
      <c r="M85" s="7"/>
      <c r="N85" s="7"/>
      <c r="O85" s="6">
        <f t="shared" si="12"/>
        <v>0</v>
      </c>
      <c r="P85" s="6"/>
      <c r="Q85" s="6"/>
      <c r="R85" s="6"/>
      <c r="S85" s="6"/>
      <c r="T85" s="6">
        <f t="shared" si="13"/>
        <v>0</v>
      </c>
      <c r="U85" s="6"/>
      <c r="V85" s="6"/>
      <c r="W85" s="6">
        <f t="shared" si="8"/>
        <v>0</v>
      </c>
      <c r="X85" s="6"/>
      <c r="Y85" s="6"/>
      <c r="Z85" s="6"/>
      <c r="AA85" s="8">
        <f t="shared" si="14"/>
        <v>105693</v>
      </c>
    </row>
    <row r="86" spans="1:27" ht="38.1" customHeight="1" x14ac:dyDescent="0.25">
      <c r="A86" s="23">
        <f t="shared" si="9"/>
        <v>78</v>
      </c>
      <c r="B86" s="2" t="s">
        <v>141</v>
      </c>
      <c r="C86" s="6">
        <f t="shared" si="10"/>
        <v>0</v>
      </c>
      <c r="D86" s="6"/>
      <c r="E86" s="6"/>
      <c r="F86" s="6"/>
      <c r="G86" s="6"/>
      <c r="H86" s="7">
        <f t="shared" si="11"/>
        <v>195351</v>
      </c>
      <c r="I86" s="6"/>
      <c r="J86" s="25"/>
      <c r="K86" s="6"/>
      <c r="L86" s="6"/>
      <c r="M86" s="7">
        <v>195351</v>
      </c>
      <c r="N86" s="7"/>
      <c r="O86" s="6">
        <f t="shared" si="12"/>
        <v>0</v>
      </c>
      <c r="P86" s="6"/>
      <c r="Q86" s="6"/>
      <c r="R86" s="6"/>
      <c r="S86" s="6"/>
      <c r="T86" s="6">
        <f t="shared" si="13"/>
        <v>0</v>
      </c>
      <c r="U86" s="6"/>
      <c r="V86" s="6"/>
      <c r="W86" s="6">
        <f t="shared" si="8"/>
        <v>0</v>
      </c>
      <c r="X86" s="6"/>
      <c r="Y86" s="6"/>
      <c r="Z86" s="6"/>
      <c r="AA86" s="8">
        <f t="shared" si="14"/>
        <v>195351</v>
      </c>
    </row>
    <row r="87" spans="1:27" ht="38.1" customHeight="1" x14ac:dyDescent="0.25">
      <c r="A87" s="23">
        <f t="shared" si="9"/>
        <v>79</v>
      </c>
      <c r="B87" s="2" t="s">
        <v>142</v>
      </c>
      <c r="C87" s="6">
        <f t="shared" si="10"/>
        <v>0</v>
      </c>
      <c r="D87" s="6"/>
      <c r="E87" s="6"/>
      <c r="F87" s="6"/>
      <c r="G87" s="6"/>
      <c r="H87" s="7">
        <f t="shared" si="11"/>
        <v>79208.240000000005</v>
      </c>
      <c r="I87" s="6"/>
      <c r="J87" s="25"/>
      <c r="K87" s="6"/>
      <c r="L87" s="6">
        <v>79208.240000000005</v>
      </c>
      <c r="M87" s="7"/>
      <c r="N87" s="7"/>
      <c r="O87" s="6">
        <f t="shared" si="12"/>
        <v>0</v>
      </c>
      <c r="P87" s="6"/>
      <c r="Q87" s="6"/>
      <c r="R87" s="6"/>
      <c r="S87" s="6"/>
      <c r="T87" s="6">
        <f t="shared" si="13"/>
        <v>0</v>
      </c>
      <c r="U87" s="6"/>
      <c r="V87" s="6"/>
      <c r="W87" s="6">
        <f t="shared" si="8"/>
        <v>0</v>
      </c>
      <c r="X87" s="6"/>
      <c r="Y87" s="6"/>
      <c r="Z87" s="6"/>
      <c r="AA87" s="8">
        <f t="shared" si="14"/>
        <v>79208.240000000005</v>
      </c>
    </row>
    <row r="88" spans="1:27" ht="38.1" customHeight="1" x14ac:dyDescent="0.25">
      <c r="A88" s="23">
        <f t="shared" si="9"/>
        <v>80</v>
      </c>
      <c r="B88" s="2" t="s">
        <v>82</v>
      </c>
      <c r="C88" s="6">
        <f t="shared" si="10"/>
        <v>426122718.15770882</v>
      </c>
      <c r="D88" s="6">
        <v>423122718.15770882</v>
      </c>
      <c r="E88" s="6">
        <v>3000000</v>
      </c>
      <c r="F88" s="6"/>
      <c r="G88" s="6"/>
      <c r="H88" s="7">
        <f t="shared" si="11"/>
        <v>220246349.12420127</v>
      </c>
      <c r="I88" s="7">
        <v>118147852.31279387</v>
      </c>
      <c r="J88" s="25">
        <v>30337368.907407403</v>
      </c>
      <c r="K88" s="6">
        <v>31340416.960000001</v>
      </c>
      <c r="L88" s="7">
        <v>21427042.02</v>
      </c>
      <c r="M88" s="7">
        <v>18316382</v>
      </c>
      <c r="N88" s="7">
        <v>677286.924</v>
      </c>
      <c r="O88" s="6">
        <f t="shared" si="12"/>
        <v>27183881.555999994</v>
      </c>
      <c r="P88" s="6">
        <v>954960.71999999986</v>
      </c>
      <c r="Q88" s="6"/>
      <c r="R88" s="6">
        <v>26067694.463999994</v>
      </c>
      <c r="S88" s="6">
        <v>161226.37200000003</v>
      </c>
      <c r="T88" s="6">
        <f t="shared" si="13"/>
        <v>0</v>
      </c>
      <c r="U88" s="6"/>
      <c r="V88" s="6"/>
      <c r="W88" s="6">
        <f t="shared" si="8"/>
        <v>0</v>
      </c>
      <c r="X88" s="6"/>
      <c r="Y88" s="6"/>
      <c r="Z88" s="6"/>
      <c r="AA88" s="8">
        <f t="shared" si="14"/>
        <v>673552948.83791006</v>
      </c>
    </row>
    <row r="89" spans="1:27" ht="38.1" customHeight="1" x14ac:dyDescent="0.25">
      <c r="A89" s="23">
        <f t="shared" si="9"/>
        <v>81</v>
      </c>
      <c r="B89" s="2" t="s">
        <v>83</v>
      </c>
      <c r="C89" s="6">
        <f t="shared" si="10"/>
        <v>48555167.683248006</v>
      </c>
      <c r="D89" s="6">
        <v>48357807.823248006</v>
      </c>
      <c r="E89" s="6">
        <v>197359.86</v>
      </c>
      <c r="F89" s="6"/>
      <c r="G89" s="6"/>
      <c r="H89" s="7">
        <f t="shared" si="11"/>
        <v>86396684.879058048</v>
      </c>
      <c r="I89" s="7">
        <v>48773980.699113607</v>
      </c>
      <c r="J89" s="25">
        <v>17012918.381944444</v>
      </c>
      <c r="K89" s="6">
        <v>9953011</v>
      </c>
      <c r="L89" s="7">
        <v>10619306.25</v>
      </c>
      <c r="M89" s="7"/>
      <c r="N89" s="7">
        <v>37468.547999999995</v>
      </c>
      <c r="O89" s="6">
        <f t="shared" si="12"/>
        <v>31706779.967999998</v>
      </c>
      <c r="P89" s="6">
        <v>13653536.399999999</v>
      </c>
      <c r="Q89" s="6"/>
      <c r="R89" s="6">
        <v>18036416.831999999</v>
      </c>
      <c r="S89" s="6">
        <v>16826.736000000001</v>
      </c>
      <c r="T89" s="6">
        <f t="shared" si="13"/>
        <v>82111200</v>
      </c>
      <c r="U89" s="6">
        <v>82111200</v>
      </c>
      <c r="V89" s="6"/>
      <c r="W89" s="6">
        <f t="shared" si="8"/>
        <v>0</v>
      </c>
      <c r="X89" s="6"/>
      <c r="Y89" s="6"/>
      <c r="Z89" s="6"/>
      <c r="AA89" s="8">
        <f t="shared" si="14"/>
        <v>248769832.53030607</v>
      </c>
    </row>
    <row r="90" spans="1:27" ht="38.1" customHeight="1" x14ac:dyDescent="0.25">
      <c r="A90" s="23">
        <f t="shared" si="9"/>
        <v>82</v>
      </c>
      <c r="B90" s="2" t="s">
        <v>84</v>
      </c>
      <c r="C90" s="6">
        <f t="shared" si="10"/>
        <v>150317975.9385576</v>
      </c>
      <c r="D90" s="6">
        <v>149833609.4985576</v>
      </c>
      <c r="E90" s="6">
        <v>484366.44</v>
      </c>
      <c r="F90" s="6"/>
      <c r="G90" s="6"/>
      <c r="H90" s="7">
        <f t="shared" si="11"/>
        <v>84750265.378334373</v>
      </c>
      <c r="I90" s="7">
        <v>38943394.777260296</v>
      </c>
      <c r="J90" s="25">
        <v>21770321.449074078</v>
      </c>
      <c r="K90" s="6">
        <v>1753870</v>
      </c>
      <c r="L90" s="7">
        <v>7475991.6000000006</v>
      </c>
      <c r="M90" s="7">
        <v>14742520</v>
      </c>
      <c r="N90" s="7">
        <v>64167.552000000003</v>
      </c>
      <c r="O90" s="6">
        <f t="shared" si="12"/>
        <v>37537033.187999994</v>
      </c>
      <c r="P90" s="6">
        <v>28073857.391999997</v>
      </c>
      <c r="Q90" s="6">
        <v>77560.115999999995</v>
      </c>
      <c r="R90" s="6">
        <v>9385615.6799999978</v>
      </c>
      <c r="S90" s="6"/>
      <c r="T90" s="6">
        <f t="shared" si="13"/>
        <v>0</v>
      </c>
      <c r="U90" s="6"/>
      <c r="V90" s="6"/>
      <c r="W90" s="6">
        <f t="shared" si="8"/>
        <v>0</v>
      </c>
      <c r="X90" s="6"/>
      <c r="Y90" s="6"/>
      <c r="Z90" s="6"/>
      <c r="AA90" s="8">
        <f t="shared" si="14"/>
        <v>272605274.50489199</v>
      </c>
    </row>
    <row r="91" spans="1:27" ht="38.1" customHeight="1" x14ac:dyDescent="0.25">
      <c r="A91" s="23">
        <f t="shared" si="9"/>
        <v>83</v>
      </c>
      <c r="B91" s="2" t="s">
        <v>85</v>
      </c>
      <c r="C91" s="6">
        <f t="shared" si="10"/>
        <v>603530581.34346211</v>
      </c>
      <c r="D91" s="6">
        <v>599680581.34346211</v>
      </c>
      <c r="E91" s="6">
        <v>3850000</v>
      </c>
      <c r="F91" s="6"/>
      <c r="G91" s="6"/>
      <c r="H91" s="7">
        <f t="shared" si="11"/>
        <v>187051493.21870568</v>
      </c>
      <c r="I91" s="7">
        <v>90332583.714576021</v>
      </c>
      <c r="J91" s="25">
        <v>47734289.192129642</v>
      </c>
      <c r="K91" s="6">
        <v>14030960</v>
      </c>
      <c r="L91" s="7">
        <v>26031443</v>
      </c>
      <c r="M91" s="7">
        <v>8637160</v>
      </c>
      <c r="N91" s="7">
        <v>285057.31200000003</v>
      </c>
      <c r="O91" s="6">
        <f t="shared" si="12"/>
        <v>32479597.247999992</v>
      </c>
      <c r="P91" s="6">
        <v>6802500.7679999992</v>
      </c>
      <c r="Q91" s="6"/>
      <c r="R91" s="6">
        <v>25677096.479999993</v>
      </c>
      <c r="S91" s="6"/>
      <c r="T91" s="6">
        <f t="shared" si="13"/>
        <v>0</v>
      </c>
      <c r="U91" s="6"/>
      <c r="V91" s="6"/>
      <c r="W91" s="6">
        <f t="shared" si="8"/>
        <v>0</v>
      </c>
      <c r="X91" s="6"/>
      <c r="Y91" s="6"/>
      <c r="Z91" s="6"/>
      <c r="AA91" s="8">
        <f t="shared" si="14"/>
        <v>823061671.81016779</v>
      </c>
    </row>
    <row r="92" spans="1:27" ht="38.1" customHeight="1" x14ac:dyDescent="0.25">
      <c r="A92" s="23">
        <f t="shared" si="9"/>
        <v>84</v>
      </c>
      <c r="B92" s="2" t="s">
        <v>86</v>
      </c>
      <c r="C92" s="6">
        <f t="shared" si="10"/>
        <v>190047642.40660796</v>
      </c>
      <c r="D92" s="6">
        <v>189515028.31060797</v>
      </c>
      <c r="E92" s="6">
        <v>532614.09600000002</v>
      </c>
      <c r="F92" s="6"/>
      <c r="G92" s="6"/>
      <c r="H92" s="7">
        <f t="shared" si="11"/>
        <v>90186316.099999994</v>
      </c>
      <c r="I92" s="6"/>
      <c r="J92" s="25"/>
      <c r="K92" s="6"/>
      <c r="L92" s="6">
        <v>89896406</v>
      </c>
      <c r="M92" s="7">
        <v>189454.5</v>
      </c>
      <c r="N92" s="7">
        <v>100455.6</v>
      </c>
      <c r="O92" s="6">
        <f t="shared" si="12"/>
        <v>4949562.24</v>
      </c>
      <c r="P92" s="6"/>
      <c r="Q92" s="6"/>
      <c r="R92" s="6">
        <v>4949562.24</v>
      </c>
      <c r="S92" s="6"/>
      <c r="T92" s="6">
        <f t="shared" si="13"/>
        <v>0</v>
      </c>
      <c r="U92" s="6"/>
      <c r="V92" s="6"/>
      <c r="W92" s="6">
        <f t="shared" si="8"/>
        <v>0</v>
      </c>
      <c r="X92" s="6"/>
      <c r="Y92" s="6"/>
      <c r="Z92" s="6"/>
      <c r="AA92" s="8">
        <f t="shared" si="14"/>
        <v>285183520.74660796</v>
      </c>
    </row>
    <row r="93" spans="1:27" ht="38.1" customHeight="1" x14ac:dyDescent="0.25">
      <c r="A93" s="23">
        <f t="shared" si="9"/>
        <v>85</v>
      </c>
      <c r="B93" s="2" t="s">
        <v>87</v>
      </c>
      <c r="C93" s="6">
        <f t="shared" si="10"/>
        <v>166865042.22048795</v>
      </c>
      <c r="D93" s="6">
        <v>153223170.28048795</v>
      </c>
      <c r="E93" s="6"/>
      <c r="F93" s="6">
        <v>13641871.940000001</v>
      </c>
      <c r="G93" s="6"/>
      <c r="H93" s="7">
        <f t="shared" si="11"/>
        <v>29681144.859999999</v>
      </c>
      <c r="I93" s="6"/>
      <c r="J93" s="25"/>
      <c r="K93" s="6"/>
      <c r="L93" s="6">
        <v>15921360</v>
      </c>
      <c r="M93" s="7">
        <v>13759784.859999999</v>
      </c>
      <c r="N93" s="7"/>
      <c r="O93" s="6">
        <f t="shared" si="12"/>
        <v>26395014.912</v>
      </c>
      <c r="P93" s="6">
        <v>15082747.344000001</v>
      </c>
      <c r="Q93" s="6"/>
      <c r="R93" s="6">
        <v>11312267.567999998</v>
      </c>
      <c r="S93" s="6"/>
      <c r="T93" s="6">
        <f t="shared" si="13"/>
        <v>0</v>
      </c>
      <c r="U93" s="6"/>
      <c r="V93" s="6"/>
      <c r="W93" s="6">
        <f t="shared" si="8"/>
        <v>0</v>
      </c>
      <c r="X93" s="6"/>
      <c r="Y93" s="6"/>
      <c r="Z93" s="6"/>
      <c r="AA93" s="8">
        <f t="shared" si="14"/>
        <v>222941201.99248797</v>
      </c>
    </row>
    <row r="94" spans="1:27" ht="38.1" customHeight="1" x14ac:dyDescent="0.25">
      <c r="A94" s="23">
        <f t="shared" si="9"/>
        <v>86</v>
      </c>
      <c r="B94" s="2" t="s">
        <v>88</v>
      </c>
      <c r="C94" s="6">
        <f t="shared" si="10"/>
        <v>139807878.65045998</v>
      </c>
      <c r="D94" s="6">
        <v>139474142.49845996</v>
      </c>
      <c r="E94" s="6">
        <v>333736.15199999994</v>
      </c>
      <c r="F94" s="6"/>
      <c r="G94" s="6"/>
      <c r="H94" s="7">
        <f t="shared" si="11"/>
        <v>256561842.05747408</v>
      </c>
      <c r="I94" s="6">
        <v>135866886.77747408</v>
      </c>
      <c r="J94" s="25">
        <v>3497679.25</v>
      </c>
      <c r="K94" s="6">
        <v>74289811</v>
      </c>
      <c r="L94" s="6">
        <v>22676365.43</v>
      </c>
      <c r="M94" s="7">
        <v>20231099.600000001</v>
      </c>
      <c r="N94" s="7"/>
      <c r="O94" s="6">
        <f t="shared" si="12"/>
        <v>18850411.103999998</v>
      </c>
      <c r="P94" s="6">
        <v>4863590.9279999994</v>
      </c>
      <c r="Q94" s="6"/>
      <c r="R94" s="6">
        <v>13986820.175999999</v>
      </c>
      <c r="S94" s="6"/>
      <c r="T94" s="6">
        <f t="shared" si="13"/>
        <v>0</v>
      </c>
      <c r="U94" s="6"/>
      <c r="V94" s="6"/>
      <c r="W94" s="6">
        <f t="shared" si="8"/>
        <v>0</v>
      </c>
      <c r="X94" s="6"/>
      <c r="Y94" s="6"/>
      <c r="Z94" s="6"/>
      <c r="AA94" s="8">
        <f t="shared" si="14"/>
        <v>415220131.81193399</v>
      </c>
    </row>
    <row r="95" spans="1:27" ht="44.25" customHeight="1" x14ac:dyDescent="0.25">
      <c r="A95" s="23">
        <f t="shared" si="9"/>
        <v>87</v>
      </c>
      <c r="B95" s="2" t="s">
        <v>89</v>
      </c>
      <c r="C95" s="6">
        <f t="shared" si="10"/>
        <v>0</v>
      </c>
      <c r="D95" s="6"/>
      <c r="E95" s="6"/>
      <c r="F95" s="6"/>
      <c r="G95" s="6"/>
      <c r="H95" s="7">
        <f t="shared" si="11"/>
        <v>260484164.34999999</v>
      </c>
      <c r="I95" s="6"/>
      <c r="J95" s="25"/>
      <c r="K95" s="6"/>
      <c r="L95" s="6">
        <v>136270287</v>
      </c>
      <c r="M95" s="7">
        <v>122970557.34999999</v>
      </c>
      <c r="N95" s="7">
        <v>1243320</v>
      </c>
      <c r="O95" s="6">
        <f t="shared" si="12"/>
        <v>0</v>
      </c>
      <c r="P95" s="6"/>
      <c r="Q95" s="6"/>
      <c r="R95" s="6"/>
      <c r="S95" s="6"/>
      <c r="T95" s="6">
        <f t="shared" si="13"/>
        <v>0</v>
      </c>
      <c r="U95" s="6"/>
      <c r="V95" s="6"/>
      <c r="W95" s="6">
        <f t="shared" si="8"/>
        <v>0</v>
      </c>
      <c r="X95" s="6"/>
      <c r="Y95" s="6"/>
      <c r="Z95" s="6"/>
      <c r="AA95" s="8">
        <f t="shared" si="14"/>
        <v>260484164.34999999</v>
      </c>
    </row>
    <row r="96" spans="1:27" ht="38.1" customHeight="1" x14ac:dyDescent="0.25">
      <c r="A96" s="23">
        <f t="shared" si="9"/>
        <v>88</v>
      </c>
      <c r="B96" s="2" t="s">
        <v>90</v>
      </c>
      <c r="C96" s="6">
        <f t="shared" si="10"/>
        <v>0</v>
      </c>
      <c r="D96" s="6"/>
      <c r="E96" s="6"/>
      <c r="F96" s="6"/>
      <c r="G96" s="6"/>
      <c r="H96" s="7">
        <f t="shared" si="11"/>
        <v>61610656.718518525</v>
      </c>
      <c r="I96" s="6">
        <v>41997396.672000006</v>
      </c>
      <c r="J96" s="25">
        <v>13746189.018518519</v>
      </c>
      <c r="K96" s="6">
        <v>175387</v>
      </c>
      <c r="L96" s="6">
        <v>5501812</v>
      </c>
      <c r="M96" s="7"/>
      <c r="N96" s="7">
        <v>189872.02799999999</v>
      </c>
      <c r="O96" s="6">
        <f t="shared" si="12"/>
        <v>13201483.007999998</v>
      </c>
      <c r="P96" s="6"/>
      <c r="Q96" s="6"/>
      <c r="R96" s="6">
        <v>13201483.007999998</v>
      </c>
      <c r="S96" s="6"/>
      <c r="T96" s="6">
        <f t="shared" si="13"/>
        <v>0</v>
      </c>
      <c r="U96" s="6"/>
      <c r="V96" s="6"/>
      <c r="W96" s="6">
        <f t="shared" si="8"/>
        <v>0</v>
      </c>
      <c r="X96" s="6"/>
      <c r="Y96" s="6"/>
      <c r="Z96" s="6"/>
      <c r="AA96" s="8">
        <f t="shared" si="14"/>
        <v>74812139.726518527</v>
      </c>
    </row>
    <row r="97" spans="1:27" ht="38.1" customHeight="1" x14ac:dyDescent="0.25">
      <c r="A97" s="23">
        <f t="shared" si="9"/>
        <v>89</v>
      </c>
      <c r="B97" s="24" t="s">
        <v>91</v>
      </c>
      <c r="C97" s="6">
        <f t="shared" si="10"/>
        <v>0</v>
      </c>
      <c r="D97" s="6"/>
      <c r="E97" s="6"/>
      <c r="F97" s="6"/>
      <c r="G97" s="6"/>
      <c r="H97" s="7">
        <f t="shared" si="11"/>
        <v>58344655.188000001</v>
      </c>
      <c r="I97" s="6"/>
      <c r="J97" s="25"/>
      <c r="K97" s="6"/>
      <c r="L97" s="6">
        <v>58253322.539999999</v>
      </c>
      <c r="M97" s="7"/>
      <c r="N97" s="7">
        <v>91332.648000000001</v>
      </c>
      <c r="O97" s="6">
        <f t="shared" si="12"/>
        <v>0</v>
      </c>
      <c r="P97" s="6"/>
      <c r="Q97" s="6"/>
      <c r="R97" s="6"/>
      <c r="S97" s="6"/>
      <c r="T97" s="6">
        <f t="shared" si="13"/>
        <v>0</v>
      </c>
      <c r="U97" s="6"/>
      <c r="V97" s="6"/>
      <c r="W97" s="6">
        <f t="shared" si="8"/>
        <v>0</v>
      </c>
      <c r="X97" s="6"/>
      <c r="Y97" s="6"/>
      <c r="Z97" s="6"/>
      <c r="AA97" s="8">
        <f t="shared" si="14"/>
        <v>58344655.188000001</v>
      </c>
    </row>
    <row r="98" spans="1:27" ht="38.1" customHeight="1" x14ac:dyDescent="0.25">
      <c r="A98" s="23">
        <f t="shared" si="9"/>
        <v>90</v>
      </c>
      <c r="B98" s="2" t="s">
        <v>92</v>
      </c>
      <c r="C98" s="6">
        <f t="shared" si="10"/>
        <v>0</v>
      </c>
      <c r="D98" s="6"/>
      <c r="E98" s="6"/>
      <c r="F98" s="6"/>
      <c r="G98" s="6"/>
      <c r="H98" s="7">
        <f t="shared" si="11"/>
        <v>46356637.10800001</v>
      </c>
      <c r="I98" s="6"/>
      <c r="J98" s="25"/>
      <c r="K98" s="6"/>
      <c r="L98" s="6">
        <v>46254082.000000007</v>
      </c>
      <c r="M98" s="7"/>
      <c r="N98" s="7">
        <v>102555.10800000002</v>
      </c>
      <c r="O98" s="6">
        <f t="shared" si="12"/>
        <v>0</v>
      </c>
      <c r="P98" s="6"/>
      <c r="Q98" s="6"/>
      <c r="R98" s="6"/>
      <c r="S98" s="6"/>
      <c r="T98" s="6">
        <f t="shared" si="13"/>
        <v>0</v>
      </c>
      <c r="U98" s="6"/>
      <c r="V98" s="6"/>
      <c r="W98" s="6">
        <f t="shared" si="8"/>
        <v>0</v>
      </c>
      <c r="X98" s="6"/>
      <c r="Y98" s="6"/>
      <c r="Z98" s="6"/>
      <c r="AA98" s="8">
        <f t="shared" si="14"/>
        <v>46356637.10800001</v>
      </c>
    </row>
    <row r="99" spans="1:27" ht="38.1" customHeight="1" x14ac:dyDescent="0.25">
      <c r="A99" s="23">
        <f t="shared" si="9"/>
        <v>91</v>
      </c>
      <c r="B99" s="2" t="s">
        <v>93</v>
      </c>
      <c r="C99" s="6">
        <f t="shared" si="10"/>
        <v>0</v>
      </c>
      <c r="D99" s="6"/>
      <c r="E99" s="6"/>
      <c r="F99" s="6"/>
      <c r="G99" s="6"/>
      <c r="H99" s="7">
        <f t="shared" si="11"/>
        <v>42348600</v>
      </c>
      <c r="I99" s="6"/>
      <c r="J99" s="25"/>
      <c r="K99" s="6"/>
      <c r="L99" s="6">
        <v>42348600</v>
      </c>
      <c r="M99" s="7"/>
      <c r="N99" s="7"/>
      <c r="O99" s="6">
        <f t="shared" si="12"/>
        <v>0</v>
      </c>
      <c r="P99" s="6"/>
      <c r="Q99" s="6"/>
      <c r="R99" s="6"/>
      <c r="S99" s="6"/>
      <c r="T99" s="6">
        <f t="shared" si="13"/>
        <v>0</v>
      </c>
      <c r="U99" s="6"/>
      <c r="V99" s="6"/>
      <c r="W99" s="6">
        <f t="shared" si="8"/>
        <v>0</v>
      </c>
      <c r="X99" s="6"/>
      <c r="Y99" s="6"/>
      <c r="Z99" s="6"/>
      <c r="AA99" s="8">
        <f t="shared" si="14"/>
        <v>42348600</v>
      </c>
    </row>
    <row r="100" spans="1:27" ht="38.1" customHeight="1" x14ac:dyDescent="0.25">
      <c r="A100" s="23">
        <f t="shared" si="9"/>
        <v>92</v>
      </c>
      <c r="B100" s="2" t="s">
        <v>94</v>
      </c>
      <c r="C100" s="6">
        <f t="shared" si="10"/>
        <v>38012617.335287996</v>
      </c>
      <c r="D100" s="6">
        <v>37212607.335287996</v>
      </c>
      <c r="E100" s="6">
        <v>800010</v>
      </c>
      <c r="F100" s="6"/>
      <c r="G100" s="6"/>
      <c r="H100" s="7">
        <f t="shared" si="11"/>
        <v>57384618.458192594</v>
      </c>
      <c r="I100" s="6">
        <v>31526925.897600003</v>
      </c>
      <c r="J100" s="25">
        <v>16402007.842592591</v>
      </c>
      <c r="K100" s="6">
        <v>5687049.25</v>
      </c>
      <c r="L100" s="7">
        <v>3479087</v>
      </c>
      <c r="M100" s="7"/>
      <c r="N100" s="7">
        <v>289548.46799999994</v>
      </c>
      <c r="O100" s="6">
        <f t="shared" si="12"/>
        <v>22858554.599999998</v>
      </c>
      <c r="P100" s="6">
        <v>12194177.52</v>
      </c>
      <c r="Q100" s="6">
        <v>72519.755999999994</v>
      </c>
      <c r="R100" s="6">
        <v>10563041.663999997</v>
      </c>
      <c r="S100" s="6">
        <v>28815.66</v>
      </c>
      <c r="T100" s="6">
        <f t="shared" si="13"/>
        <v>0</v>
      </c>
      <c r="U100" s="6"/>
      <c r="V100" s="6"/>
      <c r="W100" s="6">
        <f t="shared" si="8"/>
        <v>0</v>
      </c>
      <c r="X100" s="6"/>
      <c r="Y100" s="6"/>
      <c r="Z100" s="6"/>
      <c r="AA100" s="8">
        <f t="shared" si="14"/>
        <v>118255790.3934806</v>
      </c>
    </row>
    <row r="101" spans="1:27" ht="38.1" customHeight="1" x14ac:dyDescent="0.25">
      <c r="A101" s="23">
        <f t="shared" si="9"/>
        <v>93</v>
      </c>
      <c r="B101" s="2" t="s">
        <v>95</v>
      </c>
      <c r="C101" s="6">
        <f t="shared" si="10"/>
        <v>2538063.83292</v>
      </c>
      <c r="D101" s="6">
        <v>2538063.83292</v>
      </c>
      <c r="E101" s="6"/>
      <c r="F101" s="6"/>
      <c r="G101" s="6"/>
      <c r="H101" s="7">
        <f t="shared" si="11"/>
        <v>17214346.316544771</v>
      </c>
      <c r="I101" s="6">
        <v>11611350.371174403</v>
      </c>
      <c r="J101" s="25">
        <v>4513084.7453703703</v>
      </c>
      <c r="K101" s="6">
        <v>701548</v>
      </c>
      <c r="L101" s="7">
        <v>388363.2</v>
      </c>
      <c r="M101" s="7"/>
      <c r="N101" s="7"/>
      <c r="O101" s="6">
        <f t="shared" si="12"/>
        <v>4594412.9279999994</v>
      </c>
      <c r="P101" s="6"/>
      <c r="Q101" s="6"/>
      <c r="R101" s="6">
        <v>4594412.9279999994</v>
      </c>
      <c r="S101" s="6"/>
      <c r="T101" s="6">
        <f t="shared" si="13"/>
        <v>0</v>
      </c>
      <c r="U101" s="6"/>
      <c r="V101" s="6"/>
      <c r="W101" s="6">
        <f t="shared" si="8"/>
        <v>0</v>
      </c>
      <c r="X101" s="6"/>
      <c r="Y101" s="6"/>
      <c r="Z101" s="6"/>
      <c r="AA101" s="8">
        <f t="shared" si="14"/>
        <v>24346823.077464771</v>
      </c>
    </row>
    <row r="102" spans="1:27" ht="46.5" customHeight="1" x14ac:dyDescent="0.25">
      <c r="A102" s="23">
        <f t="shared" si="9"/>
        <v>94</v>
      </c>
      <c r="B102" s="2" t="s">
        <v>96</v>
      </c>
      <c r="C102" s="6">
        <f t="shared" si="10"/>
        <v>0</v>
      </c>
      <c r="D102" s="6"/>
      <c r="E102" s="6"/>
      <c r="F102" s="6"/>
      <c r="G102" s="6"/>
      <c r="H102" s="7">
        <f t="shared" si="11"/>
        <v>0</v>
      </c>
      <c r="I102" s="6"/>
      <c r="J102" s="25"/>
      <c r="K102" s="6"/>
      <c r="L102" s="6"/>
      <c r="M102" s="7"/>
      <c r="N102" s="7"/>
      <c r="O102" s="6">
        <f t="shared" si="12"/>
        <v>0</v>
      </c>
      <c r="P102" s="6"/>
      <c r="Q102" s="6"/>
      <c r="R102" s="6"/>
      <c r="S102" s="6"/>
      <c r="T102" s="6">
        <f t="shared" si="13"/>
        <v>0</v>
      </c>
      <c r="U102" s="6"/>
      <c r="V102" s="6"/>
      <c r="W102" s="6">
        <f t="shared" si="8"/>
        <v>334305544.01999998</v>
      </c>
      <c r="X102" s="6">
        <v>327795393.81999999</v>
      </c>
      <c r="Y102" s="6">
        <v>4153973.2</v>
      </c>
      <c r="Z102" s="6">
        <v>2356177</v>
      </c>
      <c r="AA102" s="8">
        <f t="shared" si="14"/>
        <v>334305544.01999998</v>
      </c>
    </row>
    <row r="103" spans="1:27" ht="38.1" customHeight="1" x14ac:dyDescent="0.25">
      <c r="A103" s="23">
        <f t="shared" si="9"/>
        <v>95</v>
      </c>
      <c r="B103" s="2" t="s">
        <v>97</v>
      </c>
      <c r="C103" s="6">
        <f t="shared" si="10"/>
        <v>0</v>
      </c>
      <c r="D103" s="6"/>
      <c r="E103" s="6"/>
      <c r="F103" s="6"/>
      <c r="G103" s="6"/>
      <c r="H103" s="7">
        <f t="shared" si="11"/>
        <v>211743</v>
      </c>
      <c r="I103" s="6"/>
      <c r="J103" s="25"/>
      <c r="K103" s="6"/>
      <c r="L103" s="6">
        <v>211743</v>
      </c>
      <c r="M103" s="7"/>
      <c r="N103" s="7"/>
      <c r="O103" s="6">
        <f t="shared" si="12"/>
        <v>0</v>
      </c>
      <c r="P103" s="6"/>
      <c r="Q103" s="6"/>
      <c r="R103" s="6"/>
      <c r="S103" s="6"/>
      <c r="T103" s="6">
        <f t="shared" si="13"/>
        <v>0</v>
      </c>
      <c r="U103" s="6"/>
      <c r="V103" s="6"/>
      <c r="W103" s="6">
        <f t="shared" si="8"/>
        <v>0</v>
      </c>
      <c r="X103" s="6"/>
      <c r="Y103" s="6"/>
      <c r="Z103" s="6"/>
      <c r="AA103" s="8">
        <f t="shared" si="14"/>
        <v>211743</v>
      </c>
    </row>
    <row r="104" spans="1:27" ht="38.1" customHeight="1" x14ac:dyDescent="0.25">
      <c r="A104" s="23">
        <f t="shared" si="9"/>
        <v>96</v>
      </c>
      <c r="B104" s="2" t="s">
        <v>98</v>
      </c>
      <c r="C104" s="6">
        <f t="shared" si="10"/>
        <v>0</v>
      </c>
      <c r="D104" s="6"/>
      <c r="E104" s="6"/>
      <c r="F104" s="6"/>
      <c r="G104" s="6"/>
      <c r="H104" s="7">
        <f t="shared" si="11"/>
        <v>211743</v>
      </c>
      <c r="I104" s="6"/>
      <c r="J104" s="25"/>
      <c r="K104" s="6"/>
      <c r="L104" s="6">
        <v>211743</v>
      </c>
      <c r="M104" s="7"/>
      <c r="N104" s="7"/>
      <c r="O104" s="6">
        <f t="shared" si="12"/>
        <v>0</v>
      </c>
      <c r="P104" s="6"/>
      <c r="Q104" s="6"/>
      <c r="R104" s="6"/>
      <c r="S104" s="6"/>
      <c r="T104" s="6">
        <f t="shared" si="13"/>
        <v>0</v>
      </c>
      <c r="U104" s="6"/>
      <c r="V104" s="6"/>
      <c r="W104" s="6">
        <f t="shared" si="8"/>
        <v>0</v>
      </c>
      <c r="X104" s="6"/>
      <c r="Y104" s="6"/>
      <c r="Z104" s="6"/>
      <c r="AA104" s="8">
        <f t="shared" si="14"/>
        <v>211743</v>
      </c>
    </row>
    <row r="105" spans="1:27" ht="38.1" customHeight="1" x14ac:dyDescent="0.25">
      <c r="A105" s="23">
        <f t="shared" si="9"/>
        <v>97</v>
      </c>
      <c r="B105" s="2" t="s">
        <v>137</v>
      </c>
      <c r="C105" s="6">
        <f t="shared" si="10"/>
        <v>0</v>
      </c>
      <c r="D105" s="6"/>
      <c r="E105" s="6"/>
      <c r="F105" s="6"/>
      <c r="G105" s="6"/>
      <c r="H105" s="7">
        <f t="shared" si="11"/>
        <v>141162</v>
      </c>
      <c r="I105" s="6"/>
      <c r="J105" s="25"/>
      <c r="K105" s="6"/>
      <c r="L105" s="6">
        <v>141162</v>
      </c>
      <c r="M105" s="7"/>
      <c r="N105" s="7"/>
      <c r="O105" s="6">
        <f t="shared" si="12"/>
        <v>0</v>
      </c>
      <c r="P105" s="6"/>
      <c r="Q105" s="6"/>
      <c r="R105" s="6"/>
      <c r="S105" s="6"/>
      <c r="T105" s="6">
        <f t="shared" si="13"/>
        <v>0</v>
      </c>
      <c r="U105" s="6"/>
      <c r="V105" s="6"/>
      <c r="W105" s="6">
        <f t="shared" ref="W105:W130" si="15">SUM(X105:Z105)</f>
        <v>0</v>
      </c>
      <c r="X105" s="6"/>
      <c r="Y105" s="6"/>
      <c r="Z105" s="6"/>
      <c r="AA105" s="8">
        <f t="shared" si="14"/>
        <v>141162</v>
      </c>
    </row>
    <row r="106" spans="1:27" ht="38.1" customHeight="1" x14ac:dyDescent="0.25">
      <c r="A106" s="23">
        <f t="shared" si="9"/>
        <v>98</v>
      </c>
      <c r="B106" s="2" t="s">
        <v>99</v>
      </c>
      <c r="C106" s="6">
        <f t="shared" si="10"/>
        <v>17146018.715435997</v>
      </c>
      <c r="D106" s="6">
        <v>16634914.655435998</v>
      </c>
      <c r="E106" s="6">
        <v>511104.06000000011</v>
      </c>
      <c r="F106" s="6"/>
      <c r="G106" s="6"/>
      <c r="H106" s="7">
        <f t="shared" si="11"/>
        <v>46488601.62533582</v>
      </c>
      <c r="I106" s="7">
        <v>27905407.351113599</v>
      </c>
      <c r="J106" s="25">
        <v>5220959.4222222231</v>
      </c>
      <c r="K106" s="7">
        <v>6686646</v>
      </c>
      <c r="L106" s="6">
        <v>6229977.5999999996</v>
      </c>
      <c r="M106" s="7"/>
      <c r="N106" s="7">
        <v>445611.25199999998</v>
      </c>
      <c r="O106" s="6">
        <f t="shared" si="12"/>
        <v>10067378.955599999</v>
      </c>
      <c r="P106" s="6">
        <v>220864</v>
      </c>
      <c r="Q106" s="6"/>
      <c r="R106" s="6">
        <v>9777649.2799999993</v>
      </c>
      <c r="S106" s="6">
        <v>68865.675600000002</v>
      </c>
      <c r="T106" s="6">
        <f t="shared" si="13"/>
        <v>0</v>
      </c>
      <c r="U106" s="6"/>
      <c r="V106" s="6"/>
      <c r="W106" s="6">
        <f t="shared" si="15"/>
        <v>7117272.434559999</v>
      </c>
      <c r="X106" s="6">
        <v>6861492.5385599993</v>
      </c>
      <c r="Y106" s="6">
        <v>105094.6</v>
      </c>
      <c r="Z106" s="6">
        <v>150685.29599999997</v>
      </c>
      <c r="AA106" s="8">
        <f t="shared" si="14"/>
        <v>80819271.730931818</v>
      </c>
    </row>
    <row r="107" spans="1:27" ht="38.1" customHeight="1" x14ac:dyDescent="0.25">
      <c r="A107" s="23">
        <f t="shared" si="9"/>
        <v>99</v>
      </c>
      <c r="B107" s="27" t="s">
        <v>100</v>
      </c>
      <c r="C107" s="6">
        <f t="shared" si="10"/>
        <v>53771986.912028007</v>
      </c>
      <c r="D107" s="6">
        <v>53771986.912028007</v>
      </c>
      <c r="E107" s="6"/>
      <c r="F107" s="6"/>
      <c r="G107" s="6"/>
      <c r="H107" s="7">
        <f t="shared" si="11"/>
        <v>173595292.68358546</v>
      </c>
      <c r="I107" s="7">
        <v>104344630.86136323</v>
      </c>
      <c r="J107" s="25">
        <v>22375073.962222219</v>
      </c>
      <c r="K107" s="6">
        <v>26783235.859999999</v>
      </c>
      <c r="L107" s="6">
        <v>20092352</v>
      </c>
      <c r="M107" s="7"/>
      <c r="N107" s="7"/>
      <c r="O107" s="6">
        <f t="shared" si="12"/>
        <v>17334372.999999996</v>
      </c>
      <c r="P107" s="6">
        <v>8956725.3999999985</v>
      </c>
      <c r="Q107" s="6"/>
      <c r="R107" s="6">
        <v>8377647.5999999987</v>
      </c>
      <c r="S107" s="6"/>
      <c r="T107" s="6">
        <f t="shared" si="13"/>
        <v>0</v>
      </c>
      <c r="U107" s="6"/>
      <c r="V107" s="6"/>
      <c r="W107" s="6">
        <f t="shared" si="15"/>
        <v>29776711.272739995</v>
      </c>
      <c r="X107" s="6">
        <v>29251238.272739995</v>
      </c>
      <c r="Y107" s="6">
        <v>525473</v>
      </c>
      <c r="Z107" s="6"/>
      <c r="AA107" s="8">
        <f t="shared" si="14"/>
        <v>274478363.86835349</v>
      </c>
    </row>
    <row r="108" spans="1:27" ht="38.1" customHeight="1" x14ac:dyDescent="0.25">
      <c r="A108" s="23">
        <f t="shared" si="9"/>
        <v>100</v>
      </c>
      <c r="B108" s="24" t="s">
        <v>101</v>
      </c>
      <c r="C108" s="6">
        <f t="shared" si="10"/>
        <v>76632220.877224013</v>
      </c>
      <c r="D108" s="6">
        <v>75831993.46122402</v>
      </c>
      <c r="E108" s="6">
        <v>800227.41599999997</v>
      </c>
      <c r="F108" s="6"/>
      <c r="G108" s="6"/>
      <c r="H108" s="7">
        <f t="shared" si="11"/>
        <v>77001025.780602127</v>
      </c>
      <c r="I108" s="6">
        <v>53361071.02349101</v>
      </c>
      <c r="J108" s="25">
        <v>6830320.8211111119</v>
      </c>
      <c r="K108" s="6">
        <v>9440930</v>
      </c>
      <c r="L108" s="6">
        <v>7268981.4400000004</v>
      </c>
      <c r="M108" s="7"/>
      <c r="N108" s="7">
        <v>99722.495999999999</v>
      </c>
      <c r="O108" s="6">
        <f t="shared" si="12"/>
        <v>12793823.279999999</v>
      </c>
      <c r="P108" s="6">
        <v>6848164.3999999994</v>
      </c>
      <c r="Q108" s="6"/>
      <c r="R108" s="6">
        <v>5945658.8799999999</v>
      </c>
      <c r="S108" s="6"/>
      <c r="T108" s="6">
        <f t="shared" si="13"/>
        <v>0</v>
      </c>
      <c r="U108" s="6"/>
      <c r="V108" s="6"/>
      <c r="W108" s="6">
        <f t="shared" si="15"/>
        <v>11963415.436399998</v>
      </c>
      <c r="X108" s="6">
        <v>11406347.132399999</v>
      </c>
      <c r="Y108" s="6">
        <v>525473</v>
      </c>
      <c r="Z108" s="6">
        <v>31595.304</v>
      </c>
      <c r="AA108" s="8">
        <f t="shared" si="14"/>
        <v>178390485.37422615</v>
      </c>
    </row>
    <row r="109" spans="1:27" ht="38.1" customHeight="1" x14ac:dyDescent="0.25">
      <c r="A109" s="23">
        <f t="shared" si="9"/>
        <v>101</v>
      </c>
      <c r="B109" s="24" t="s">
        <v>102</v>
      </c>
      <c r="C109" s="6">
        <f t="shared" si="10"/>
        <v>66023638.843900248</v>
      </c>
      <c r="D109" s="6">
        <v>65673638.843900248</v>
      </c>
      <c r="E109" s="6">
        <v>350000</v>
      </c>
      <c r="F109" s="6"/>
      <c r="G109" s="6"/>
      <c r="H109" s="7">
        <f t="shared" si="11"/>
        <v>109916071.8250185</v>
      </c>
      <c r="I109" s="7">
        <v>82716981.269999981</v>
      </c>
      <c r="J109" s="25">
        <v>9468496.7310185172</v>
      </c>
      <c r="K109" s="7">
        <v>9271651</v>
      </c>
      <c r="L109" s="6">
        <v>8335629.1200000001</v>
      </c>
      <c r="M109" s="7"/>
      <c r="N109" s="7">
        <v>123313.704</v>
      </c>
      <c r="O109" s="6">
        <f t="shared" si="12"/>
        <v>15249980.863999996</v>
      </c>
      <c r="P109" s="6">
        <v>8854161.6799999978</v>
      </c>
      <c r="Q109" s="6">
        <v>74126.927999999985</v>
      </c>
      <c r="R109" s="6">
        <v>6302492.2800000003</v>
      </c>
      <c r="S109" s="6">
        <v>19199.975999999999</v>
      </c>
      <c r="T109" s="6">
        <f t="shared" si="13"/>
        <v>7086431.7599999998</v>
      </c>
      <c r="U109" s="6">
        <v>6152352</v>
      </c>
      <c r="V109" s="6">
        <v>934079.76</v>
      </c>
      <c r="W109" s="6">
        <f t="shared" si="15"/>
        <v>12905287.56662</v>
      </c>
      <c r="X109" s="6">
        <v>12310700.494619999</v>
      </c>
      <c r="Y109" s="6">
        <v>525473</v>
      </c>
      <c r="Z109" s="6">
        <v>69114.072</v>
      </c>
      <c r="AA109" s="8">
        <f t="shared" si="14"/>
        <v>211181410.85953873</v>
      </c>
    </row>
    <row r="110" spans="1:27" ht="38.1" customHeight="1" x14ac:dyDescent="0.25">
      <c r="A110" s="23">
        <f t="shared" si="9"/>
        <v>102</v>
      </c>
      <c r="B110" s="2" t="s">
        <v>103</v>
      </c>
      <c r="C110" s="6">
        <f t="shared" si="10"/>
        <v>142460963.53772396</v>
      </c>
      <c r="D110" s="6">
        <v>142060963.53772396</v>
      </c>
      <c r="E110" s="6">
        <v>400000</v>
      </c>
      <c r="F110" s="6"/>
      <c r="G110" s="6"/>
      <c r="H110" s="7">
        <f t="shared" si="11"/>
        <v>247152677.03694856</v>
      </c>
      <c r="I110" s="6">
        <v>182962432.89978188</v>
      </c>
      <c r="J110" s="25">
        <v>17131553.309166666</v>
      </c>
      <c r="K110" s="6">
        <v>21420092</v>
      </c>
      <c r="L110" s="6">
        <v>22688176</v>
      </c>
      <c r="M110" s="7">
        <v>2666646</v>
      </c>
      <c r="N110" s="7">
        <v>283776.82799999992</v>
      </c>
      <c r="O110" s="6">
        <f t="shared" si="12"/>
        <v>40881229.480000004</v>
      </c>
      <c r="P110" s="6">
        <v>17370125.359999999</v>
      </c>
      <c r="Q110" s="6"/>
      <c r="R110" s="6">
        <v>23444437.520000003</v>
      </c>
      <c r="S110" s="6">
        <v>66666.600000000006</v>
      </c>
      <c r="T110" s="6">
        <f t="shared" si="13"/>
        <v>0</v>
      </c>
      <c r="U110" s="6"/>
      <c r="V110" s="6"/>
      <c r="W110" s="6">
        <f t="shared" si="15"/>
        <v>27011679.996399999</v>
      </c>
      <c r="X110" s="6">
        <v>25553754.428399999</v>
      </c>
      <c r="Y110" s="6">
        <v>1380946</v>
      </c>
      <c r="Z110" s="6">
        <v>76979.567999999999</v>
      </c>
      <c r="AA110" s="8">
        <f t="shared" si="14"/>
        <v>457506550.05107254</v>
      </c>
    </row>
    <row r="111" spans="1:27" ht="38.1" customHeight="1" x14ac:dyDescent="0.25">
      <c r="A111" s="23">
        <f t="shared" si="9"/>
        <v>103</v>
      </c>
      <c r="B111" s="2" t="s">
        <v>104</v>
      </c>
      <c r="C111" s="6">
        <f t="shared" si="10"/>
        <v>60527629.442779988</v>
      </c>
      <c r="D111" s="6">
        <v>60257629.442779988</v>
      </c>
      <c r="E111" s="6">
        <v>270000</v>
      </c>
      <c r="F111" s="6"/>
      <c r="G111" s="6"/>
      <c r="H111" s="7">
        <f t="shared" si="11"/>
        <v>72315540.191701442</v>
      </c>
      <c r="I111" s="6">
        <v>51765864.399849594</v>
      </c>
      <c r="J111" s="25">
        <v>7314759.3918518526</v>
      </c>
      <c r="K111" s="6">
        <v>8447812.4000000004</v>
      </c>
      <c r="L111" s="6">
        <v>4787104</v>
      </c>
      <c r="M111" s="7"/>
      <c r="N111" s="7"/>
      <c r="O111" s="6">
        <f t="shared" si="12"/>
        <v>15989725.359999999</v>
      </c>
      <c r="P111" s="6"/>
      <c r="Q111" s="6"/>
      <c r="R111" s="6">
        <v>15989725.359999999</v>
      </c>
      <c r="S111" s="6"/>
      <c r="T111" s="6">
        <f t="shared" si="13"/>
        <v>0</v>
      </c>
      <c r="U111" s="6"/>
      <c r="V111" s="6"/>
      <c r="W111" s="6">
        <f t="shared" si="15"/>
        <v>11281553.469939999</v>
      </c>
      <c r="X111" s="6">
        <v>11018816.969939999</v>
      </c>
      <c r="Y111" s="6">
        <v>262736.5</v>
      </c>
      <c r="Z111" s="6"/>
      <c r="AA111" s="8">
        <f t="shared" si="14"/>
        <v>160114448.46442142</v>
      </c>
    </row>
    <row r="112" spans="1:27" ht="38.1" customHeight="1" x14ac:dyDescent="0.25">
      <c r="A112" s="23">
        <f t="shared" si="9"/>
        <v>104</v>
      </c>
      <c r="B112" s="24" t="s">
        <v>125</v>
      </c>
      <c r="C112" s="6">
        <f t="shared" si="10"/>
        <v>76167895.630041599</v>
      </c>
      <c r="D112" s="6">
        <v>76167895.630041599</v>
      </c>
      <c r="E112" s="6"/>
      <c r="F112" s="6"/>
      <c r="G112" s="6"/>
      <c r="H112" s="7">
        <f t="shared" si="11"/>
        <v>165156221.32304665</v>
      </c>
      <c r="I112" s="7">
        <v>125619463.89017628</v>
      </c>
      <c r="J112" s="25">
        <v>13551572.432870371</v>
      </c>
      <c r="K112" s="7">
        <v>15224288</v>
      </c>
      <c r="L112" s="7">
        <v>10760897</v>
      </c>
      <c r="M112" s="7"/>
      <c r="N112" s="7"/>
      <c r="O112" s="6">
        <f t="shared" si="12"/>
        <v>34278203.232000001</v>
      </c>
      <c r="P112" s="6">
        <v>3605163.0720000002</v>
      </c>
      <c r="Q112" s="6"/>
      <c r="R112" s="6">
        <v>30673040.16</v>
      </c>
      <c r="S112" s="6"/>
      <c r="T112" s="6">
        <f t="shared" si="13"/>
        <v>0</v>
      </c>
      <c r="U112" s="6"/>
      <c r="V112" s="6"/>
      <c r="W112" s="6">
        <f t="shared" si="15"/>
        <v>18708502.940239999</v>
      </c>
      <c r="X112" s="6">
        <v>18177935.340239998</v>
      </c>
      <c r="Y112" s="6">
        <v>530567.6</v>
      </c>
      <c r="Z112" s="6"/>
      <c r="AA112" s="8">
        <f t="shared" si="14"/>
        <v>294310823.12532824</v>
      </c>
    </row>
    <row r="113" spans="1:27" ht="38.1" customHeight="1" x14ac:dyDescent="0.25">
      <c r="A113" s="23">
        <f t="shared" si="9"/>
        <v>105</v>
      </c>
      <c r="B113" s="24" t="s">
        <v>105</v>
      </c>
      <c r="C113" s="6">
        <f t="shared" si="10"/>
        <v>269975765.76626217</v>
      </c>
      <c r="D113" s="6">
        <v>268175765.7662622</v>
      </c>
      <c r="E113" s="6">
        <v>1800000</v>
      </c>
      <c r="F113" s="6"/>
      <c r="G113" s="6"/>
      <c r="H113" s="7">
        <f t="shared" si="11"/>
        <v>256655102.64848748</v>
      </c>
      <c r="I113" s="6">
        <v>173277265.85822824</v>
      </c>
      <c r="J113" s="28">
        <v>24274613.384259261</v>
      </c>
      <c r="K113" s="6">
        <v>28051120.5</v>
      </c>
      <c r="L113" s="7">
        <v>27266333</v>
      </c>
      <c r="M113" s="7">
        <v>3498999</v>
      </c>
      <c r="N113" s="7">
        <v>286770.90599999996</v>
      </c>
      <c r="O113" s="6">
        <f t="shared" si="12"/>
        <v>55116133.223999992</v>
      </c>
      <c r="P113" s="6">
        <v>21043424.976</v>
      </c>
      <c r="Q113" s="6">
        <v>127623.14400000001</v>
      </c>
      <c r="R113" s="6">
        <v>33945085.103999995</v>
      </c>
      <c r="S113" s="6"/>
      <c r="T113" s="6">
        <f t="shared" si="13"/>
        <v>0</v>
      </c>
      <c r="U113" s="6"/>
      <c r="V113" s="6"/>
      <c r="W113" s="6">
        <f t="shared" si="15"/>
        <v>41397464.830150001</v>
      </c>
      <c r="X113" s="6">
        <v>40050539.562149994</v>
      </c>
      <c r="Y113" s="6">
        <v>1061135.2</v>
      </c>
      <c r="Z113" s="6">
        <v>285790.06800000003</v>
      </c>
      <c r="AA113" s="8">
        <f t="shared" si="14"/>
        <v>623144466.46889961</v>
      </c>
    </row>
    <row r="114" spans="1:27" ht="38.1" customHeight="1" x14ac:dyDescent="0.25">
      <c r="A114" s="23">
        <f t="shared" si="9"/>
        <v>106</v>
      </c>
      <c r="B114" s="24" t="s">
        <v>106</v>
      </c>
      <c r="C114" s="6">
        <f t="shared" si="10"/>
        <v>0</v>
      </c>
      <c r="D114" s="6"/>
      <c r="E114" s="6"/>
      <c r="F114" s="6"/>
      <c r="G114" s="6"/>
      <c r="H114" s="7">
        <f t="shared" si="11"/>
        <v>33276213.616000004</v>
      </c>
      <c r="I114" s="6"/>
      <c r="J114" s="28"/>
      <c r="K114" s="6"/>
      <c r="L114" s="6">
        <v>33126016.000000004</v>
      </c>
      <c r="M114" s="7"/>
      <c r="N114" s="7">
        <v>150197.61599999998</v>
      </c>
      <c r="O114" s="6">
        <f t="shared" si="12"/>
        <v>0</v>
      </c>
      <c r="P114" s="6"/>
      <c r="Q114" s="6"/>
      <c r="R114" s="6"/>
      <c r="S114" s="6"/>
      <c r="T114" s="6">
        <f t="shared" si="13"/>
        <v>0</v>
      </c>
      <c r="U114" s="6"/>
      <c r="V114" s="6"/>
      <c r="W114" s="6">
        <f t="shared" si="15"/>
        <v>0</v>
      </c>
      <c r="X114" s="6"/>
      <c r="Y114" s="6"/>
      <c r="Z114" s="6"/>
      <c r="AA114" s="8">
        <f t="shared" si="14"/>
        <v>33276213.616000004</v>
      </c>
    </row>
    <row r="115" spans="1:27" ht="38.1" customHeight="1" x14ac:dyDescent="0.25">
      <c r="A115" s="23">
        <f t="shared" si="9"/>
        <v>107</v>
      </c>
      <c r="B115" s="2" t="s">
        <v>107</v>
      </c>
      <c r="C115" s="6">
        <f t="shared" si="10"/>
        <v>101113386.7041453</v>
      </c>
      <c r="D115" s="6">
        <v>100263386.7041453</v>
      </c>
      <c r="E115" s="6">
        <v>850000</v>
      </c>
      <c r="F115" s="6"/>
      <c r="G115" s="6"/>
      <c r="H115" s="7">
        <f t="shared" si="11"/>
        <v>109868656.36430641</v>
      </c>
      <c r="I115" s="6">
        <v>82868307.344798997</v>
      </c>
      <c r="J115" s="28">
        <v>10397247.719907407</v>
      </c>
      <c r="K115" s="6">
        <v>11620113</v>
      </c>
      <c r="L115" s="7">
        <v>4935449</v>
      </c>
      <c r="M115" s="7"/>
      <c r="N115" s="7">
        <v>47539.299600000006</v>
      </c>
      <c r="O115" s="6">
        <f t="shared" si="12"/>
        <v>25349776.031999998</v>
      </c>
      <c r="P115" s="6">
        <v>19053992.495999996</v>
      </c>
      <c r="Q115" s="6"/>
      <c r="R115" s="6">
        <v>6295783.5360000003</v>
      </c>
      <c r="S115" s="6"/>
      <c r="T115" s="6">
        <f t="shared" si="13"/>
        <v>0</v>
      </c>
      <c r="U115" s="6"/>
      <c r="V115" s="6"/>
      <c r="W115" s="6">
        <f t="shared" si="15"/>
        <v>21085283.255630001</v>
      </c>
      <c r="X115" s="6">
        <v>20554715.65563</v>
      </c>
      <c r="Y115" s="6">
        <v>530567.6</v>
      </c>
      <c r="Z115" s="6"/>
      <c r="AA115" s="8">
        <f t="shared" si="14"/>
        <v>257417102.35608172</v>
      </c>
    </row>
    <row r="116" spans="1:27" ht="38.1" customHeight="1" x14ac:dyDescent="0.25">
      <c r="A116" s="23">
        <f t="shared" si="9"/>
        <v>108</v>
      </c>
      <c r="B116" s="2" t="s">
        <v>108</v>
      </c>
      <c r="C116" s="6">
        <f t="shared" si="10"/>
        <v>43331451.433991991</v>
      </c>
      <c r="D116" s="6">
        <v>43005460.489991993</v>
      </c>
      <c r="E116" s="6">
        <v>325990.94400000002</v>
      </c>
      <c r="F116" s="6"/>
      <c r="G116" s="6"/>
      <c r="H116" s="7">
        <f t="shared" si="11"/>
        <v>17891690.079067018</v>
      </c>
      <c r="I116" s="6">
        <v>13727428.650270721</v>
      </c>
      <c r="J116" s="28">
        <v>2775166.1087962962</v>
      </c>
      <c r="K116" s="6">
        <v>350774</v>
      </c>
      <c r="L116" s="7">
        <v>809090</v>
      </c>
      <c r="M116" s="7">
        <v>134145</v>
      </c>
      <c r="N116" s="7">
        <v>95086.32</v>
      </c>
      <c r="O116" s="6">
        <f t="shared" si="12"/>
        <v>5829815.7120000003</v>
      </c>
      <c r="P116" s="6">
        <v>3152778.3839999996</v>
      </c>
      <c r="Q116" s="6"/>
      <c r="R116" s="6">
        <v>2677037.3280000007</v>
      </c>
      <c r="S116" s="6"/>
      <c r="T116" s="6">
        <f t="shared" si="13"/>
        <v>0</v>
      </c>
      <c r="U116" s="6"/>
      <c r="V116" s="6"/>
      <c r="W116" s="6">
        <f t="shared" si="15"/>
        <v>0</v>
      </c>
      <c r="X116" s="6"/>
      <c r="Y116" s="6"/>
      <c r="Z116" s="6"/>
      <c r="AA116" s="8">
        <f t="shared" si="14"/>
        <v>67052957.22505901</v>
      </c>
    </row>
    <row r="117" spans="1:27" ht="38.1" customHeight="1" x14ac:dyDescent="0.25">
      <c r="A117" s="23">
        <f t="shared" si="9"/>
        <v>109</v>
      </c>
      <c r="B117" s="2" t="s">
        <v>109</v>
      </c>
      <c r="C117" s="6">
        <f t="shared" si="10"/>
        <v>167240582.40269336</v>
      </c>
      <c r="D117" s="6">
        <v>166140582.40269336</v>
      </c>
      <c r="E117" s="6">
        <v>1100000</v>
      </c>
      <c r="F117" s="6"/>
      <c r="G117" s="6"/>
      <c r="H117" s="7">
        <f t="shared" si="11"/>
        <v>189117536.60272297</v>
      </c>
      <c r="I117" s="6">
        <v>128950862.36198223</v>
      </c>
      <c r="J117" s="25">
        <v>18301103.240740743</v>
      </c>
      <c r="K117" s="6">
        <v>18842886</v>
      </c>
      <c r="L117" s="7">
        <v>19822705</v>
      </c>
      <c r="M117" s="7">
        <v>3199980</v>
      </c>
      <c r="N117" s="7"/>
      <c r="O117" s="6">
        <f t="shared" si="12"/>
        <v>31796796.191999998</v>
      </c>
      <c r="P117" s="6"/>
      <c r="Q117" s="6"/>
      <c r="R117" s="6">
        <v>31796796.191999998</v>
      </c>
      <c r="S117" s="6"/>
      <c r="T117" s="6">
        <f t="shared" si="13"/>
        <v>0</v>
      </c>
      <c r="U117" s="6"/>
      <c r="V117" s="6"/>
      <c r="W117" s="6">
        <f t="shared" si="15"/>
        <v>24959317.486450002</v>
      </c>
      <c r="X117" s="6">
        <v>24422636.376449998</v>
      </c>
      <c r="Y117" s="6">
        <v>530567.6</v>
      </c>
      <c r="Z117" s="6">
        <v>6113.51</v>
      </c>
      <c r="AA117" s="8">
        <f t="shared" si="14"/>
        <v>413114232.68386638</v>
      </c>
    </row>
    <row r="118" spans="1:27" ht="38.1" customHeight="1" x14ac:dyDescent="0.25">
      <c r="A118" s="23">
        <f t="shared" si="9"/>
        <v>110</v>
      </c>
      <c r="B118" s="2" t="s">
        <v>110</v>
      </c>
      <c r="C118" s="6">
        <f t="shared" si="10"/>
        <v>0</v>
      </c>
      <c r="D118" s="6"/>
      <c r="E118" s="6"/>
      <c r="F118" s="6"/>
      <c r="G118" s="6"/>
      <c r="H118" s="7">
        <f t="shared" si="11"/>
        <v>5822569.3600000003</v>
      </c>
      <c r="I118" s="6"/>
      <c r="J118" s="25"/>
      <c r="K118" s="6"/>
      <c r="L118" s="6">
        <v>4061126.16</v>
      </c>
      <c r="M118" s="7">
        <v>1761443.2</v>
      </c>
      <c r="N118" s="7"/>
      <c r="O118" s="6">
        <f t="shared" si="12"/>
        <v>0</v>
      </c>
      <c r="P118" s="6"/>
      <c r="Q118" s="6"/>
      <c r="R118" s="6"/>
      <c r="S118" s="6"/>
      <c r="T118" s="6">
        <f t="shared" si="13"/>
        <v>0</v>
      </c>
      <c r="U118" s="6"/>
      <c r="V118" s="6"/>
      <c r="W118" s="6">
        <f t="shared" si="15"/>
        <v>0</v>
      </c>
      <c r="X118" s="6"/>
      <c r="Y118" s="6"/>
      <c r="Z118" s="6"/>
      <c r="AA118" s="8">
        <f t="shared" si="14"/>
        <v>5822569.3600000003</v>
      </c>
    </row>
    <row r="119" spans="1:27" ht="38.1" customHeight="1" x14ac:dyDescent="0.25">
      <c r="A119" s="23">
        <f t="shared" si="9"/>
        <v>111</v>
      </c>
      <c r="B119" s="2" t="s">
        <v>111</v>
      </c>
      <c r="C119" s="6">
        <f t="shared" si="10"/>
        <v>106360172.56069802</v>
      </c>
      <c r="D119" s="6">
        <v>104260172.56069802</v>
      </c>
      <c r="E119" s="6">
        <v>2100000</v>
      </c>
      <c r="F119" s="6"/>
      <c r="G119" s="6"/>
      <c r="H119" s="7">
        <f t="shared" si="11"/>
        <v>92998865.664361089</v>
      </c>
      <c r="I119" s="6">
        <v>68619162.211157382</v>
      </c>
      <c r="J119" s="25">
        <v>10319259.641203701</v>
      </c>
      <c r="K119" s="6">
        <v>8035245.5</v>
      </c>
      <c r="L119" s="7">
        <v>5744539</v>
      </c>
      <c r="M119" s="7"/>
      <c r="N119" s="7">
        <v>280659.31199999998</v>
      </c>
      <c r="O119" s="6">
        <f t="shared" si="12"/>
        <v>20322800.519999996</v>
      </c>
      <c r="P119" s="6">
        <v>11980657.247999998</v>
      </c>
      <c r="Q119" s="6">
        <v>65706.600000000006</v>
      </c>
      <c r="R119" s="6">
        <v>8276436.6720000003</v>
      </c>
      <c r="S119" s="6"/>
      <c r="T119" s="6">
        <f t="shared" si="13"/>
        <v>0</v>
      </c>
      <c r="U119" s="6"/>
      <c r="V119" s="6"/>
      <c r="W119" s="6">
        <f t="shared" si="15"/>
        <v>21356473.064000003</v>
      </c>
      <c r="X119" s="6">
        <v>20741305.464000002</v>
      </c>
      <c r="Y119" s="6">
        <v>530567.6</v>
      </c>
      <c r="Z119" s="6">
        <v>84600</v>
      </c>
      <c r="AA119" s="8">
        <f t="shared" si="14"/>
        <v>241038311.80905908</v>
      </c>
    </row>
    <row r="120" spans="1:27" ht="38.1" customHeight="1" x14ac:dyDescent="0.25">
      <c r="A120" s="23">
        <f t="shared" si="9"/>
        <v>112</v>
      </c>
      <c r="B120" s="24" t="s">
        <v>112</v>
      </c>
      <c r="C120" s="6">
        <f t="shared" si="10"/>
        <v>163540632.11414763</v>
      </c>
      <c r="D120" s="6">
        <v>161340632.11414763</v>
      </c>
      <c r="E120" s="6">
        <v>2200000</v>
      </c>
      <c r="F120" s="6"/>
      <c r="G120" s="6"/>
      <c r="H120" s="7">
        <f t="shared" si="11"/>
        <v>202706321.40357795</v>
      </c>
      <c r="I120" s="6">
        <v>167639389.0869298</v>
      </c>
      <c r="J120" s="25">
        <v>11728465.460648147</v>
      </c>
      <c r="K120" s="6">
        <v>14115806</v>
      </c>
      <c r="L120" s="7">
        <v>8414536</v>
      </c>
      <c r="M120" s="7"/>
      <c r="N120" s="7">
        <v>808124.85600000003</v>
      </c>
      <c r="O120" s="6">
        <f t="shared" si="12"/>
        <v>27704619.467999998</v>
      </c>
      <c r="P120" s="6">
        <v>11418282.288000003</v>
      </c>
      <c r="Q120" s="6"/>
      <c r="R120" s="6">
        <v>16230025.391999999</v>
      </c>
      <c r="S120" s="6">
        <v>56311.788000000008</v>
      </c>
      <c r="T120" s="6">
        <f t="shared" si="13"/>
        <v>0</v>
      </c>
      <c r="U120" s="6"/>
      <c r="V120" s="6"/>
      <c r="W120" s="6">
        <f t="shared" si="15"/>
        <v>21256671.078560002</v>
      </c>
      <c r="X120" s="6">
        <v>20606984.854559999</v>
      </c>
      <c r="Y120" s="6">
        <v>530567.6</v>
      </c>
      <c r="Z120" s="6">
        <v>119118.62399999998</v>
      </c>
      <c r="AA120" s="8">
        <f t="shared" si="14"/>
        <v>415208244.06428564</v>
      </c>
    </row>
    <row r="121" spans="1:27" ht="57" customHeight="1" x14ac:dyDescent="0.25">
      <c r="A121" s="23">
        <f t="shared" si="9"/>
        <v>113</v>
      </c>
      <c r="B121" s="24" t="s">
        <v>113</v>
      </c>
      <c r="C121" s="6">
        <f t="shared" si="10"/>
        <v>1177397.9817599999</v>
      </c>
      <c r="D121" s="6">
        <v>1177397.9817599999</v>
      </c>
      <c r="E121" s="6"/>
      <c r="F121" s="6"/>
      <c r="G121" s="6"/>
      <c r="H121" s="7">
        <f t="shared" si="11"/>
        <v>0</v>
      </c>
      <c r="I121" s="6"/>
      <c r="J121" s="29"/>
      <c r="K121" s="6"/>
      <c r="L121" s="6"/>
      <c r="M121" s="7"/>
      <c r="N121" s="7"/>
      <c r="O121" s="6">
        <f t="shared" si="12"/>
        <v>0</v>
      </c>
      <c r="P121" s="6"/>
      <c r="Q121" s="6"/>
      <c r="R121" s="6"/>
      <c r="S121" s="6"/>
      <c r="T121" s="6">
        <f t="shared" si="13"/>
        <v>0</v>
      </c>
      <c r="U121" s="6"/>
      <c r="V121" s="6"/>
      <c r="W121" s="6">
        <f t="shared" si="15"/>
        <v>0</v>
      </c>
      <c r="X121" s="6"/>
      <c r="Y121" s="6"/>
      <c r="Z121" s="6"/>
      <c r="AA121" s="8">
        <f t="shared" si="14"/>
        <v>1177397.9817599999</v>
      </c>
    </row>
    <row r="122" spans="1:27" ht="38.1" customHeight="1" x14ac:dyDescent="0.25">
      <c r="A122" s="23">
        <f t="shared" si="9"/>
        <v>114</v>
      </c>
      <c r="B122" s="2" t="s">
        <v>114</v>
      </c>
      <c r="C122" s="6">
        <f t="shared" si="10"/>
        <v>117923357.23695955</v>
      </c>
      <c r="D122" s="6">
        <v>117523357.23695955</v>
      </c>
      <c r="E122" s="6">
        <v>400000</v>
      </c>
      <c r="F122" s="6"/>
      <c r="G122" s="6"/>
      <c r="H122" s="7">
        <f t="shared" si="11"/>
        <v>161352830.31608373</v>
      </c>
      <c r="I122" s="6">
        <v>125284623.30595411</v>
      </c>
      <c r="J122" s="25">
        <v>12441950.942129629</v>
      </c>
      <c r="K122" s="6">
        <v>17833065</v>
      </c>
      <c r="L122" s="7">
        <v>5744539</v>
      </c>
      <c r="M122" s="7"/>
      <c r="N122" s="7">
        <v>48652.068000000007</v>
      </c>
      <c r="O122" s="6">
        <f t="shared" si="12"/>
        <v>14425092.287999997</v>
      </c>
      <c r="P122" s="6">
        <v>3858438.8639999991</v>
      </c>
      <c r="Q122" s="6"/>
      <c r="R122" s="6">
        <v>10521960.959999997</v>
      </c>
      <c r="S122" s="6">
        <v>44692.464</v>
      </c>
      <c r="T122" s="6">
        <f t="shared" si="13"/>
        <v>0</v>
      </c>
      <c r="U122" s="6"/>
      <c r="V122" s="6"/>
      <c r="W122" s="6">
        <f t="shared" si="15"/>
        <v>23139929.469600003</v>
      </c>
      <c r="X122" s="6">
        <v>22560453.669600002</v>
      </c>
      <c r="Y122" s="6">
        <v>530567.6</v>
      </c>
      <c r="Z122" s="6">
        <v>48908.200000000004</v>
      </c>
      <c r="AA122" s="8">
        <f t="shared" si="14"/>
        <v>316841209.31064332</v>
      </c>
    </row>
    <row r="123" spans="1:27" ht="38.1" customHeight="1" x14ac:dyDescent="0.25">
      <c r="A123" s="23">
        <f t="shared" si="9"/>
        <v>115</v>
      </c>
      <c r="B123" s="2" t="s">
        <v>115</v>
      </c>
      <c r="C123" s="6">
        <f t="shared" si="10"/>
        <v>109560065.34684801</v>
      </c>
      <c r="D123" s="6">
        <v>109060065.34684801</v>
      </c>
      <c r="E123" s="6">
        <v>500000</v>
      </c>
      <c r="F123" s="6"/>
      <c r="G123" s="6"/>
      <c r="H123" s="7">
        <f t="shared" si="11"/>
        <v>124787981.14211412</v>
      </c>
      <c r="I123" s="6">
        <v>93601159.558373377</v>
      </c>
      <c r="J123" s="25">
        <v>8817807.1157407425</v>
      </c>
      <c r="K123" s="6">
        <v>12319408.5</v>
      </c>
      <c r="L123" s="7">
        <v>9951807</v>
      </c>
      <c r="M123" s="7"/>
      <c r="N123" s="7">
        <v>97798.967999999993</v>
      </c>
      <c r="O123" s="6">
        <f t="shared" si="12"/>
        <v>0</v>
      </c>
      <c r="P123" s="6"/>
      <c r="Q123" s="6"/>
      <c r="R123" s="6"/>
      <c r="S123" s="6"/>
      <c r="T123" s="6">
        <f t="shared" si="13"/>
        <v>0</v>
      </c>
      <c r="U123" s="6"/>
      <c r="V123" s="6"/>
      <c r="W123" s="6">
        <f t="shared" si="15"/>
        <v>14102132.979200002</v>
      </c>
      <c r="X123" s="6">
        <v>13830735.679200001</v>
      </c>
      <c r="Y123" s="6">
        <v>265283.8</v>
      </c>
      <c r="Z123" s="6">
        <v>6113.5</v>
      </c>
      <c r="AA123" s="8">
        <f t="shared" si="14"/>
        <v>248450179.46816212</v>
      </c>
    </row>
    <row r="124" spans="1:27" ht="38.1" customHeight="1" x14ac:dyDescent="0.25">
      <c r="A124" s="23">
        <f t="shared" si="9"/>
        <v>116</v>
      </c>
      <c r="B124" s="2" t="s">
        <v>116</v>
      </c>
      <c r="C124" s="6">
        <f t="shared" si="10"/>
        <v>15083423.818688</v>
      </c>
      <c r="D124" s="6">
        <v>14824863.818688</v>
      </c>
      <c r="E124" s="6">
        <v>258560</v>
      </c>
      <c r="F124" s="6"/>
      <c r="G124" s="6"/>
      <c r="H124" s="7">
        <f t="shared" si="11"/>
        <v>33022159.239131875</v>
      </c>
      <c r="I124" s="6">
        <v>29923460.954150394</v>
      </c>
      <c r="J124" s="25">
        <v>1108016.1689814813</v>
      </c>
      <c r="K124" s="6">
        <v>1149772.8999999999</v>
      </c>
      <c r="L124" s="7">
        <v>800999.1</v>
      </c>
      <c r="M124" s="7"/>
      <c r="N124" s="7">
        <v>39910.116000000002</v>
      </c>
      <c r="O124" s="6">
        <f t="shared" si="12"/>
        <v>2765162.0639999998</v>
      </c>
      <c r="P124" s="6">
        <v>1634448.8159999999</v>
      </c>
      <c r="Q124" s="6"/>
      <c r="R124" s="6">
        <v>1130713.2479999999</v>
      </c>
      <c r="S124" s="6"/>
      <c r="T124" s="6">
        <f t="shared" si="13"/>
        <v>0</v>
      </c>
      <c r="U124" s="6"/>
      <c r="V124" s="6"/>
      <c r="W124" s="6">
        <f t="shared" si="15"/>
        <v>1762625.3692000001</v>
      </c>
      <c r="X124" s="6">
        <v>1612831.8492000001</v>
      </c>
      <c r="Y124" s="6">
        <v>106113.52</v>
      </c>
      <c r="Z124" s="6">
        <v>43680</v>
      </c>
      <c r="AA124" s="8">
        <f t="shared" si="14"/>
        <v>52633370.491019875</v>
      </c>
    </row>
    <row r="125" spans="1:27" ht="38.1" customHeight="1" x14ac:dyDescent="0.25">
      <c r="A125" s="23">
        <f t="shared" si="9"/>
        <v>117</v>
      </c>
      <c r="B125" s="2" t="s">
        <v>117</v>
      </c>
      <c r="C125" s="6">
        <f t="shared" si="10"/>
        <v>25422113.110384997</v>
      </c>
      <c r="D125" s="6">
        <v>25072113.110384997</v>
      </c>
      <c r="E125" s="6">
        <v>350000</v>
      </c>
      <c r="F125" s="6"/>
      <c r="G125" s="6"/>
      <c r="H125" s="7">
        <f t="shared" si="11"/>
        <v>40092885.456531703</v>
      </c>
      <c r="I125" s="6">
        <v>34231836.073235407</v>
      </c>
      <c r="J125" s="25">
        <v>1251848.4912962962</v>
      </c>
      <c r="K125" s="6">
        <v>2490448</v>
      </c>
      <c r="L125" s="30">
        <v>1933146</v>
      </c>
      <c r="M125" s="7"/>
      <c r="N125" s="7">
        <v>185606.89200000002</v>
      </c>
      <c r="O125" s="6">
        <f t="shared" si="12"/>
        <v>10215520.378000002</v>
      </c>
      <c r="P125" s="6">
        <v>9744773.0820000023</v>
      </c>
      <c r="Q125" s="6">
        <v>90358.356000000014</v>
      </c>
      <c r="R125" s="6">
        <v>380388.93999999994</v>
      </c>
      <c r="S125" s="6"/>
      <c r="T125" s="6">
        <f t="shared" si="13"/>
        <v>0</v>
      </c>
      <c r="U125" s="6"/>
      <c r="V125" s="6"/>
      <c r="W125" s="6">
        <f t="shared" si="15"/>
        <v>2796536.87</v>
      </c>
      <c r="X125" s="6">
        <v>2689837.81</v>
      </c>
      <c r="Y125" s="6">
        <v>106699.06</v>
      </c>
      <c r="Z125" s="6"/>
      <c r="AA125" s="8">
        <f t="shared" si="14"/>
        <v>78527055.8149167</v>
      </c>
    </row>
    <row r="126" spans="1:27" ht="38.1" customHeight="1" x14ac:dyDescent="0.25">
      <c r="A126" s="23">
        <f t="shared" si="9"/>
        <v>118</v>
      </c>
      <c r="B126" s="2" t="s">
        <v>118</v>
      </c>
      <c r="C126" s="6">
        <f t="shared" si="10"/>
        <v>104080118.52246797</v>
      </c>
      <c r="D126" s="6">
        <v>104080118.52246797</v>
      </c>
      <c r="E126" s="6"/>
      <c r="F126" s="6"/>
      <c r="G126" s="6"/>
      <c r="H126" s="7">
        <f t="shared" si="11"/>
        <v>97136785.353646889</v>
      </c>
      <c r="I126" s="7">
        <v>81331345.235312641</v>
      </c>
      <c r="J126" s="25">
        <v>1794067.9942592594</v>
      </c>
      <c r="K126" s="7">
        <v>7123515.9740749849</v>
      </c>
      <c r="L126" s="7">
        <v>6887856.1500000004</v>
      </c>
      <c r="M126" s="7"/>
      <c r="N126" s="7"/>
      <c r="O126" s="6">
        <f t="shared" si="12"/>
        <v>0</v>
      </c>
      <c r="P126" s="6"/>
      <c r="Q126" s="6"/>
      <c r="R126" s="6"/>
      <c r="S126" s="6"/>
      <c r="T126" s="6">
        <f t="shared" si="13"/>
        <v>0</v>
      </c>
      <c r="U126" s="6"/>
      <c r="V126" s="6"/>
      <c r="W126" s="6">
        <f t="shared" si="15"/>
        <v>11067928.82</v>
      </c>
      <c r="X126" s="6">
        <v>10960194.5</v>
      </c>
      <c r="Y126" s="6">
        <v>107734.32</v>
      </c>
      <c r="Z126" s="6"/>
      <c r="AA126" s="8">
        <f t="shared" si="14"/>
        <v>212284832.69611487</v>
      </c>
    </row>
    <row r="127" spans="1:27" ht="38.1" customHeight="1" x14ac:dyDescent="0.25">
      <c r="A127" s="23">
        <f t="shared" si="9"/>
        <v>119</v>
      </c>
      <c r="B127" s="2" t="s">
        <v>119</v>
      </c>
      <c r="C127" s="6">
        <f t="shared" si="10"/>
        <v>0</v>
      </c>
      <c r="D127" s="6"/>
      <c r="E127" s="6"/>
      <c r="F127" s="6"/>
      <c r="G127" s="6"/>
      <c r="H127" s="7">
        <f t="shared" si="11"/>
        <v>0</v>
      </c>
      <c r="I127" s="6"/>
      <c r="J127" s="25"/>
      <c r="K127" s="6"/>
      <c r="L127" s="6"/>
      <c r="M127" s="7"/>
      <c r="N127" s="7"/>
      <c r="O127" s="6">
        <f t="shared" si="12"/>
        <v>605177.22</v>
      </c>
      <c r="P127" s="6">
        <v>605177.22</v>
      </c>
      <c r="Q127" s="6"/>
      <c r="R127" s="6"/>
      <c r="S127" s="6"/>
      <c r="T127" s="6">
        <f t="shared" si="13"/>
        <v>0</v>
      </c>
      <c r="U127" s="6"/>
      <c r="V127" s="6"/>
      <c r="W127" s="6">
        <f t="shared" si="15"/>
        <v>0</v>
      </c>
      <c r="X127" s="6"/>
      <c r="Y127" s="6"/>
      <c r="Z127" s="6"/>
      <c r="AA127" s="8">
        <f t="shared" si="14"/>
        <v>605177.22</v>
      </c>
    </row>
    <row r="128" spans="1:27" ht="38.1" customHeight="1" x14ac:dyDescent="0.25">
      <c r="A128" s="23">
        <f t="shared" si="9"/>
        <v>120</v>
      </c>
      <c r="B128" s="2" t="s">
        <v>120</v>
      </c>
      <c r="C128" s="6">
        <f t="shared" si="10"/>
        <v>1459446.568</v>
      </c>
      <c r="D128" s="6"/>
      <c r="E128" s="6"/>
      <c r="F128" s="6">
        <v>1459446.568</v>
      </c>
      <c r="G128" s="6"/>
      <c r="H128" s="7">
        <f t="shared" si="11"/>
        <v>0</v>
      </c>
      <c r="I128" s="6"/>
      <c r="J128" s="25"/>
      <c r="K128" s="6"/>
      <c r="L128" s="6"/>
      <c r="M128" s="7"/>
      <c r="N128" s="7"/>
      <c r="O128" s="6">
        <f t="shared" si="12"/>
        <v>0</v>
      </c>
      <c r="P128" s="6"/>
      <c r="Q128" s="6"/>
      <c r="R128" s="6"/>
      <c r="S128" s="6"/>
      <c r="T128" s="6">
        <f t="shared" si="13"/>
        <v>0</v>
      </c>
      <c r="U128" s="6"/>
      <c r="V128" s="6"/>
      <c r="W128" s="6">
        <f t="shared" si="15"/>
        <v>0</v>
      </c>
      <c r="X128" s="6"/>
      <c r="Y128" s="6"/>
      <c r="Z128" s="6"/>
      <c r="AA128" s="8">
        <f t="shared" si="14"/>
        <v>1459446.568</v>
      </c>
    </row>
    <row r="129" spans="1:27" ht="38.1" customHeight="1" x14ac:dyDescent="0.25">
      <c r="A129" s="23">
        <f t="shared" si="9"/>
        <v>121</v>
      </c>
      <c r="B129" s="2" t="s">
        <v>139</v>
      </c>
      <c r="C129" s="6">
        <f t="shared" si="10"/>
        <v>3801171.0649999999</v>
      </c>
      <c r="D129" s="6"/>
      <c r="E129" s="6"/>
      <c r="F129" s="6">
        <v>3801171.0649999999</v>
      </c>
      <c r="G129" s="6"/>
      <c r="H129" s="7">
        <f t="shared" si="11"/>
        <v>0</v>
      </c>
      <c r="I129" s="6"/>
      <c r="J129" s="6"/>
      <c r="K129" s="6"/>
      <c r="L129" s="6"/>
      <c r="M129" s="7"/>
      <c r="N129" s="7"/>
      <c r="O129" s="6">
        <f t="shared" si="12"/>
        <v>0</v>
      </c>
      <c r="P129" s="6"/>
      <c r="Q129" s="6"/>
      <c r="R129" s="6"/>
      <c r="S129" s="6"/>
      <c r="T129" s="6">
        <f t="shared" si="13"/>
        <v>0</v>
      </c>
      <c r="U129" s="6"/>
      <c r="V129" s="6"/>
      <c r="W129" s="6">
        <f t="shared" si="15"/>
        <v>0</v>
      </c>
      <c r="X129" s="6"/>
      <c r="Y129" s="6"/>
      <c r="Z129" s="6"/>
      <c r="AA129" s="8">
        <f t="shared" si="14"/>
        <v>3801171.0649999999</v>
      </c>
    </row>
    <row r="130" spans="1:27" ht="38.1" customHeight="1" x14ac:dyDescent="0.25">
      <c r="A130" s="23">
        <f t="shared" si="9"/>
        <v>122</v>
      </c>
      <c r="B130" s="2" t="s">
        <v>140</v>
      </c>
      <c r="C130" s="6">
        <f t="shared" si="10"/>
        <v>0</v>
      </c>
      <c r="D130" s="6"/>
      <c r="E130" s="6"/>
      <c r="F130" s="6"/>
      <c r="G130" s="6"/>
      <c r="H130" s="7">
        <f t="shared" si="11"/>
        <v>0</v>
      </c>
      <c r="I130" s="6"/>
      <c r="J130" s="6"/>
      <c r="K130" s="6"/>
      <c r="L130" s="6"/>
      <c r="M130" s="7"/>
      <c r="N130" s="7"/>
      <c r="O130" s="6">
        <f t="shared" si="12"/>
        <v>605177.2199999094</v>
      </c>
      <c r="P130" s="6">
        <v>605177.2199999094</v>
      </c>
      <c r="Q130" s="6"/>
      <c r="R130" s="6"/>
      <c r="S130" s="6"/>
      <c r="T130" s="6">
        <f t="shared" si="13"/>
        <v>0</v>
      </c>
      <c r="U130" s="6"/>
      <c r="V130" s="6"/>
      <c r="W130" s="6">
        <f t="shared" si="15"/>
        <v>0</v>
      </c>
      <c r="X130" s="6"/>
      <c r="Y130" s="6"/>
      <c r="Z130" s="6"/>
      <c r="AA130" s="8">
        <f t="shared" si="14"/>
        <v>605177.2199999094</v>
      </c>
    </row>
    <row r="131" spans="1:27" s="34" customFormat="1" ht="22.9" customHeight="1" x14ac:dyDescent="0.2">
      <c r="A131" s="31"/>
      <c r="B131" s="32" t="s">
        <v>121</v>
      </c>
      <c r="C131" s="8">
        <f t="shared" ref="C131:H131" si="16">SUM(C9:C130)</f>
        <v>8941570767.7839012</v>
      </c>
      <c r="D131" s="8">
        <f t="shared" si="16"/>
        <v>7630765933.8561983</v>
      </c>
      <c r="E131" s="8">
        <f t="shared" si="16"/>
        <v>445661037.07200009</v>
      </c>
      <c r="F131" s="8">
        <f t="shared" si="16"/>
        <v>808321422.52370036</v>
      </c>
      <c r="G131" s="8">
        <f t="shared" si="16"/>
        <v>56822374.331999995</v>
      </c>
      <c r="H131" s="33">
        <f t="shared" si="16"/>
        <v>7222801959.5715876</v>
      </c>
      <c r="I131" s="8">
        <f t="shared" ref="I131:M131" si="17">SUM(I9:I130)</f>
        <v>3215430837.6984553</v>
      </c>
      <c r="J131" s="8">
        <f t="shared" si="17"/>
        <v>620564950.44296277</v>
      </c>
      <c r="K131" s="8">
        <f t="shared" si="17"/>
        <v>585915743.2840749</v>
      </c>
      <c r="L131" s="8">
        <f t="shared" si="17"/>
        <v>1936713521.3828945</v>
      </c>
      <c r="M131" s="8">
        <f t="shared" si="17"/>
        <v>785090022.85000038</v>
      </c>
      <c r="N131" s="8">
        <f t="shared" ref="N131:U131" si="18">SUM(N9:N130)</f>
        <v>79086883.913200006</v>
      </c>
      <c r="O131" s="8">
        <f t="shared" si="18"/>
        <v>1450508689.8216</v>
      </c>
      <c r="P131" s="8">
        <f t="shared" si="18"/>
        <v>500444042.65399998</v>
      </c>
      <c r="Q131" s="8">
        <f t="shared" si="18"/>
        <v>11758632.211999997</v>
      </c>
      <c r="R131" s="8">
        <f t="shared" si="18"/>
        <v>919326514.35200024</v>
      </c>
      <c r="S131" s="8">
        <f t="shared" si="18"/>
        <v>18979500.60360001</v>
      </c>
      <c r="T131" s="8">
        <f t="shared" si="18"/>
        <v>436885665.72999996</v>
      </c>
      <c r="U131" s="8">
        <f t="shared" si="18"/>
        <v>431841569</v>
      </c>
      <c r="V131" s="8">
        <f t="shared" ref="V131:W131" si="19">SUM(V9:V130)</f>
        <v>5044096.7300000004</v>
      </c>
      <c r="W131" s="8">
        <f t="shared" si="19"/>
        <v>1279051884.6996894</v>
      </c>
      <c r="X131" s="8">
        <f>SUM(X9:X126)</f>
        <v>1252078449.75769</v>
      </c>
      <c r="Y131" s="8">
        <f>SUM(Y9:Y126)</f>
        <v>14325959.799999999</v>
      </c>
      <c r="Z131" s="8">
        <f>SUM(Z9:Z130)</f>
        <v>12647475.141999999</v>
      </c>
      <c r="AA131" s="8">
        <f t="shared" ref="AA131" si="20">SUM(AA9:AA130)</f>
        <v>19330818967.606777</v>
      </c>
    </row>
    <row r="132" spans="1:27" ht="24" customHeight="1" x14ac:dyDescent="0.25">
      <c r="C132" s="10"/>
      <c r="D132" s="10"/>
      <c r="E132" s="10"/>
      <c r="F132" s="10"/>
      <c r="G132" s="10"/>
      <c r="I132" s="16"/>
      <c r="J132" s="10"/>
      <c r="O132" s="11"/>
      <c r="P132" s="10"/>
      <c r="Q132" s="10"/>
      <c r="R132" s="13"/>
      <c r="S132" s="13"/>
      <c r="T132" s="13"/>
      <c r="U132" s="13"/>
      <c r="V132" s="13"/>
      <c r="W132" s="13"/>
      <c r="X132" s="11"/>
      <c r="Y132" s="11"/>
      <c r="Z132" s="11"/>
    </row>
    <row r="133" spans="1:27" s="12" customFormat="1" ht="15.75" x14ac:dyDescent="0.25">
      <c r="B133" s="35"/>
      <c r="C133" s="36"/>
      <c r="D133" s="36"/>
      <c r="E133" s="36"/>
      <c r="F133" s="36"/>
      <c r="G133" s="36"/>
      <c r="H133" s="37"/>
      <c r="I133" s="9"/>
      <c r="J133" s="37"/>
      <c r="K133" s="38"/>
      <c r="L133" s="38"/>
      <c r="M133" s="38"/>
      <c r="N133" s="38"/>
      <c r="O133" s="38"/>
      <c r="P133" s="38"/>
      <c r="Q133" s="38"/>
      <c r="R133" s="14"/>
      <c r="S133" s="14"/>
      <c r="T133" s="14"/>
      <c r="U133" s="14"/>
      <c r="V133" s="14"/>
      <c r="W133" s="14"/>
    </row>
    <row r="134" spans="1:27" x14ac:dyDescent="0.25">
      <c r="C134" s="10"/>
      <c r="D134" s="10"/>
      <c r="E134" s="10"/>
      <c r="F134" s="10"/>
      <c r="G134" s="10"/>
      <c r="H134" s="39"/>
      <c r="I134" s="10"/>
      <c r="J134" s="10"/>
      <c r="L134" s="40"/>
      <c r="M134" s="41"/>
      <c r="N134" s="41"/>
      <c r="Q134" s="10"/>
      <c r="S134" s="10"/>
    </row>
    <row r="135" spans="1:27" x14ac:dyDescent="0.25">
      <c r="C135" s="10"/>
      <c r="D135" s="10"/>
      <c r="E135" s="10"/>
      <c r="F135" s="10"/>
      <c r="G135" s="10"/>
      <c r="H135" s="39"/>
      <c r="I135" s="10"/>
      <c r="L135" s="40"/>
      <c r="M135" s="41"/>
      <c r="N135" s="41"/>
      <c r="Z135" s="10"/>
    </row>
    <row r="136" spans="1:27" x14ac:dyDescent="0.25">
      <c r="C136" s="10"/>
      <c r="D136" s="10"/>
      <c r="E136" s="10"/>
      <c r="F136" s="10"/>
      <c r="G136" s="10"/>
      <c r="H136" s="39"/>
      <c r="I136" s="10"/>
      <c r="L136" s="40"/>
      <c r="M136" s="41"/>
      <c r="N136" s="41"/>
    </row>
    <row r="137" spans="1:27" x14ac:dyDescent="0.25">
      <c r="H137" s="42"/>
      <c r="I137" s="10"/>
      <c r="L137" s="40"/>
      <c r="M137" s="41"/>
      <c r="N137" s="41"/>
    </row>
    <row r="138" spans="1:27" x14ac:dyDescent="0.25">
      <c r="H138" s="42"/>
      <c r="I138" s="10"/>
    </row>
    <row r="139" spans="1:27" x14ac:dyDescent="0.25">
      <c r="H139" s="42"/>
      <c r="I139" s="10"/>
    </row>
    <row r="140" spans="1:27" x14ac:dyDescent="0.25">
      <c r="H140" s="42"/>
      <c r="I140" s="10"/>
    </row>
    <row r="141" spans="1:27" x14ac:dyDescent="0.25">
      <c r="L141" s="40"/>
      <c r="M141" s="41"/>
      <c r="N141" s="41"/>
    </row>
  </sheetData>
  <mergeCells count="19">
    <mergeCell ref="Y1:AA2"/>
    <mergeCell ref="A6:A8"/>
    <mergeCell ref="AA6:AA8"/>
    <mergeCell ref="C6:G6"/>
    <mergeCell ref="H6:N6"/>
    <mergeCell ref="O6:S6"/>
    <mergeCell ref="T6:V6"/>
    <mergeCell ref="B6:B8"/>
    <mergeCell ref="D7:E7"/>
    <mergeCell ref="F7:G7"/>
    <mergeCell ref="C7:C8"/>
    <mergeCell ref="H7:H8"/>
    <mergeCell ref="I8:M8"/>
    <mergeCell ref="B4:AB4"/>
    <mergeCell ref="P7:Q7"/>
    <mergeCell ref="R7:S7"/>
    <mergeCell ref="U7:V7"/>
    <mergeCell ref="X8:Y8"/>
    <mergeCell ref="W6:Z6"/>
  </mergeCells>
  <pageMargins left="0.23622047244094491" right="0.11811023622047245" top="0.15748031496062992" bottom="0.19685039370078741" header="0.31496062992125984" footer="0.31496062992125984"/>
  <pageSetup paperSize="9" scale="6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1</vt:lpstr>
      <vt:lpstr>'Решение 1'!Заголовки_для_печати</vt:lpstr>
      <vt:lpstr>'Решение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2017-01-27T00:49:21Z</cp:lastPrinted>
  <dcterms:created xsi:type="dcterms:W3CDTF">2015-12-28T10:11:00Z</dcterms:created>
  <dcterms:modified xsi:type="dcterms:W3CDTF">2018-05-22T01:28:16Z</dcterms:modified>
</cp:coreProperties>
</file>