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8" windowWidth="20376" windowHeight="11388"/>
  </bookViews>
  <sheets>
    <sheet name="СМП июль" sheetId="1" r:id="rId1"/>
  </sheets>
  <externalReferences>
    <externalReference r:id="rId2"/>
  </externalReferences>
  <definedNames>
    <definedName name="_xlnm._FilterDatabase" localSheetId="0" hidden="1">'СМП июль'!$A$10:$Z$59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июль'!$B:$B,'СМП июль'!$5:$9</definedName>
    <definedName name="_xlnm.Print_Area" localSheetId="0">'СМП июль'!$B$1:$Y$58</definedName>
  </definedNames>
  <calcPr calcId="144525"/>
</workbook>
</file>

<file path=xl/calcChain.xml><?xml version="1.0" encoding="utf-8"?>
<calcChain xmlns="http://schemas.openxmlformats.org/spreadsheetml/2006/main">
  <c r="X58" i="1" l="1"/>
  <c r="W57" i="1"/>
  <c r="U57" i="1"/>
  <c r="Q57" i="1"/>
  <c r="I57" i="1"/>
  <c r="Z55" i="1"/>
  <c r="Z54" i="1"/>
  <c r="Z53" i="1"/>
  <c r="Z52" i="1"/>
  <c r="Z51" i="1"/>
  <c r="Z49" i="1"/>
  <c r="Z47" i="1"/>
  <c r="Z45" i="1"/>
  <c r="Z43" i="1"/>
  <c r="Z41" i="1"/>
  <c r="Z40" i="1"/>
  <c r="Z39" i="1"/>
  <c r="Z38" i="1"/>
  <c r="Z36" i="1"/>
  <c r="Z35" i="1"/>
  <c r="Z34" i="1"/>
  <c r="Z32" i="1"/>
  <c r="Z31" i="1"/>
  <c r="Z30" i="1"/>
  <c r="Z27" i="1"/>
  <c r="Z24" i="1"/>
  <c r="Z22" i="1"/>
  <c r="Z20" i="1"/>
  <c r="Z18" i="1"/>
  <c r="L57" i="1"/>
  <c r="Z16" i="1"/>
  <c r="Z14" i="1"/>
  <c r="T57" i="1"/>
  <c r="Z12" i="1"/>
  <c r="D57" i="1"/>
  <c r="F57" i="1" l="1"/>
  <c r="Z13" i="1"/>
  <c r="C57" i="1"/>
  <c r="K57" i="1"/>
  <c r="E57" i="1"/>
  <c r="P57" i="1"/>
  <c r="Z46" i="1"/>
  <c r="Z48" i="1"/>
  <c r="Z50" i="1"/>
  <c r="Z25" i="1"/>
  <c r="Z33" i="1"/>
  <c r="Z56" i="1"/>
  <c r="J57" i="1"/>
  <c r="Z21" i="1"/>
  <c r="Z28" i="1"/>
  <c r="Z44" i="1"/>
  <c r="Z15" i="1"/>
  <c r="Z19" i="1"/>
  <c r="Z23" i="1"/>
  <c r="R57" i="1"/>
  <c r="Z29" i="1"/>
  <c r="Z17" i="1"/>
  <c r="Y58" i="1" l="1"/>
  <c r="Z11" i="1"/>
  <c r="Z58" i="1" s="1"/>
</calcChain>
</file>

<file path=xl/sharedStrings.xml><?xml version="1.0" encoding="utf-8"?>
<sst xmlns="http://schemas.openxmlformats.org/spreadsheetml/2006/main" count="90" uniqueCount="84">
  <si>
    <t>Расчет размера стимулирующей части финансового обеспечения скорой медицинской помощи по подушевому нормативу финансирования за июль 2015 года.</t>
  </si>
  <si>
    <t>MCOD</t>
  </si>
  <si>
    <t>Наменование МО</t>
  </si>
  <si>
    <t>Показатель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(Доля выездов бригад со временем доезда до пациентв  менее 20 минут)</t>
  </si>
  <si>
    <t>Данные для расчета 2-го показателя</t>
  </si>
  <si>
    <t>Показатель №2                                         (Выполнение планового задания по количеству выездов, подлежащих оплате за счет средств ОМС)</t>
  </si>
  <si>
    <t>Стимулирующая часть финансового обеспечения</t>
  </si>
  <si>
    <t>Кол-во выездов  со временем доезда менее 20 минут по экст. показаниям (январь-июнь)</t>
  </si>
  <si>
    <t>Неотложные вызовы          (январь-июнь)</t>
  </si>
  <si>
    <t xml:space="preserve">Транспортировка  </t>
  </si>
  <si>
    <t>Факт                                (январь-июнь)</t>
  </si>
  <si>
    <t>Значение показателя, %</t>
  </si>
  <si>
    <t>Размер стимулирующей выплаты, %</t>
  </si>
  <si>
    <t>Объемы СМП, вызовы</t>
  </si>
  <si>
    <t>МТР</t>
  </si>
  <si>
    <t>Значение показателя ,%</t>
  </si>
  <si>
    <t>Утверждено в расчете на 1 пациента</t>
  </si>
  <si>
    <t xml:space="preserve">Количество пациентов с соответствующим критерию диагнозом </t>
  </si>
  <si>
    <t xml:space="preserve">Расчетное количество тромболизисов на фактическое кол-во пациентов </t>
  </si>
  <si>
    <t>Фактическое количество тромболизисов</t>
  </si>
  <si>
    <t xml:space="preserve">Размер стимулирующей выплаты, % </t>
  </si>
  <si>
    <t xml:space="preserve">Сумма план, тыс.руб. </t>
  </si>
  <si>
    <t>Сумма факт, тыс.руб.</t>
  </si>
  <si>
    <t>Отклонение</t>
  </si>
  <si>
    <t>План</t>
  </si>
  <si>
    <t>План                       (6мес.)</t>
  </si>
  <si>
    <t>Факт                         (6 мес.)</t>
  </si>
  <si>
    <t>Всего</t>
  </si>
  <si>
    <t>в.т.ч. за июнь</t>
  </si>
  <si>
    <t>Всего:</t>
  </si>
  <si>
    <t>Городской округ "г.Хабаровск"</t>
  </si>
  <si>
    <t>КГБУЗ "Станция скорой медицинской помощи г.Хабаровска" министерства здравоохранения Хабаровского края</t>
  </si>
  <si>
    <t>не оценивается</t>
  </si>
  <si>
    <t>г.Комсомольск-на-Амуре</t>
  </si>
  <si>
    <t>КГБУЗ "Станция скорой медицинской помощи г. Комсомольска-на-Амуре" министерства здравоохранения ХК</t>
  </si>
  <si>
    <t>Амурский район</t>
  </si>
  <si>
    <t>КГБУЗ "Амурская центральная районная больница" Министерства здравоохранения Хабаровского края</t>
  </si>
  <si>
    <t>Ванинский район</t>
  </si>
  <si>
    <t>КГБУЗ "Ванинская центральная районная больница" министерства здравоохранения Хабаровского края</t>
  </si>
  <si>
    <t>Бикинский район</t>
  </si>
  <si>
    <t>КГБУЗ "Бикинская центральная районная больница" Министерства здравоохранения  Хабаровского края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</si>
  <si>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</si>
  <si>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</si>
  <si>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Верхнебуреинский район</t>
  </si>
  <si>
    <t>КГБУЗ "Верхнебуреинская центральная районная больница" МЗ Хабаровского края</t>
  </si>
  <si>
    <t>Вяземский район</t>
  </si>
  <si>
    <t>КГБУЗ "Вяземская центральная больница" Министерства здравоохранения Хабаровского края</t>
  </si>
  <si>
    <t>КГБУЗ " Вяземская районная больница" министерства здравоохранения Хабаровского края</t>
  </si>
  <si>
    <t>Хабаровский 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</si>
  <si>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</si>
  <si>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</si>
  <si>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</si>
  <si>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</si>
  <si>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</si>
  <si>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</si>
  <si>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Солнечный район</t>
  </si>
  <si>
    <t>КГБУЗ "Солнечная центральная районная больница" министерства здравоохранения Хабаровского края</t>
  </si>
  <si>
    <t>КГБУЗ "Участковая больница п. Березовый" Министерства здравоохранения Хабаровского края</t>
  </si>
  <si>
    <t>КГБУЗ "Солнечная районная больница" министерства здравоохранения Хабаровского края</t>
  </si>
  <si>
    <t>Район им.Лазо</t>
  </si>
  <si>
    <t>КГБУЗ "Центральная районная больница района имени Лазо"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</si>
  <si>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</si>
  <si>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</si>
  <si>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"Районная больница района имени Лазо" министерства здравоохранения Хабаровского края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</si>
  <si>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</si>
  <si>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</si>
  <si>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Район им.П.Осипенко</t>
  </si>
  <si>
    <t>КГБУЗ "Центральная районная больница района имени Полины Осипенко" МЗ Хабаровского края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</si>
  <si>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</si>
  <si>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</si>
  <si>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Тугуро-Чумиканский район</t>
  </si>
  <si>
    <t>КГБУЗ "Тугуро-Чумиканская центральная районная больница"  Министерства здравоохранения Хабаровского края</t>
  </si>
  <si>
    <t>Ульчский район</t>
  </si>
  <si>
    <t>КГБУЗ "Богородская районная больница" министерства здравоохранения Хабаровского края</t>
  </si>
  <si>
    <t>КГБУЗ "Де-Кастринская районная больница" министерства здравоохранения Хабаровского края</t>
  </si>
  <si>
    <t>КГБУЗ "Ульчская районная больница" министерства здравоохранений хабаровского края</t>
  </si>
  <si>
    <t>Нанайский район</t>
  </si>
  <si>
    <t>КГБУЗ "Троицкая центральная районная больница" МЗ ХК</t>
  </si>
  <si>
    <t>ИТОГО Хабаровский край</t>
  </si>
  <si>
    <t xml:space="preserve">ВСЕГО </t>
  </si>
  <si>
    <t>Показатель №3
Количество проведенных тромболизисов  в расчете на 100 пациентов с показаниями
  (январь-июнь)</t>
  </si>
  <si>
    <t>Приложение 7</t>
  </si>
  <si>
    <t>от 18.08.2015 № 8</t>
  </si>
  <si>
    <t>к решению Комиссии по разработке ТПОМС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</si>
</sst>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_р_._-;\-* #,##0_р_._-;_-* &quot;-&quot;??_р_._-;_-@_-"/>
    <numFmt numFmtId="165" formatCode="_-* #,##0.0_р_._-;\-* #,##0.0_р_._-;_-* &quot;-&quot;??_р_._-;_-@_-"/>
    <numFmt numFmtId="166" formatCode="_-* #,##0.000_р_._-;\-* #,##0.000_р_._-;_-* &quot;-&quot;??_р_._-;_-@_-"/>
    <numFmt numFmtId="167" formatCode="0.0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2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5" fillId="2" borderId="5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6" fillId="0" borderId="41" xfId="0" applyFont="1" applyFill="1" applyBorder="1" applyAlignment="1">
      <alignment horizontal="center" wrapText="1"/>
    </xf>
    <xf numFmtId="0" fontId="6" fillId="0" borderId="42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6" fillId="0" borderId="41" xfId="0" applyFont="1" applyFill="1" applyBorder="1" applyAlignment="1">
      <alignment wrapText="1"/>
    </xf>
    <xf numFmtId="0" fontId="6" fillId="0" borderId="42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43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44" xfId="0" applyFont="1" applyFill="1" applyBorder="1" applyAlignment="1">
      <alignment wrapText="1"/>
    </xf>
    <xf numFmtId="0" fontId="6" fillId="0" borderId="45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46" xfId="0" applyFont="1" applyFill="1" applyBorder="1" applyAlignment="1">
      <alignment horizontal="center" wrapText="1"/>
    </xf>
    <xf numFmtId="0" fontId="6" fillId="0" borderId="39" xfId="0" applyFont="1" applyFill="1" applyBorder="1" applyAlignment="1">
      <alignment horizontal="center" wrapText="1"/>
    </xf>
    <xf numFmtId="0" fontId="6" fillId="0" borderId="17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2" fillId="2" borderId="47" xfId="0" applyFont="1" applyFill="1" applyBorder="1" applyAlignment="1">
      <alignment horizontal="center" wrapText="1"/>
    </xf>
    <xf numFmtId="43" fontId="3" fillId="2" borderId="51" xfId="1" applyFont="1" applyFill="1" applyBorder="1" applyAlignment="1">
      <alignment wrapText="1"/>
    </xf>
    <xf numFmtId="4" fontId="2" fillId="2" borderId="0" xfId="0" applyNumberFormat="1" applyFont="1" applyFill="1" applyAlignment="1">
      <alignment wrapText="1"/>
    </xf>
    <xf numFmtId="0" fontId="2" fillId="4" borderId="3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3" fillId="2" borderId="61" xfId="1" applyFont="1" applyFill="1" applyBorder="1" applyAlignment="1">
      <alignment wrapText="1"/>
    </xf>
    <xf numFmtId="0" fontId="2" fillId="2" borderId="20" xfId="0" applyFont="1" applyFill="1" applyBorder="1" applyAlignment="1">
      <alignment horizontal="center" vertical="center" wrapText="1"/>
    </xf>
    <xf numFmtId="43" fontId="3" fillId="2" borderId="62" xfId="1" applyFont="1" applyFill="1" applyBorder="1" applyAlignment="1">
      <alignment wrapText="1"/>
    </xf>
    <xf numFmtId="0" fontId="2" fillId="0" borderId="34" xfId="0" applyFont="1" applyFill="1" applyBorder="1" applyAlignment="1">
      <alignment horizontal="center" vertical="center" wrapText="1"/>
    </xf>
    <xf numFmtId="43" fontId="3" fillId="0" borderId="51" xfId="1" applyFont="1" applyFill="1" applyBorder="1" applyAlignment="1">
      <alignment wrapText="1"/>
    </xf>
    <xf numFmtId="0" fontId="2" fillId="2" borderId="3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43" fontId="3" fillId="2" borderId="26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3" fillId="2" borderId="0" xfId="1" applyNumberFormat="1" applyFont="1" applyFill="1" applyBorder="1" applyAlignment="1">
      <alignment wrapText="1"/>
    </xf>
    <xf numFmtId="43" fontId="5" fillId="2" borderId="0" xfId="0" applyNumberFormat="1" applyFont="1" applyFill="1" applyBorder="1" applyAlignment="1">
      <alignment wrapText="1"/>
    </xf>
    <xf numFmtId="43" fontId="5" fillId="2" borderId="0" xfId="0" applyNumberFormat="1" applyFont="1" applyFill="1" applyAlignment="1">
      <alignment wrapText="1"/>
    </xf>
    <xf numFmtId="168" fontId="5" fillId="2" borderId="0" xfId="0" applyNumberFormat="1" applyFont="1" applyFill="1" applyAlignment="1">
      <alignment wrapText="1"/>
    </xf>
    <xf numFmtId="43" fontId="2" fillId="2" borderId="0" xfId="0" applyNumberFormat="1" applyFont="1" applyFill="1" applyBorder="1" applyAlignment="1">
      <alignment wrapText="1"/>
    </xf>
    <xf numFmtId="43" fontId="2" fillId="0" borderId="0" xfId="0" applyNumberFormat="1" applyFont="1" applyFill="1" applyAlignment="1">
      <alignment wrapText="1"/>
    </xf>
    <xf numFmtId="43" fontId="2" fillId="2" borderId="0" xfId="0" applyNumberFormat="1" applyFont="1" applyFill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35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center" wrapText="1"/>
    </xf>
    <xf numFmtId="0" fontId="6" fillId="0" borderId="37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4" fillId="0" borderId="39" xfId="0" applyFont="1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20" xfId="0" applyFont="1" applyFill="1" applyBorder="1" applyAlignment="1">
      <alignment wrapText="1"/>
    </xf>
    <xf numFmtId="0" fontId="6" fillId="0" borderId="40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164" fontId="6" fillId="0" borderId="48" xfId="1" applyNumberFormat="1" applyFont="1" applyFill="1" applyBorder="1" applyAlignment="1">
      <alignment wrapText="1"/>
    </xf>
    <xf numFmtId="165" fontId="6" fillId="0" borderId="49" xfId="1" applyNumberFormat="1" applyFont="1" applyFill="1" applyBorder="1" applyAlignment="1">
      <alignment wrapText="1"/>
    </xf>
    <xf numFmtId="164" fontId="4" fillId="0" borderId="50" xfId="1" applyNumberFormat="1" applyFont="1" applyFill="1" applyBorder="1" applyAlignment="1">
      <alignment wrapText="1"/>
    </xf>
    <xf numFmtId="3" fontId="6" fillId="0" borderId="21" xfId="0" applyNumberFormat="1" applyFont="1" applyFill="1" applyBorder="1" applyAlignment="1">
      <alignment horizontal="center" wrapText="1"/>
    </xf>
    <xf numFmtId="164" fontId="6" fillId="0" borderId="49" xfId="1" applyNumberFormat="1" applyFont="1" applyFill="1" applyBorder="1" applyAlignment="1">
      <alignment wrapText="1"/>
    </xf>
    <xf numFmtId="164" fontId="4" fillId="0" borderId="11" xfId="1" applyNumberFormat="1" applyFont="1" applyFill="1" applyBorder="1" applyAlignment="1">
      <alignment wrapText="1"/>
    </xf>
    <xf numFmtId="43" fontId="6" fillId="0" borderId="49" xfId="1" applyFont="1" applyFill="1" applyBorder="1" applyAlignment="1">
      <alignment wrapText="1"/>
    </xf>
    <xf numFmtId="43" fontId="4" fillId="0" borderId="50" xfId="1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43" fontId="6" fillId="0" borderId="52" xfId="1" applyFont="1" applyFill="1" applyBorder="1" applyAlignment="1">
      <alignment horizontal="center" wrapText="1"/>
    </xf>
    <xf numFmtId="43" fontId="6" fillId="0" borderId="19" xfId="1" applyNumberFormat="1" applyFont="1" applyFill="1" applyBorder="1" applyAlignment="1">
      <alignment wrapText="1"/>
    </xf>
    <xf numFmtId="43" fontId="4" fillId="0" borderId="40" xfId="1" applyNumberFormat="1" applyFont="1" applyFill="1" applyBorder="1" applyAlignment="1">
      <alignment wrapText="1"/>
    </xf>
    <xf numFmtId="164" fontId="6" fillId="0" borderId="20" xfId="1" applyNumberFormat="1" applyFont="1" applyFill="1" applyBorder="1" applyAlignment="1">
      <alignment wrapText="1"/>
    </xf>
    <xf numFmtId="43" fontId="4" fillId="0" borderId="20" xfId="1" applyNumberFormat="1" applyFont="1" applyFill="1" applyBorder="1" applyAlignment="1">
      <alignment wrapText="1"/>
    </xf>
    <xf numFmtId="43" fontId="6" fillId="0" borderId="20" xfId="1" applyNumberFormat="1" applyFont="1" applyFill="1" applyBorder="1" applyAlignment="1">
      <alignment wrapText="1"/>
    </xf>
    <xf numFmtId="43" fontId="6" fillId="0" borderId="53" xfId="1" applyNumberFormat="1" applyFont="1" applyFill="1" applyBorder="1" applyAlignment="1">
      <alignment wrapText="1"/>
    </xf>
    <xf numFmtId="43" fontId="6" fillId="0" borderId="54" xfId="1" applyFont="1" applyFill="1" applyBorder="1" applyAlignment="1">
      <alignment wrapText="1"/>
    </xf>
    <xf numFmtId="164" fontId="4" fillId="0" borderId="16" xfId="1" applyNumberFormat="1" applyFont="1" applyFill="1" applyBorder="1" applyAlignment="1">
      <alignment wrapText="1"/>
    </xf>
    <xf numFmtId="164" fontId="4" fillId="0" borderId="51" xfId="1" applyNumberFormat="1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164" fontId="6" fillId="2" borderId="48" xfId="1" applyNumberFormat="1" applyFont="1" applyFill="1" applyBorder="1" applyAlignment="1">
      <alignment wrapText="1"/>
    </xf>
    <xf numFmtId="165" fontId="6" fillId="2" borderId="49" xfId="1" applyNumberFormat="1" applyFont="1" applyFill="1" applyBorder="1" applyAlignment="1">
      <alignment wrapText="1"/>
    </xf>
    <xf numFmtId="164" fontId="4" fillId="2" borderId="50" xfId="1" applyNumberFormat="1" applyFont="1" applyFill="1" applyBorder="1" applyAlignment="1">
      <alignment wrapText="1"/>
    </xf>
    <xf numFmtId="3" fontId="6" fillId="2" borderId="21" xfId="0" applyNumberFormat="1" applyFont="1" applyFill="1" applyBorder="1" applyAlignment="1">
      <alignment horizontal="center" wrapText="1"/>
    </xf>
    <xf numFmtId="164" fontId="6" fillId="2" borderId="49" xfId="1" applyNumberFormat="1" applyFont="1" applyFill="1" applyBorder="1" applyAlignment="1">
      <alignment wrapText="1"/>
    </xf>
    <xf numFmtId="166" fontId="6" fillId="0" borderId="55" xfId="1" applyNumberFormat="1" applyFont="1" applyFill="1" applyBorder="1" applyAlignment="1">
      <alignment wrapText="1"/>
    </xf>
    <xf numFmtId="164" fontId="4" fillId="0" borderId="48" xfId="1" applyNumberFormat="1" applyFont="1" applyFill="1" applyBorder="1" applyAlignment="1">
      <alignment wrapText="1"/>
    </xf>
    <xf numFmtId="164" fontId="6" fillId="0" borderId="34" xfId="1" applyNumberFormat="1" applyFont="1" applyFill="1" applyBorder="1" applyAlignment="1">
      <alignment wrapText="1"/>
    </xf>
    <xf numFmtId="43" fontId="4" fillId="0" borderId="34" xfId="1" applyNumberFormat="1" applyFont="1" applyFill="1" applyBorder="1" applyAlignment="1">
      <alignment wrapText="1"/>
    </xf>
    <xf numFmtId="43" fontId="6" fillId="0" borderId="34" xfId="1" applyNumberFormat="1" applyFont="1" applyFill="1" applyBorder="1" applyAlignment="1">
      <alignment wrapText="1"/>
    </xf>
    <xf numFmtId="164" fontId="4" fillId="0" borderId="49" xfId="1" applyNumberFormat="1" applyFont="1" applyFill="1" applyBorder="1" applyAlignment="1">
      <alignment horizontal="center" wrapText="1"/>
    </xf>
    <xf numFmtId="164" fontId="6" fillId="0" borderId="55" xfId="1" applyNumberFormat="1" applyFont="1" applyFill="1" applyBorder="1" applyAlignment="1">
      <alignment horizontal="center" wrapText="1"/>
    </xf>
    <xf numFmtId="164" fontId="6" fillId="0" borderId="55" xfId="1" applyNumberFormat="1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3" fontId="6" fillId="0" borderId="52" xfId="0" applyNumberFormat="1" applyFont="1" applyFill="1" applyBorder="1" applyAlignment="1">
      <alignment horizontal="center" wrapText="1"/>
    </xf>
    <xf numFmtId="165" fontId="4" fillId="0" borderId="49" xfId="1" applyNumberFormat="1" applyFont="1" applyFill="1" applyBorder="1" applyAlignment="1">
      <alignment horizontal="center" wrapText="1"/>
    </xf>
    <xf numFmtId="165" fontId="6" fillId="0" borderId="55" xfId="1" applyNumberFormat="1" applyFont="1" applyFill="1" applyBorder="1" applyAlignment="1">
      <alignment horizontal="center" wrapText="1"/>
    </xf>
    <xf numFmtId="164" fontId="4" fillId="0" borderId="48" xfId="0" applyNumberFormat="1" applyFont="1" applyFill="1" applyBorder="1" applyAlignment="1">
      <alignment wrapText="1"/>
    </xf>
    <xf numFmtId="3" fontId="4" fillId="0" borderId="56" xfId="1" applyNumberFormat="1" applyFont="1" applyFill="1" applyBorder="1" applyAlignment="1">
      <alignment wrapText="1"/>
    </xf>
    <xf numFmtId="3" fontId="6" fillId="0" borderId="34" xfId="1" applyNumberFormat="1" applyFont="1" applyFill="1" applyBorder="1" applyAlignment="1">
      <alignment wrapText="1"/>
    </xf>
    <xf numFmtId="167" fontId="6" fillId="0" borderId="49" xfId="1" applyNumberFormat="1" applyFont="1" applyFill="1" applyBorder="1" applyAlignment="1">
      <alignment wrapText="1"/>
    </xf>
    <xf numFmtId="43" fontId="4" fillId="0" borderId="48" xfId="0" applyNumberFormat="1" applyFont="1" applyFill="1" applyBorder="1" applyAlignment="1">
      <alignment wrapText="1"/>
    </xf>
    <xf numFmtId="3" fontId="4" fillId="0" borderId="49" xfId="1" applyNumberFormat="1" applyFont="1" applyFill="1" applyBorder="1" applyAlignment="1">
      <alignment wrapText="1"/>
    </xf>
    <xf numFmtId="3" fontId="6" fillId="0" borderId="48" xfId="1" applyNumberFormat="1" applyFont="1" applyFill="1" applyBorder="1" applyAlignment="1">
      <alignment wrapText="1"/>
    </xf>
    <xf numFmtId="3" fontId="6" fillId="2" borderId="52" xfId="0" applyNumberFormat="1" applyFont="1" applyFill="1" applyBorder="1" applyAlignment="1">
      <alignment horizontal="center" wrapText="1"/>
    </xf>
    <xf numFmtId="43" fontId="4" fillId="0" borderId="49" xfId="1" applyFont="1" applyFill="1" applyBorder="1" applyAlignment="1">
      <alignment wrapText="1"/>
    </xf>
    <xf numFmtId="0" fontId="6" fillId="0" borderId="28" xfId="0" applyFont="1" applyFill="1" applyBorder="1" applyAlignment="1">
      <alignment wrapText="1"/>
    </xf>
    <xf numFmtId="164" fontId="6" fillId="0" borderId="32" xfId="1" applyNumberFormat="1" applyFont="1" applyFill="1" applyBorder="1" applyAlignment="1">
      <alignment wrapText="1"/>
    </xf>
    <xf numFmtId="167" fontId="6" fillId="0" borderId="57" xfId="1" applyNumberFormat="1" applyFont="1" applyFill="1" applyBorder="1" applyAlignment="1">
      <alignment wrapText="1"/>
    </xf>
    <xf numFmtId="164" fontId="4" fillId="0" borderId="58" xfId="1" applyNumberFormat="1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 wrapText="1"/>
    </xf>
    <xf numFmtId="164" fontId="6" fillId="0" borderId="57" xfId="1" applyNumberFormat="1" applyFont="1" applyFill="1" applyBorder="1" applyAlignment="1">
      <alignment wrapText="1"/>
    </xf>
    <xf numFmtId="166" fontId="6" fillId="0" borderId="59" xfId="1" applyNumberFormat="1" applyFont="1" applyFill="1" applyBorder="1" applyAlignment="1">
      <alignment wrapText="1"/>
    </xf>
    <xf numFmtId="164" fontId="4" fillId="0" borderId="32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>
      <alignment wrapText="1"/>
    </xf>
    <xf numFmtId="43" fontId="4" fillId="0" borderId="1" xfId="1" applyNumberFormat="1" applyFont="1" applyFill="1" applyBorder="1" applyAlignment="1">
      <alignment wrapText="1"/>
    </xf>
    <xf numFmtId="43" fontId="6" fillId="0" borderId="1" xfId="1" applyNumberFormat="1" applyFont="1" applyFill="1" applyBorder="1" applyAlignment="1">
      <alignment wrapText="1"/>
    </xf>
    <xf numFmtId="3" fontId="4" fillId="0" borderId="60" xfId="1" applyNumberFormat="1" applyFont="1" applyFill="1" applyBorder="1" applyAlignment="1">
      <alignment wrapText="1"/>
    </xf>
    <xf numFmtId="3" fontId="6" fillId="0" borderId="1" xfId="1" applyNumberFormat="1" applyFont="1" applyFill="1" applyBorder="1" applyAlignment="1">
      <alignment wrapText="1"/>
    </xf>
    <xf numFmtId="164" fontId="4" fillId="0" borderId="61" xfId="1" applyNumberFormat="1" applyFont="1" applyFill="1" applyBorder="1" applyAlignment="1">
      <alignment wrapText="1"/>
    </xf>
    <xf numFmtId="43" fontId="6" fillId="0" borderId="57" xfId="1" applyFont="1" applyFill="1" applyBorder="1" applyAlignment="1">
      <alignment wrapText="1"/>
    </xf>
    <xf numFmtId="43" fontId="4" fillId="0" borderId="58" xfId="1" applyFont="1" applyFill="1" applyBorder="1" applyAlignment="1">
      <alignment wrapText="1"/>
    </xf>
    <xf numFmtId="164" fontId="6" fillId="0" borderId="40" xfId="1" applyNumberFormat="1" applyFont="1" applyFill="1" applyBorder="1" applyAlignment="1">
      <alignment wrapText="1"/>
    </xf>
    <xf numFmtId="167" fontId="6" fillId="0" borderId="41" xfId="1" applyNumberFormat="1" applyFont="1" applyFill="1" applyBorder="1" applyAlignment="1">
      <alignment wrapText="1"/>
    </xf>
    <xf numFmtId="164" fontId="4" fillId="0" borderId="42" xfId="1" applyNumberFormat="1" applyFont="1" applyFill="1" applyBorder="1" applyAlignment="1">
      <alignment wrapText="1"/>
    </xf>
    <xf numFmtId="43" fontId="6" fillId="0" borderId="21" xfId="1" applyFont="1" applyFill="1" applyBorder="1" applyAlignment="1">
      <alignment horizontal="center" wrapText="1"/>
    </xf>
    <xf numFmtId="165" fontId="6" fillId="0" borderId="41" xfId="1" applyNumberFormat="1" applyFont="1" applyFill="1" applyBorder="1" applyAlignment="1">
      <alignment wrapText="1"/>
    </xf>
    <xf numFmtId="164" fontId="6" fillId="0" borderId="19" xfId="1" applyNumberFormat="1" applyFont="1" applyFill="1" applyBorder="1" applyAlignment="1">
      <alignment wrapText="1"/>
    </xf>
    <xf numFmtId="164" fontId="4" fillId="0" borderId="40" xfId="1" applyNumberFormat="1" applyFont="1" applyFill="1" applyBorder="1" applyAlignment="1">
      <alignment wrapText="1"/>
    </xf>
    <xf numFmtId="165" fontId="4" fillId="0" borderId="41" xfId="1" applyNumberFormat="1" applyFont="1" applyFill="1" applyBorder="1" applyAlignment="1">
      <alignment horizontal="center" wrapText="1"/>
    </xf>
    <xf numFmtId="165" fontId="6" fillId="0" borderId="19" xfId="1" applyNumberFormat="1" applyFont="1" applyFill="1" applyBorder="1" applyAlignment="1">
      <alignment horizontal="center" wrapText="1"/>
    </xf>
    <xf numFmtId="164" fontId="4" fillId="0" borderId="62" xfId="1" applyNumberFormat="1" applyFont="1" applyFill="1" applyBorder="1" applyAlignment="1">
      <alignment wrapText="1"/>
    </xf>
    <xf numFmtId="43" fontId="6" fillId="0" borderId="41" xfId="1" applyFont="1" applyFill="1" applyBorder="1" applyAlignment="1">
      <alignment wrapText="1"/>
    </xf>
    <xf numFmtId="43" fontId="4" fillId="0" borderId="42" xfId="1" applyFont="1" applyFill="1" applyBorder="1" applyAlignment="1">
      <alignment wrapText="1"/>
    </xf>
    <xf numFmtId="3" fontId="6" fillId="0" borderId="48" xfId="0" applyNumberFormat="1" applyFont="1" applyFill="1" applyBorder="1" applyAlignment="1">
      <alignment horizontal="center" wrapText="1"/>
    </xf>
    <xf numFmtId="43" fontId="4" fillId="0" borderId="48" xfId="1" applyNumberFormat="1" applyFont="1" applyFill="1" applyBorder="1" applyAlignment="1">
      <alignment wrapText="1"/>
    </xf>
    <xf numFmtId="164" fontId="4" fillId="0" borderId="52" xfId="1" applyNumberFormat="1" applyFont="1" applyFill="1" applyBorder="1" applyAlignment="1">
      <alignment wrapText="1"/>
    </xf>
    <xf numFmtId="3" fontId="11" fillId="0" borderId="52" xfId="0" applyNumberFormat="1" applyFont="1" applyFill="1" applyBorder="1" applyAlignment="1">
      <alignment horizontal="center" wrapText="1"/>
    </xf>
    <xf numFmtId="0" fontId="6" fillId="0" borderId="63" xfId="0" applyFont="1" applyFill="1" applyBorder="1" applyAlignment="1">
      <alignment wrapText="1"/>
    </xf>
    <xf numFmtId="164" fontId="6" fillId="0" borderId="24" xfId="1" applyNumberFormat="1" applyFont="1" applyFill="1" applyBorder="1" applyAlignment="1">
      <alignment wrapText="1"/>
    </xf>
    <xf numFmtId="164" fontId="6" fillId="0" borderId="64" xfId="1" applyNumberFormat="1" applyFont="1" applyFill="1" applyBorder="1" applyAlignment="1">
      <alignment wrapText="1"/>
    </xf>
    <xf numFmtId="167" fontId="6" fillId="0" borderId="24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3" fontId="6" fillId="0" borderId="24" xfId="0" applyNumberFormat="1" applyFont="1" applyFill="1" applyBorder="1" applyAlignment="1">
      <alignment horizontal="center" wrapText="1"/>
    </xf>
    <xf numFmtId="164" fontId="6" fillId="0" borderId="23" xfId="1" applyNumberFormat="1" applyFont="1" applyFill="1" applyBorder="1" applyAlignment="1">
      <alignment wrapText="1"/>
    </xf>
    <xf numFmtId="166" fontId="6" fillId="0" borderId="65" xfId="1" applyNumberFormat="1" applyFont="1" applyFill="1" applyBorder="1" applyAlignment="1">
      <alignment wrapText="1"/>
    </xf>
    <xf numFmtId="164" fontId="4" fillId="0" borderId="64" xfId="0" applyNumberFormat="1" applyFont="1" applyFill="1" applyBorder="1" applyAlignment="1">
      <alignment wrapText="1"/>
    </xf>
    <xf numFmtId="164" fontId="6" fillId="0" borderId="66" xfId="1" applyNumberFormat="1" applyFont="1" applyFill="1" applyBorder="1" applyAlignment="1">
      <alignment wrapText="1"/>
    </xf>
    <xf numFmtId="43" fontId="4" fillId="0" borderId="66" xfId="1" applyNumberFormat="1" applyFont="1" applyFill="1" applyBorder="1" applyAlignment="1">
      <alignment wrapText="1"/>
    </xf>
    <xf numFmtId="43" fontId="6" fillId="0" borderId="66" xfId="1" applyNumberFormat="1" applyFont="1" applyFill="1" applyBorder="1" applyAlignment="1">
      <alignment wrapText="1"/>
    </xf>
    <xf numFmtId="3" fontId="4" fillId="0" borderId="67" xfId="1" applyNumberFormat="1" applyFont="1" applyFill="1" applyBorder="1" applyAlignment="1">
      <alignment wrapText="1"/>
    </xf>
    <xf numFmtId="3" fontId="6" fillId="0" borderId="66" xfId="1" applyNumberFormat="1" applyFont="1" applyFill="1" applyBorder="1" applyAlignment="1">
      <alignment wrapText="1"/>
    </xf>
    <xf numFmtId="164" fontId="4" fillId="0" borderId="68" xfId="1" applyNumberFormat="1" applyFont="1" applyFill="1" applyBorder="1" applyAlignment="1">
      <alignment wrapText="1"/>
    </xf>
    <xf numFmtId="43" fontId="6" fillId="0" borderId="24" xfId="1" applyFont="1" applyFill="1" applyBorder="1" applyAlignment="1">
      <alignment wrapText="1"/>
    </xf>
    <xf numFmtId="43" fontId="4" fillId="0" borderId="23" xfId="1" applyFont="1" applyFill="1" applyBorder="1" applyAlignment="1">
      <alignment wrapText="1"/>
    </xf>
    <xf numFmtId="0" fontId="4" fillId="0" borderId="29" xfId="0" applyFont="1" applyFill="1" applyBorder="1" applyAlignment="1">
      <alignment wrapText="1"/>
    </xf>
    <xf numFmtId="164" fontId="4" fillId="0" borderId="25" xfId="1" applyNumberFormat="1" applyFont="1" applyFill="1" applyBorder="1" applyAlignment="1">
      <alignment wrapText="1"/>
    </xf>
    <xf numFmtId="164" fontId="4" fillId="0" borderId="69" xfId="1" applyNumberFormat="1" applyFont="1" applyFill="1" applyBorder="1" applyAlignment="1">
      <alignment wrapText="1"/>
    </xf>
    <xf numFmtId="43" fontId="4" fillId="0" borderId="70" xfId="1" applyNumberFormat="1" applyFont="1" applyFill="1" applyBorder="1" applyAlignment="1">
      <alignment wrapText="1"/>
    </xf>
    <xf numFmtId="43" fontId="4" fillId="0" borderId="71" xfId="1" applyNumberFormat="1" applyFont="1" applyFill="1" applyBorder="1" applyAlignment="1">
      <alignment wrapText="1"/>
    </xf>
    <xf numFmtId="164" fontId="6" fillId="0" borderId="29" xfId="1" applyNumberFormat="1" applyFont="1" applyFill="1" applyBorder="1" applyAlignment="1">
      <alignment wrapText="1"/>
    </xf>
    <xf numFmtId="164" fontId="4" fillId="0" borderId="26" xfId="1" applyNumberFormat="1" applyFont="1" applyFill="1" applyBorder="1" applyAlignment="1">
      <alignment wrapText="1"/>
    </xf>
    <xf numFmtId="166" fontId="6" fillId="0" borderId="19" xfId="1" applyNumberFormat="1" applyFont="1" applyFill="1" applyBorder="1" applyAlignment="1">
      <alignment wrapText="1"/>
    </xf>
    <xf numFmtId="43" fontId="4" fillId="0" borderId="25" xfId="1" applyNumberFormat="1" applyFont="1" applyFill="1" applyBorder="1" applyAlignment="1">
      <alignment wrapText="1"/>
    </xf>
    <xf numFmtId="164" fontId="4" fillId="0" borderId="71" xfId="1" applyNumberFormat="1" applyFont="1" applyFill="1" applyBorder="1" applyAlignment="1">
      <alignment wrapText="1"/>
    </xf>
    <xf numFmtId="43" fontId="6" fillId="0" borderId="29" xfId="1" applyFont="1" applyFill="1" applyBorder="1" applyAlignment="1">
      <alignment wrapText="1"/>
    </xf>
    <xf numFmtId="43" fontId="4" fillId="0" borderId="70" xfId="1" applyFont="1" applyFill="1" applyBorder="1" applyAlignment="1">
      <alignment wrapText="1"/>
    </xf>
    <xf numFmtId="0" fontId="4" fillId="0" borderId="26" xfId="0" applyFont="1" applyFill="1" applyBorder="1" applyAlignment="1">
      <alignment wrapText="1"/>
    </xf>
    <xf numFmtId="0" fontId="4" fillId="0" borderId="33" xfId="0" applyFont="1" applyFill="1" applyBorder="1" applyAlignment="1">
      <alignment wrapText="1"/>
    </xf>
    <xf numFmtId="43" fontId="4" fillId="0" borderId="3" xfId="0" applyNumberFormat="1" applyFont="1" applyFill="1" applyBorder="1" applyAlignment="1">
      <alignment wrapText="1"/>
    </xf>
    <xf numFmtId="43" fontId="4" fillId="0" borderId="4" xfId="0" applyNumberFormat="1" applyFont="1" applyFill="1" applyBorder="1" applyAlignment="1">
      <alignment wrapText="1"/>
    </xf>
    <xf numFmtId="43" fontId="4" fillId="0" borderId="5" xfId="0" applyNumberFormat="1" applyFont="1" applyFill="1" applyBorder="1" applyAlignment="1">
      <alignment wrapText="1"/>
    </xf>
    <xf numFmtId="167" fontId="4" fillId="0" borderId="38" xfId="2" applyNumberFormat="1" applyFont="1" applyFill="1" applyBorder="1" applyAlignment="1">
      <alignment wrapText="1"/>
    </xf>
    <xf numFmtId="43" fontId="4" fillId="0" borderId="38" xfId="0" applyNumberFormat="1" applyFont="1" applyFill="1" applyBorder="1" applyAlignment="1">
      <alignment wrapText="1"/>
    </xf>
    <xf numFmtId="43" fontId="4" fillId="0" borderId="37" xfId="0" applyNumberFormat="1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/>
    </xf>
  </cellXfs>
  <cellStyles count="43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 2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60"/>
  <sheetViews>
    <sheetView tabSelected="1" view="pageBreakPreview" topLeftCell="C1" zoomScale="78" zoomScaleNormal="69" zoomScaleSheetLayoutView="78" workbookViewId="0">
      <selection activeCell="W2" sqref="W2:Y2"/>
    </sheetView>
  </sheetViews>
  <sheetFormatPr defaultColWidth="9.109375" defaultRowHeight="13.8" x14ac:dyDescent="0.25"/>
  <cols>
    <col min="1" max="1" width="10.44140625" style="1" hidden="1" customWidth="1"/>
    <col min="2" max="2" width="54.6640625" style="2" customWidth="1"/>
    <col min="3" max="3" width="14.88671875" style="2" customWidth="1"/>
    <col min="4" max="4" width="12.33203125" style="2" customWidth="1"/>
    <col min="5" max="5" width="15.109375" style="2" hidden="1" customWidth="1"/>
    <col min="6" max="6" width="14.109375" style="2" customWidth="1"/>
    <col min="7" max="7" width="13.109375" style="2" customWidth="1"/>
    <col min="8" max="8" width="9.5546875" style="2" customWidth="1"/>
    <col min="9" max="9" width="17.6640625" style="2" hidden="1" customWidth="1"/>
    <col min="10" max="10" width="14" style="2" hidden="1" customWidth="1"/>
    <col min="11" max="11" width="13.33203125" style="2" hidden="1" customWidth="1"/>
    <col min="12" max="12" width="10.88671875" style="2" hidden="1" customWidth="1"/>
    <col min="13" max="13" width="10.109375" style="2" customWidth="1"/>
    <col min="14" max="14" width="7.33203125" style="2" customWidth="1"/>
    <col min="15" max="15" width="13" style="2" customWidth="1"/>
    <col min="16" max="16" width="11.44140625" style="2" customWidth="1"/>
    <col min="17" max="17" width="8.33203125" style="2" customWidth="1"/>
    <col min="18" max="18" width="10" style="2" customWidth="1"/>
    <col min="19" max="19" width="10.44140625" style="2" customWidth="1"/>
    <col min="20" max="20" width="9.44140625" style="2" customWidth="1"/>
    <col min="21" max="21" width="7.33203125" style="2" customWidth="1"/>
    <col min="22" max="22" width="7" style="2" customWidth="1"/>
    <col min="23" max="23" width="11" style="2" customWidth="1"/>
    <col min="24" max="24" width="14.33203125" style="3" customWidth="1"/>
    <col min="25" max="25" width="18.88671875" style="2" customWidth="1"/>
    <col min="26" max="26" width="12.44140625" style="2" hidden="1" customWidth="1"/>
    <col min="27" max="27" width="9.6640625" style="2" bestFit="1" customWidth="1"/>
    <col min="28" max="16384" width="9.109375" style="2"/>
  </cols>
  <sheetData>
    <row r="1" spans="1:26" ht="19.5" customHeight="1" x14ac:dyDescent="0.3">
      <c r="W1" s="227" t="s">
        <v>81</v>
      </c>
      <c r="X1" s="227"/>
      <c r="Y1" s="227"/>
    </row>
    <row r="2" spans="1:26" ht="23.25" customHeight="1" x14ac:dyDescent="0.3">
      <c r="W2" s="227" t="s">
        <v>83</v>
      </c>
      <c r="X2" s="227"/>
      <c r="Y2" s="227"/>
    </row>
    <row r="3" spans="1:26" ht="23.25" customHeight="1" x14ac:dyDescent="0.3">
      <c r="W3" s="227" t="s">
        <v>82</v>
      </c>
      <c r="X3" s="227"/>
      <c r="Y3" s="227"/>
    </row>
    <row r="4" spans="1:26" ht="21.75" customHeight="1" thickBot="1" x14ac:dyDescent="0.4">
      <c r="B4" s="226" t="s">
        <v>0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</row>
    <row r="5" spans="1:26" ht="139.19999999999999" customHeight="1" thickBot="1" x14ac:dyDescent="0.3">
      <c r="A5" s="219" t="s">
        <v>1</v>
      </c>
      <c r="B5" s="222" t="s">
        <v>2</v>
      </c>
      <c r="C5" s="204" t="s">
        <v>3</v>
      </c>
      <c r="D5" s="205"/>
      <c r="E5" s="205"/>
      <c r="F5" s="205"/>
      <c r="G5" s="205"/>
      <c r="H5" s="206"/>
      <c r="I5" s="205" t="s">
        <v>4</v>
      </c>
      <c r="J5" s="205"/>
      <c r="K5" s="205"/>
      <c r="L5" s="206"/>
      <c r="M5" s="204" t="s">
        <v>5</v>
      </c>
      <c r="N5" s="206"/>
      <c r="O5" s="216" t="s">
        <v>80</v>
      </c>
      <c r="P5" s="197"/>
      <c r="Q5" s="197"/>
      <c r="R5" s="197"/>
      <c r="S5" s="197"/>
      <c r="T5" s="197"/>
      <c r="U5" s="197"/>
      <c r="V5" s="198"/>
      <c r="W5" s="204" t="s">
        <v>6</v>
      </c>
      <c r="X5" s="205"/>
      <c r="Y5" s="206"/>
      <c r="Z5" s="4"/>
    </row>
    <row r="6" spans="1:26" ht="21.75" customHeight="1" x14ac:dyDescent="0.25">
      <c r="A6" s="220"/>
      <c r="B6" s="223"/>
      <c r="C6" s="201" t="s">
        <v>7</v>
      </c>
      <c r="D6" s="197" t="s">
        <v>8</v>
      </c>
      <c r="E6" s="208" t="s">
        <v>9</v>
      </c>
      <c r="F6" s="201" t="s">
        <v>10</v>
      </c>
      <c r="G6" s="201" t="s">
        <v>11</v>
      </c>
      <c r="H6" s="201" t="s">
        <v>12</v>
      </c>
      <c r="I6" s="207" t="s">
        <v>13</v>
      </c>
      <c r="J6" s="209" t="s">
        <v>13</v>
      </c>
      <c r="K6" s="212"/>
      <c r="L6" s="215" t="s">
        <v>14</v>
      </c>
      <c r="M6" s="216" t="s">
        <v>15</v>
      </c>
      <c r="N6" s="201" t="s">
        <v>12</v>
      </c>
      <c r="O6" s="201" t="s">
        <v>16</v>
      </c>
      <c r="P6" s="217" t="s">
        <v>17</v>
      </c>
      <c r="Q6" s="194"/>
      <c r="R6" s="193" t="s">
        <v>18</v>
      </c>
      <c r="S6" s="194"/>
      <c r="T6" s="197" t="s">
        <v>19</v>
      </c>
      <c r="U6" s="198"/>
      <c r="V6" s="201" t="s">
        <v>12</v>
      </c>
      <c r="W6" s="201" t="s">
        <v>20</v>
      </c>
      <c r="X6" s="201" t="s">
        <v>21</v>
      </c>
      <c r="Y6" s="201" t="s">
        <v>22</v>
      </c>
      <c r="Z6" s="187" t="s">
        <v>23</v>
      </c>
    </row>
    <row r="7" spans="1:26" ht="49.5" customHeight="1" thickBot="1" x14ac:dyDescent="0.3">
      <c r="A7" s="220"/>
      <c r="B7" s="223"/>
      <c r="C7" s="202"/>
      <c r="D7" s="207"/>
      <c r="E7" s="209"/>
      <c r="F7" s="202"/>
      <c r="G7" s="202"/>
      <c r="H7" s="202"/>
      <c r="I7" s="211"/>
      <c r="J7" s="213"/>
      <c r="K7" s="214"/>
      <c r="L7" s="215"/>
      <c r="M7" s="225"/>
      <c r="N7" s="202"/>
      <c r="O7" s="202"/>
      <c r="P7" s="218"/>
      <c r="Q7" s="196"/>
      <c r="R7" s="195"/>
      <c r="S7" s="196"/>
      <c r="T7" s="199"/>
      <c r="U7" s="200"/>
      <c r="V7" s="202"/>
      <c r="W7" s="202"/>
      <c r="X7" s="202"/>
      <c r="Y7" s="202"/>
      <c r="Z7" s="188"/>
    </row>
    <row r="8" spans="1:26" s="8" customFormat="1" ht="53.25" customHeight="1" thickBot="1" x14ac:dyDescent="0.3">
      <c r="A8" s="221"/>
      <c r="B8" s="224"/>
      <c r="C8" s="203"/>
      <c r="D8" s="199"/>
      <c r="E8" s="210"/>
      <c r="F8" s="203"/>
      <c r="G8" s="203"/>
      <c r="H8" s="203"/>
      <c r="I8" s="5" t="s">
        <v>24</v>
      </c>
      <c r="J8" s="6" t="s">
        <v>25</v>
      </c>
      <c r="K8" s="6" t="s">
        <v>26</v>
      </c>
      <c r="L8" s="215"/>
      <c r="M8" s="225"/>
      <c r="N8" s="203"/>
      <c r="O8" s="203"/>
      <c r="P8" s="53" t="s">
        <v>27</v>
      </c>
      <c r="Q8" s="7" t="s">
        <v>28</v>
      </c>
      <c r="R8" s="54" t="s">
        <v>27</v>
      </c>
      <c r="S8" s="7" t="s">
        <v>28</v>
      </c>
      <c r="T8" s="7" t="s">
        <v>29</v>
      </c>
      <c r="U8" s="7" t="s">
        <v>28</v>
      </c>
      <c r="V8" s="203"/>
      <c r="W8" s="202"/>
      <c r="X8" s="203"/>
      <c r="Y8" s="203"/>
      <c r="Z8" s="189"/>
    </row>
    <row r="9" spans="1:26" s="8" customFormat="1" ht="14.4" thickBot="1" x14ac:dyDescent="0.3">
      <c r="A9" s="9">
        <v>1</v>
      </c>
      <c r="B9" s="55">
        <v>1</v>
      </c>
      <c r="C9" s="56">
        <v>2</v>
      </c>
      <c r="D9" s="57">
        <v>3</v>
      </c>
      <c r="E9" s="58">
        <v>4</v>
      </c>
      <c r="F9" s="59">
        <v>4</v>
      </c>
      <c r="G9" s="55">
        <v>5</v>
      </c>
      <c r="H9" s="60">
        <v>6</v>
      </c>
      <c r="I9" s="61"/>
      <c r="J9" s="62"/>
      <c r="K9" s="61"/>
      <c r="L9" s="62"/>
      <c r="M9" s="63">
        <v>7</v>
      </c>
      <c r="N9" s="64">
        <v>8</v>
      </c>
      <c r="O9" s="62">
        <v>9</v>
      </c>
      <c r="P9" s="61">
        <v>10</v>
      </c>
      <c r="Q9" s="62">
        <v>11</v>
      </c>
      <c r="R9" s="64">
        <v>12</v>
      </c>
      <c r="S9" s="62">
        <v>13</v>
      </c>
      <c r="T9" s="65">
        <v>14</v>
      </c>
      <c r="U9" s="56">
        <v>15</v>
      </c>
      <c r="V9" s="64">
        <v>16</v>
      </c>
      <c r="W9" s="61">
        <v>17</v>
      </c>
      <c r="X9" s="65">
        <v>18</v>
      </c>
      <c r="Y9" s="66">
        <v>19</v>
      </c>
      <c r="Z9" s="10">
        <v>17</v>
      </c>
    </row>
    <row r="10" spans="1:26" ht="21" customHeight="1" thickBot="1" x14ac:dyDescent="0.3">
      <c r="A10" s="9"/>
      <c r="B10" s="67" t="s">
        <v>30</v>
      </c>
      <c r="C10" s="68"/>
      <c r="D10" s="69"/>
      <c r="E10" s="70"/>
      <c r="F10" s="68"/>
      <c r="G10" s="11"/>
      <c r="H10" s="12"/>
      <c r="I10" s="13"/>
      <c r="J10" s="14"/>
      <c r="K10" s="14"/>
      <c r="L10" s="15"/>
      <c r="M10" s="16"/>
      <c r="N10" s="17"/>
      <c r="O10" s="18"/>
      <c r="P10" s="19"/>
      <c r="Q10" s="20"/>
      <c r="R10" s="20"/>
      <c r="S10" s="21"/>
      <c r="T10" s="22"/>
      <c r="U10" s="23"/>
      <c r="V10" s="24"/>
      <c r="W10" s="25"/>
      <c r="X10" s="26"/>
      <c r="Y10" s="27"/>
      <c r="Z10" s="28"/>
    </row>
    <row r="11" spans="1:26" ht="36" customHeight="1" thickBot="1" x14ac:dyDescent="0.4">
      <c r="A11" s="9">
        <v>2310001</v>
      </c>
      <c r="B11" s="71" t="s">
        <v>31</v>
      </c>
      <c r="C11" s="72">
        <v>71349</v>
      </c>
      <c r="D11" s="72">
        <v>38784</v>
      </c>
      <c r="E11" s="72"/>
      <c r="F11" s="72">
        <v>113560</v>
      </c>
      <c r="G11" s="73">
        <v>95.416978709746445</v>
      </c>
      <c r="H11" s="74">
        <v>50</v>
      </c>
      <c r="I11" s="75">
        <v>228510</v>
      </c>
      <c r="J11" s="72">
        <v>114255</v>
      </c>
      <c r="K11" s="72">
        <v>113560</v>
      </c>
      <c r="L11" s="72">
        <v>1613</v>
      </c>
      <c r="M11" s="76">
        <v>99.391711522471667</v>
      </c>
      <c r="N11" s="74">
        <v>50</v>
      </c>
      <c r="O11" s="190" t="s">
        <v>32</v>
      </c>
      <c r="P11" s="191"/>
      <c r="Q11" s="191"/>
      <c r="R11" s="191"/>
      <c r="S11" s="191"/>
      <c r="T11" s="191"/>
      <c r="U11" s="191"/>
      <c r="V11" s="192"/>
      <c r="W11" s="77">
        <v>100</v>
      </c>
      <c r="X11" s="78">
        <v>5149.148604</v>
      </c>
      <c r="Y11" s="79">
        <v>5149.148604</v>
      </c>
      <c r="Z11" s="29">
        <f>X11-Y11</f>
        <v>0</v>
      </c>
    </row>
    <row r="12" spans="1:26" ht="16.5" customHeight="1" x14ac:dyDescent="0.35">
      <c r="A12" s="9"/>
      <c r="B12" s="80" t="s">
        <v>33</v>
      </c>
      <c r="C12" s="72"/>
      <c r="D12" s="72"/>
      <c r="E12" s="72"/>
      <c r="F12" s="72"/>
      <c r="G12" s="73"/>
      <c r="H12" s="79"/>
      <c r="I12" s="81"/>
      <c r="J12" s="72"/>
      <c r="K12" s="72"/>
      <c r="L12" s="72"/>
      <c r="M12" s="76"/>
      <c r="N12" s="74"/>
      <c r="O12" s="82"/>
      <c r="P12" s="83"/>
      <c r="Q12" s="84"/>
      <c r="R12" s="85"/>
      <c r="S12" s="86"/>
      <c r="T12" s="87"/>
      <c r="U12" s="88"/>
      <c r="V12" s="89"/>
      <c r="W12" s="90">
        <v>0</v>
      </c>
      <c r="X12" s="78">
        <v>0</v>
      </c>
      <c r="Y12" s="79">
        <v>0</v>
      </c>
      <c r="Z12" s="29">
        <f t="shared" ref="Z12:Z56" si="0">X12-Y12</f>
        <v>0</v>
      </c>
    </row>
    <row r="13" spans="1:26" ht="33" customHeight="1" x14ac:dyDescent="0.35">
      <c r="A13" s="9">
        <v>3310001</v>
      </c>
      <c r="B13" s="91" t="s">
        <v>34</v>
      </c>
      <c r="C13" s="92">
        <v>30874</v>
      </c>
      <c r="D13" s="92">
        <v>18574</v>
      </c>
      <c r="E13" s="92">
        <v>0</v>
      </c>
      <c r="F13" s="92">
        <v>50859</v>
      </c>
      <c r="G13" s="93">
        <v>95.629549326312528</v>
      </c>
      <c r="H13" s="94">
        <v>40</v>
      </c>
      <c r="I13" s="95">
        <v>96100</v>
      </c>
      <c r="J13" s="92">
        <v>48050</v>
      </c>
      <c r="K13" s="92">
        <v>50859</v>
      </c>
      <c r="L13" s="92">
        <v>430</v>
      </c>
      <c r="M13" s="96">
        <v>105.84599375650363</v>
      </c>
      <c r="N13" s="94">
        <v>20</v>
      </c>
      <c r="O13" s="97">
        <v>1.2999999999999999E-2</v>
      </c>
      <c r="P13" s="98">
        <v>130</v>
      </c>
      <c r="Q13" s="99">
        <v>39</v>
      </c>
      <c r="R13" s="100">
        <v>1.69</v>
      </c>
      <c r="S13" s="101">
        <v>0.50700000000000001</v>
      </c>
      <c r="T13" s="102">
        <v>32</v>
      </c>
      <c r="U13" s="103">
        <v>9</v>
      </c>
      <c r="V13" s="74">
        <v>20</v>
      </c>
      <c r="W13" s="90">
        <v>80</v>
      </c>
      <c r="X13" s="78">
        <v>3146.9543990000002</v>
      </c>
      <c r="Y13" s="79">
        <v>2517.5635192</v>
      </c>
      <c r="Z13" s="29">
        <f t="shared" si="0"/>
        <v>629.39087980000022</v>
      </c>
    </row>
    <row r="14" spans="1:26" ht="15" customHeight="1" x14ac:dyDescent="0.35">
      <c r="A14" s="9"/>
      <c r="B14" s="80" t="s">
        <v>35</v>
      </c>
      <c r="C14" s="72"/>
      <c r="D14" s="72"/>
      <c r="E14" s="72"/>
      <c r="F14" s="72"/>
      <c r="G14" s="73"/>
      <c r="H14" s="79"/>
      <c r="I14" s="81"/>
      <c r="J14" s="72"/>
      <c r="K14" s="72"/>
      <c r="L14" s="72"/>
      <c r="M14" s="76"/>
      <c r="N14" s="74"/>
      <c r="O14" s="104"/>
      <c r="P14" s="98"/>
      <c r="Q14" s="99"/>
      <c r="R14" s="100">
        <v>0</v>
      </c>
      <c r="S14" s="101">
        <v>0</v>
      </c>
      <c r="T14" s="102"/>
      <c r="U14" s="103"/>
      <c r="V14" s="74"/>
      <c r="W14" s="90">
        <v>0</v>
      </c>
      <c r="X14" s="78">
        <v>0</v>
      </c>
      <c r="Y14" s="79">
        <v>0</v>
      </c>
      <c r="Z14" s="29">
        <f t="shared" si="0"/>
        <v>0</v>
      </c>
    </row>
    <row r="15" spans="1:26" ht="36.6" customHeight="1" x14ac:dyDescent="0.35">
      <c r="A15" s="9">
        <v>1340014</v>
      </c>
      <c r="B15" s="105" t="s">
        <v>36</v>
      </c>
      <c r="C15" s="72">
        <v>10737</v>
      </c>
      <c r="D15" s="72">
        <v>0</v>
      </c>
      <c r="E15" s="72"/>
      <c r="F15" s="72">
        <v>10919</v>
      </c>
      <c r="G15" s="73">
        <v>98.333180694202767</v>
      </c>
      <c r="H15" s="74">
        <v>25</v>
      </c>
      <c r="I15" s="106">
        <v>24000</v>
      </c>
      <c r="J15" s="72">
        <v>12000</v>
      </c>
      <c r="K15" s="72">
        <v>10919</v>
      </c>
      <c r="L15" s="72">
        <v>45</v>
      </c>
      <c r="M15" s="76">
        <v>90.991666666666674</v>
      </c>
      <c r="N15" s="74">
        <v>50</v>
      </c>
      <c r="O15" s="97">
        <v>1.2999999999999999E-2</v>
      </c>
      <c r="P15" s="98">
        <v>39</v>
      </c>
      <c r="Q15" s="99">
        <v>6</v>
      </c>
      <c r="R15" s="100">
        <v>0.50700000000000001</v>
      </c>
      <c r="S15" s="101">
        <v>7.8E-2</v>
      </c>
      <c r="T15" s="102">
        <v>1</v>
      </c>
      <c r="U15" s="103">
        <v>0</v>
      </c>
      <c r="V15" s="74">
        <v>25</v>
      </c>
      <c r="W15" s="90">
        <v>100</v>
      </c>
      <c r="X15" s="78">
        <v>410.52886000000007</v>
      </c>
      <c r="Y15" s="79">
        <v>410.52886000000007</v>
      </c>
      <c r="Z15" s="29">
        <f t="shared" si="0"/>
        <v>0</v>
      </c>
    </row>
    <row r="16" spans="1:26" ht="17.25" customHeight="1" x14ac:dyDescent="0.35">
      <c r="A16" s="9"/>
      <c r="B16" s="80" t="s">
        <v>37</v>
      </c>
      <c r="C16" s="72"/>
      <c r="D16" s="72"/>
      <c r="E16" s="72"/>
      <c r="F16" s="72"/>
      <c r="G16" s="73"/>
      <c r="H16" s="74"/>
      <c r="I16" s="81"/>
      <c r="J16" s="72"/>
      <c r="K16" s="72"/>
      <c r="L16" s="72"/>
      <c r="M16" s="76"/>
      <c r="N16" s="74"/>
      <c r="O16" s="97"/>
      <c r="P16" s="98"/>
      <c r="Q16" s="99"/>
      <c r="R16" s="100">
        <v>0</v>
      </c>
      <c r="S16" s="101">
        <v>0</v>
      </c>
      <c r="T16" s="107"/>
      <c r="U16" s="108"/>
      <c r="V16" s="74"/>
      <c r="W16" s="90">
        <v>0</v>
      </c>
      <c r="X16" s="78">
        <v>0</v>
      </c>
      <c r="Y16" s="79">
        <v>0</v>
      </c>
      <c r="Z16" s="29">
        <f t="shared" si="0"/>
        <v>0</v>
      </c>
    </row>
    <row r="17" spans="1:26" ht="28.95" customHeight="1" x14ac:dyDescent="0.35">
      <c r="A17" s="9">
        <v>1340006</v>
      </c>
      <c r="B17" s="105" t="s">
        <v>38</v>
      </c>
      <c r="C17" s="72">
        <v>5137</v>
      </c>
      <c r="D17" s="72">
        <v>0</v>
      </c>
      <c r="E17" s="72">
        <v>0</v>
      </c>
      <c r="F17" s="72">
        <v>5159</v>
      </c>
      <c r="G17" s="73">
        <v>99.573560767590621</v>
      </c>
      <c r="H17" s="74">
        <v>25</v>
      </c>
      <c r="I17" s="106">
        <v>12000</v>
      </c>
      <c r="J17" s="72">
        <v>6000</v>
      </c>
      <c r="K17" s="72">
        <v>5159</v>
      </c>
      <c r="L17" s="72">
        <v>0</v>
      </c>
      <c r="M17" s="76">
        <v>85.983333333333334</v>
      </c>
      <c r="N17" s="74">
        <v>0</v>
      </c>
      <c r="O17" s="97">
        <v>1.2999999999999999E-2</v>
      </c>
      <c r="P17" s="109">
        <v>23</v>
      </c>
      <c r="Q17" s="99">
        <v>5</v>
      </c>
      <c r="R17" s="100">
        <v>0.29899999999999999</v>
      </c>
      <c r="S17" s="101">
        <v>6.5000000000000002E-2</v>
      </c>
      <c r="T17" s="110">
        <v>0</v>
      </c>
      <c r="U17" s="111"/>
      <c r="V17" s="74">
        <v>25</v>
      </c>
      <c r="W17" s="90">
        <v>50</v>
      </c>
      <c r="X17" s="78">
        <v>214.08439899999996</v>
      </c>
      <c r="Y17" s="79">
        <v>107.04219949999998</v>
      </c>
      <c r="Z17" s="29">
        <f t="shared" si="0"/>
        <v>107.04219949999998</v>
      </c>
    </row>
    <row r="18" spans="1:26" ht="18" x14ac:dyDescent="0.35">
      <c r="A18" s="9"/>
      <c r="B18" s="80" t="s">
        <v>39</v>
      </c>
      <c r="C18" s="72"/>
      <c r="D18" s="72"/>
      <c r="E18" s="72"/>
      <c r="F18" s="72"/>
      <c r="G18" s="73"/>
      <c r="H18" s="74"/>
      <c r="I18" s="81"/>
      <c r="J18" s="72"/>
      <c r="K18" s="72"/>
      <c r="L18" s="72"/>
      <c r="M18" s="76"/>
      <c r="N18" s="74"/>
      <c r="O18" s="97"/>
      <c r="P18" s="98"/>
      <c r="Q18" s="99"/>
      <c r="R18" s="100">
        <v>0</v>
      </c>
      <c r="S18" s="101">
        <v>0</v>
      </c>
      <c r="T18" s="107"/>
      <c r="U18" s="108"/>
      <c r="V18" s="74"/>
      <c r="W18" s="90">
        <v>0</v>
      </c>
      <c r="X18" s="78">
        <v>0</v>
      </c>
      <c r="Y18" s="79">
        <v>0</v>
      </c>
      <c r="Z18" s="29">
        <f t="shared" si="0"/>
        <v>0</v>
      </c>
    </row>
    <row r="19" spans="1:26" ht="29.4" customHeight="1" x14ac:dyDescent="0.35">
      <c r="A19" s="9">
        <v>1343001</v>
      </c>
      <c r="B19" s="105" t="s">
        <v>40</v>
      </c>
      <c r="C19" s="72">
        <v>3069</v>
      </c>
      <c r="D19" s="72">
        <v>0</v>
      </c>
      <c r="E19" s="72">
        <v>0</v>
      </c>
      <c r="F19" s="72">
        <v>3126</v>
      </c>
      <c r="G19" s="112">
        <v>98.176583493282152</v>
      </c>
      <c r="H19" s="74">
        <v>25</v>
      </c>
      <c r="I19" s="106">
        <v>8300</v>
      </c>
      <c r="J19" s="72">
        <v>4150</v>
      </c>
      <c r="K19" s="72">
        <v>3126</v>
      </c>
      <c r="L19" s="72">
        <v>0</v>
      </c>
      <c r="M19" s="76">
        <v>75.325301204819269</v>
      </c>
      <c r="N19" s="74">
        <v>0</v>
      </c>
      <c r="O19" s="97">
        <v>1.2999999999999999E-2</v>
      </c>
      <c r="P19" s="109">
        <v>4</v>
      </c>
      <c r="Q19" s="99">
        <v>0</v>
      </c>
      <c r="R19" s="100">
        <v>5.1999999999999998E-2</v>
      </c>
      <c r="S19" s="101">
        <v>0</v>
      </c>
      <c r="T19" s="110">
        <v>0</v>
      </c>
      <c r="U19" s="111"/>
      <c r="V19" s="74">
        <v>25</v>
      </c>
      <c r="W19" s="90">
        <v>50</v>
      </c>
      <c r="X19" s="78">
        <v>115.91264699999999</v>
      </c>
      <c r="Y19" s="79">
        <v>57.956323499999996</v>
      </c>
      <c r="Z19" s="29">
        <f t="shared" si="0"/>
        <v>57.956323499999996</v>
      </c>
    </row>
    <row r="20" spans="1:26" ht="18" x14ac:dyDescent="0.35">
      <c r="A20" s="9"/>
      <c r="B20" s="80" t="s">
        <v>41</v>
      </c>
      <c r="C20" s="72"/>
      <c r="D20" s="72"/>
      <c r="E20" s="72"/>
      <c r="F20" s="72"/>
      <c r="G20" s="112"/>
      <c r="H20" s="74"/>
      <c r="I20" s="81"/>
      <c r="J20" s="72"/>
      <c r="K20" s="72"/>
      <c r="L20" s="72"/>
      <c r="M20" s="76"/>
      <c r="N20" s="74"/>
      <c r="O20" s="97"/>
      <c r="P20" s="98"/>
      <c r="Q20" s="99"/>
      <c r="R20" s="100">
        <v>0</v>
      </c>
      <c r="S20" s="101">
        <v>0</v>
      </c>
      <c r="T20" s="107"/>
      <c r="U20" s="108"/>
      <c r="V20" s="74"/>
      <c r="W20" s="90">
        <v>0</v>
      </c>
      <c r="X20" s="78">
        <v>0</v>
      </c>
      <c r="Y20" s="79">
        <v>0</v>
      </c>
      <c r="Z20" s="29">
        <f t="shared" si="0"/>
        <v>0</v>
      </c>
    </row>
    <row r="21" spans="1:26" ht="29.4" customHeight="1" x14ac:dyDescent="0.35">
      <c r="A21" s="9">
        <v>1340001</v>
      </c>
      <c r="B21" s="105" t="s">
        <v>42</v>
      </c>
      <c r="C21" s="72">
        <v>1294</v>
      </c>
      <c r="D21" s="72">
        <v>0</v>
      </c>
      <c r="E21" s="72">
        <v>0</v>
      </c>
      <c r="F21" s="72">
        <v>1294</v>
      </c>
      <c r="G21" s="112">
        <v>100</v>
      </c>
      <c r="H21" s="74">
        <v>25</v>
      </c>
      <c r="I21" s="106">
        <v>2100</v>
      </c>
      <c r="J21" s="72">
        <v>1050</v>
      </c>
      <c r="K21" s="72">
        <v>1294</v>
      </c>
      <c r="L21" s="72">
        <v>8</v>
      </c>
      <c r="M21" s="76">
        <v>123.23809523809524</v>
      </c>
      <c r="N21" s="74">
        <v>0</v>
      </c>
      <c r="O21" s="97">
        <v>1.2999999999999999E-2</v>
      </c>
      <c r="P21" s="109">
        <v>0</v>
      </c>
      <c r="Q21" s="113">
        <v>0</v>
      </c>
      <c r="R21" s="100">
        <v>0</v>
      </c>
      <c r="S21" s="101">
        <v>0</v>
      </c>
      <c r="T21" s="110">
        <v>0</v>
      </c>
      <c r="U21" s="111"/>
      <c r="V21" s="74">
        <v>25</v>
      </c>
      <c r="W21" s="90">
        <v>50</v>
      </c>
      <c r="X21" s="78">
        <v>43.873727000000009</v>
      </c>
      <c r="Y21" s="79">
        <v>21.936863500000005</v>
      </c>
      <c r="Z21" s="29">
        <f t="shared" si="0"/>
        <v>21.936863500000005</v>
      </c>
    </row>
    <row r="22" spans="1:26" ht="21.75" customHeight="1" x14ac:dyDescent="0.35">
      <c r="A22" s="9"/>
      <c r="B22" s="80" t="s">
        <v>43</v>
      </c>
      <c r="C22" s="72"/>
      <c r="D22" s="72"/>
      <c r="E22" s="72"/>
      <c r="F22" s="72"/>
      <c r="G22" s="112"/>
      <c r="H22" s="74"/>
      <c r="I22" s="81"/>
      <c r="J22" s="72"/>
      <c r="K22" s="72"/>
      <c r="L22" s="72"/>
      <c r="M22" s="76"/>
      <c r="N22" s="74"/>
      <c r="O22" s="97"/>
      <c r="P22" s="98"/>
      <c r="Q22" s="99"/>
      <c r="R22" s="100">
        <v>0</v>
      </c>
      <c r="S22" s="101">
        <v>0</v>
      </c>
      <c r="T22" s="107"/>
      <c r="U22" s="108"/>
      <c r="V22" s="74"/>
      <c r="W22" s="90">
        <v>0</v>
      </c>
      <c r="X22" s="78">
        <v>0</v>
      </c>
      <c r="Y22" s="79">
        <v>0</v>
      </c>
      <c r="Z22" s="29">
        <f t="shared" si="0"/>
        <v>0</v>
      </c>
    </row>
    <row r="23" spans="1:26" ht="36" customHeight="1" x14ac:dyDescent="0.35">
      <c r="A23" s="9">
        <v>1343008</v>
      </c>
      <c r="B23" s="105" t="s">
        <v>44</v>
      </c>
      <c r="C23" s="72">
        <v>4515</v>
      </c>
      <c r="D23" s="72">
        <v>0</v>
      </c>
      <c r="E23" s="72">
        <v>0</v>
      </c>
      <c r="F23" s="72">
        <v>4611</v>
      </c>
      <c r="G23" s="112">
        <v>97.918022121014971</v>
      </c>
      <c r="H23" s="74">
        <v>25</v>
      </c>
      <c r="I23" s="106">
        <v>7500</v>
      </c>
      <c r="J23" s="72">
        <v>3750</v>
      </c>
      <c r="K23" s="72">
        <v>4611</v>
      </c>
      <c r="L23" s="72">
        <v>0</v>
      </c>
      <c r="M23" s="76">
        <v>122.96000000000001</v>
      </c>
      <c r="N23" s="74">
        <v>0</v>
      </c>
      <c r="O23" s="97">
        <v>1.2999999999999999E-2</v>
      </c>
      <c r="P23" s="109">
        <v>4</v>
      </c>
      <c r="Q23" s="111">
        <v>1</v>
      </c>
      <c r="R23" s="100">
        <v>5.1999999999999998E-2</v>
      </c>
      <c r="S23" s="101">
        <v>1.2999999999999999E-2</v>
      </c>
      <c r="T23" s="110">
        <v>0</v>
      </c>
      <c r="U23" s="111"/>
      <c r="V23" s="74">
        <v>25</v>
      </c>
      <c r="W23" s="90">
        <v>50</v>
      </c>
      <c r="X23" s="78">
        <v>175.09437100000005</v>
      </c>
      <c r="Y23" s="79">
        <v>87.547185500000026</v>
      </c>
      <c r="Z23" s="29">
        <f t="shared" si="0"/>
        <v>87.547185500000026</v>
      </c>
    </row>
    <row r="24" spans="1:26" ht="18" x14ac:dyDescent="0.35">
      <c r="A24" s="9">
        <v>0</v>
      </c>
      <c r="B24" s="80" t="s">
        <v>45</v>
      </c>
      <c r="C24" s="72"/>
      <c r="D24" s="72"/>
      <c r="E24" s="72"/>
      <c r="F24" s="72"/>
      <c r="G24" s="112"/>
      <c r="H24" s="74"/>
      <c r="I24" s="81"/>
      <c r="J24" s="72"/>
      <c r="K24" s="72"/>
      <c r="L24" s="72"/>
      <c r="M24" s="76"/>
      <c r="N24" s="74"/>
      <c r="O24" s="97"/>
      <c r="P24" s="98"/>
      <c r="Q24" s="99"/>
      <c r="R24" s="100">
        <v>0</v>
      </c>
      <c r="S24" s="101">
        <v>0</v>
      </c>
      <c r="T24" s="107"/>
      <c r="U24" s="108"/>
      <c r="V24" s="74"/>
      <c r="W24" s="90">
        <v>0</v>
      </c>
      <c r="X24" s="78">
        <v>0</v>
      </c>
      <c r="Y24" s="79">
        <v>0</v>
      </c>
      <c r="Z24" s="29">
        <f t="shared" si="0"/>
        <v>0</v>
      </c>
    </row>
    <row r="25" spans="1:26" ht="57.75" hidden="1" customHeight="1" x14ac:dyDescent="0.35">
      <c r="A25" s="9">
        <v>1343002</v>
      </c>
      <c r="B25" s="105" t="s">
        <v>46</v>
      </c>
      <c r="C25" s="72"/>
      <c r="D25" s="72">
        <v>0</v>
      </c>
      <c r="E25" s="72">
        <v>0</v>
      </c>
      <c r="F25" s="72"/>
      <c r="G25" s="112"/>
      <c r="H25" s="74">
        <v>0</v>
      </c>
      <c r="I25" s="106"/>
      <c r="J25" s="72">
        <v>0</v>
      </c>
      <c r="K25" s="72"/>
      <c r="L25" s="72">
        <v>0</v>
      </c>
      <c r="M25" s="76"/>
      <c r="N25" s="74">
        <v>0</v>
      </c>
      <c r="O25" s="97"/>
      <c r="P25" s="109"/>
      <c r="Q25" s="99"/>
      <c r="R25" s="100">
        <v>0</v>
      </c>
      <c r="S25" s="101">
        <v>0</v>
      </c>
      <c r="T25" s="114">
        <v>0</v>
      </c>
      <c r="U25" s="115"/>
      <c r="V25" s="74">
        <v>25</v>
      </c>
      <c r="W25" s="90">
        <v>25</v>
      </c>
      <c r="X25" s="78">
        <v>0</v>
      </c>
      <c r="Y25" s="79">
        <v>0</v>
      </c>
      <c r="Z25" s="29">
        <f t="shared" si="0"/>
        <v>0</v>
      </c>
    </row>
    <row r="26" spans="1:26" ht="37.950000000000003" customHeight="1" x14ac:dyDescent="0.35">
      <c r="A26" s="31">
        <v>1343002</v>
      </c>
      <c r="B26" s="105" t="s">
        <v>47</v>
      </c>
      <c r="C26" s="72">
        <v>3611</v>
      </c>
      <c r="D26" s="72">
        <v>0</v>
      </c>
      <c r="E26" s="72"/>
      <c r="F26" s="72">
        <v>3997</v>
      </c>
      <c r="G26" s="112">
        <v>90.342757067800846</v>
      </c>
      <c r="H26" s="74">
        <v>25</v>
      </c>
      <c r="I26" s="116">
        <v>8000</v>
      </c>
      <c r="J26" s="72">
        <v>4000</v>
      </c>
      <c r="K26" s="72">
        <v>3997</v>
      </c>
      <c r="L26" s="72">
        <v>19</v>
      </c>
      <c r="M26" s="76">
        <v>99.924999999999997</v>
      </c>
      <c r="N26" s="74">
        <v>50</v>
      </c>
      <c r="O26" s="97">
        <v>1.2999999999999999E-2</v>
      </c>
      <c r="P26" s="109">
        <v>9</v>
      </c>
      <c r="Q26" s="99">
        <v>3</v>
      </c>
      <c r="R26" s="100">
        <v>0.11699999999999999</v>
      </c>
      <c r="S26" s="101">
        <v>3.9E-2</v>
      </c>
      <c r="T26" s="114">
        <v>0</v>
      </c>
      <c r="U26" s="115"/>
      <c r="V26" s="74">
        <v>25</v>
      </c>
      <c r="W26" s="90">
        <v>100</v>
      </c>
      <c r="X26" s="117">
        <v>125.941445</v>
      </c>
      <c r="Y26" s="79">
        <v>125.941445</v>
      </c>
      <c r="Z26" s="29"/>
    </row>
    <row r="27" spans="1:26" ht="23.25" customHeight="1" x14ac:dyDescent="0.35">
      <c r="A27" s="9">
        <v>0</v>
      </c>
      <c r="B27" s="80" t="s">
        <v>48</v>
      </c>
      <c r="C27" s="72"/>
      <c r="D27" s="72"/>
      <c r="E27" s="72"/>
      <c r="F27" s="72"/>
      <c r="G27" s="112"/>
      <c r="H27" s="74"/>
      <c r="I27" s="81"/>
      <c r="J27" s="72"/>
      <c r="K27" s="72"/>
      <c r="L27" s="72"/>
      <c r="M27" s="76"/>
      <c r="N27" s="74"/>
      <c r="O27" s="97"/>
      <c r="P27" s="98"/>
      <c r="Q27" s="99"/>
      <c r="R27" s="100">
        <v>0</v>
      </c>
      <c r="S27" s="101">
        <v>0</v>
      </c>
      <c r="T27" s="107"/>
      <c r="U27" s="108"/>
      <c r="V27" s="74"/>
      <c r="W27" s="90">
        <v>0</v>
      </c>
      <c r="X27" s="78">
        <v>0</v>
      </c>
      <c r="Y27" s="79">
        <v>0</v>
      </c>
      <c r="Z27" s="29">
        <f t="shared" si="0"/>
        <v>0</v>
      </c>
    </row>
    <row r="28" spans="1:26" ht="31.95" customHeight="1" x14ac:dyDescent="0.35">
      <c r="A28" s="9">
        <v>1343005</v>
      </c>
      <c r="B28" s="105" t="s">
        <v>49</v>
      </c>
      <c r="C28" s="72">
        <v>2163</v>
      </c>
      <c r="D28" s="72">
        <v>0</v>
      </c>
      <c r="E28" s="72">
        <v>0</v>
      </c>
      <c r="F28" s="72">
        <v>2517</v>
      </c>
      <c r="G28" s="112">
        <v>85.935637663885572</v>
      </c>
      <c r="H28" s="74">
        <v>15</v>
      </c>
      <c r="I28" s="106">
        <v>5000</v>
      </c>
      <c r="J28" s="72">
        <v>2500</v>
      </c>
      <c r="K28" s="72">
        <v>2517</v>
      </c>
      <c r="L28" s="72">
        <v>36</v>
      </c>
      <c r="M28" s="76">
        <v>100.67999999999999</v>
      </c>
      <c r="N28" s="74">
        <v>50</v>
      </c>
      <c r="O28" s="97">
        <v>1.2999999999999999E-2</v>
      </c>
      <c r="P28" s="109">
        <v>7</v>
      </c>
      <c r="Q28" s="99">
        <v>3</v>
      </c>
      <c r="R28" s="100">
        <v>9.0999999999999998E-2</v>
      </c>
      <c r="S28" s="101">
        <v>3.9E-2</v>
      </c>
      <c r="T28" s="110">
        <v>0</v>
      </c>
      <c r="U28" s="111"/>
      <c r="V28" s="74">
        <v>25</v>
      </c>
      <c r="W28" s="90">
        <v>90</v>
      </c>
      <c r="X28" s="78">
        <v>78.554011000000003</v>
      </c>
      <c r="Y28" s="79">
        <v>70.698609900000008</v>
      </c>
      <c r="Z28" s="29">
        <f t="shared" si="0"/>
        <v>7.8554010999999946</v>
      </c>
    </row>
    <row r="29" spans="1:26" ht="31.95" customHeight="1" x14ac:dyDescent="0.35">
      <c r="A29" s="9">
        <v>1340004</v>
      </c>
      <c r="B29" s="105" t="s">
        <v>50</v>
      </c>
      <c r="C29" s="72">
        <v>6576</v>
      </c>
      <c r="D29" s="72">
        <v>0</v>
      </c>
      <c r="E29" s="72">
        <v>0</v>
      </c>
      <c r="F29" s="72">
        <v>6653</v>
      </c>
      <c r="G29" s="112">
        <v>98.842627386141586</v>
      </c>
      <c r="H29" s="74">
        <v>25</v>
      </c>
      <c r="I29" s="106">
        <v>13600</v>
      </c>
      <c r="J29" s="72">
        <v>6800</v>
      </c>
      <c r="K29" s="72">
        <v>6653</v>
      </c>
      <c r="L29" s="72">
        <v>0</v>
      </c>
      <c r="M29" s="76">
        <v>97.838235294117652</v>
      </c>
      <c r="N29" s="74">
        <v>50</v>
      </c>
      <c r="O29" s="97">
        <v>1.2999999999999999E-2</v>
      </c>
      <c r="P29" s="109">
        <v>40</v>
      </c>
      <c r="Q29" s="99">
        <v>10</v>
      </c>
      <c r="R29" s="100">
        <v>0.52</v>
      </c>
      <c r="S29" s="101">
        <v>0.13</v>
      </c>
      <c r="T29" s="110"/>
      <c r="U29" s="111"/>
      <c r="V29" s="74">
        <v>25</v>
      </c>
      <c r="W29" s="90">
        <v>100</v>
      </c>
      <c r="X29" s="78">
        <v>279.78864600000003</v>
      </c>
      <c r="Y29" s="79">
        <v>279.78864600000003</v>
      </c>
      <c r="Z29" s="29">
        <f t="shared" si="0"/>
        <v>0</v>
      </c>
    </row>
    <row r="30" spans="1:26" ht="18" x14ac:dyDescent="0.35">
      <c r="A30" s="9"/>
      <c r="B30" s="80" t="s">
        <v>51</v>
      </c>
      <c r="C30" s="72"/>
      <c r="D30" s="72"/>
      <c r="E30" s="72"/>
      <c r="F30" s="72"/>
      <c r="G30" s="112"/>
      <c r="H30" s="74"/>
      <c r="I30" s="81"/>
      <c r="J30" s="72"/>
      <c r="K30" s="72"/>
      <c r="L30" s="72"/>
      <c r="M30" s="76"/>
      <c r="N30" s="74"/>
      <c r="O30" s="97"/>
      <c r="P30" s="98"/>
      <c r="Q30" s="99"/>
      <c r="R30" s="100">
        <v>0</v>
      </c>
      <c r="S30" s="101">
        <v>0</v>
      </c>
      <c r="T30" s="107"/>
      <c r="U30" s="108"/>
      <c r="V30" s="74"/>
      <c r="W30" s="90">
        <v>0</v>
      </c>
      <c r="X30" s="78">
        <v>0</v>
      </c>
      <c r="Y30" s="79">
        <v>0</v>
      </c>
      <c r="Z30" s="29">
        <f t="shared" si="0"/>
        <v>0</v>
      </c>
    </row>
    <row r="31" spans="1:26" ht="36" customHeight="1" x14ac:dyDescent="0.35">
      <c r="A31" s="9">
        <v>1340013</v>
      </c>
      <c r="B31" s="118" t="s">
        <v>52</v>
      </c>
      <c r="C31" s="119">
        <v>3343</v>
      </c>
      <c r="D31" s="72">
        <v>108</v>
      </c>
      <c r="E31" s="119"/>
      <c r="F31" s="72">
        <v>3946</v>
      </c>
      <c r="G31" s="120">
        <v>87.102657634184467</v>
      </c>
      <c r="H31" s="121">
        <v>15</v>
      </c>
      <c r="I31" s="122">
        <v>8600</v>
      </c>
      <c r="J31" s="72">
        <v>4300</v>
      </c>
      <c r="K31" s="72">
        <v>3946</v>
      </c>
      <c r="L31" s="72">
        <v>2</v>
      </c>
      <c r="M31" s="123">
        <v>91.767441860465112</v>
      </c>
      <c r="N31" s="121">
        <v>50</v>
      </c>
      <c r="O31" s="124">
        <v>1.2999999999999999E-2</v>
      </c>
      <c r="P31" s="125">
        <v>9</v>
      </c>
      <c r="Q31" s="126">
        <v>3</v>
      </c>
      <c r="R31" s="127">
        <v>0.11699999999999999</v>
      </c>
      <c r="S31" s="128">
        <v>3.9E-2</v>
      </c>
      <c r="T31" s="129">
        <v>0</v>
      </c>
      <c r="U31" s="130"/>
      <c r="V31" s="121">
        <v>25</v>
      </c>
      <c r="W31" s="131">
        <v>90</v>
      </c>
      <c r="X31" s="132">
        <v>192.40542099999999</v>
      </c>
      <c r="Y31" s="133">
        <v>173.16487889999999</v>
      </c>
      <c r="Z31" s="29">
        <f t="shared" si="0"/>
        <v>19.240542099999999</v>
      </c>
    </row>
    <row r="32" spans="1:26" ht="15.6" customHeight="1" x14ac:dyDescent="0.35">
      <c r="A32" s="32"/>
      <c r="B32" s="67" t="s">
        <v>53</v>
      </c>
      <c r="C32" s="134"/>
      <c r="D32" s="134"/>
      <c r="E32" s="134"/>
      <c r="F32" s="134"/>
      <c r="G32" s="135"/>
      <c r="H32" s="136"/>
      <c r="I32" s="137"/>
      <c r="J32" s="134"/>
      <c r="K32" s="134"/>
      <c r="L32" s="134"/>
      <c r="M32" s="138"/>
      <c r="N32" s="136"/>
      <c r="O32" s="139"/>
      <c r="P32" s="140"/>
      <c r="Q32" s="84"/>
      <c r="R32" s="85">
        <v>0</v>
      </c>
      <c r="S32" s="86">
        <v>0</v>
      </c>
      <c r="T32" s="141"/>
      <c r="U32" s="142"/>
      <c r="V32" s="136"/>
      <c r="W32" s="143">
        <v>0</v>
      </c>
      <c r="X32" s="144">
        <v>0</v>
      </c>
      <c r="Y32" s="145">
        <v>0</v>
      </c>
      <c r="Z32" s="33">
        <f t="shared" si="0"/>
        <v>0</v>
      </c>
    </row>
    <row r="33" spans="1:26" ht="39" customHeight="1" x14ac:dyDescent="0.35">
      <c r="A33" s="34">
        <v>1340007</v>
      </c>
      <c r="B33" s="105" t="s">
        <v>54</v>
      </c>
      <c r="C33" s="72">
        <v>5860</v>
      </c>
      <c r="D33" s="72">
        <v>2322</v>
      </c>
      <c r="E33" s="72">
        <v>0</v>
      </c>
      <c r="F33" s="72">
        <v>8222</v>
      </c>
      <c r="G33" s="112">
        <v>99.322033898305079</v>
      </c>
      <c r="H33" s="74">
        <v>25</v>
      </c>
      <c r="I33" s="146">
        <v>14500</v>
      </c>
      <c r="J33" s="72">
        <v>7250</v>
      </c>
      <c r="K33" s="72">
        <v>8222</v>
      </c>
      <c r="L33" s="72">
        <v>5</v>
      </c>
      <c r="M33" s="76">
        <v>113.40689655172413</v>
      </c>
      <c r="N33" s="74">
        <v>0</v>
      </c>
      <c r="O33" s="97">
        <v>1.2999999999999999E-2</v>
      </c>
      <c r="P33" s="109">
        <v>36</v>
      </c>
      <c r="Q33" s="72">
        <v>10</v>
      </c>
      <c r="R33" s="147">
        <v>0.46799999999999997</v>
      </c>
      <c r="S33" s="101">
        <v>0.13</v>
      </c>
      <c r="T33" s="114">
        <v>0</v>
      </c>
      <c r="U33" s="115"/>
      <c r="V33" s="74">
        <v>25</v>
      </c>
      <c r="W33" s="148">
        <v>50</v>
      </c>
      <c r="X33" s="78">
        <v>242.74576500000003</v>
      </c>
      <c r="Y33" s="79">
        <v>121.37288250000002</v>
      </c>
      <c r="Z33" s="35">
        <f t="shared" si="0"/>
        <v>121.37288250000002</v>
      </c>
    </row>
    <row r="34" spans="1:26" ht="23.25" customHeight="1" x14ac:dyDescent="0.35">
      <c r="A34" s="9"/>
      <c r="B34" s="80" t="s">
        <v>55</v>
      </c>
      <c r="C34" s="72"/>
      <c r="D34" s="72"/>
      <c r="E34" s="72"/>
      <c r="F34" s="72"/>
      <c r="G34" s="112"/>
      <c r="H34" s="74"/>
      <c r="I34" s="81"/>
      <c r="J34" s="72"/>
      <c r="K34" s="72"/>
      <c r="L34" s="72"/>
      <c r="M34" s="76"/>
      <c r="N34" s="74"/>
      <c r="O34" s="97"/>
      <c r="P34" s="98"/>
      <c r="Q34" s="99"/>
      <c r="R34" s="100">
        <v>0</v>
      </c>
      <c r="S34" s="101">
        <v>0</v>
      </c>
      <c r="T34" s="107"/>
      <c r="U34" s="108"/>
      <c r="V34" s="74"/>
      <c r="W34" s="90">
        <v>0</v>
      </c>
      <c r="X34" s="78">
        <v>0</v>
      </c>
      <c r="Y34" s="79">
        <v>0</v>
      </c>
      <c r="Z34" s="29">
        <f t="shared" si="0"/>
        <v>0</v>
      </c>
    </row>
    <row r="35" spans="1:26" s="3" customFormat="1" ht="62.25" hidden="1" customHeight="1" x14ac:dyDescent="0.35">
      <c r="A35" s="36">
        <v>1343004</v>
      </c>
      <c r="B35" s="105" t="s">
        <v>56</v>
      </c>
      <c r="C35" s="72"/>
      <c r="D35" s="72">
        <v>0</v>
      </c>
      <c r="E35" s="72">
        <v>0</v>
      </c>
      <c r="F35" s="72"/>
      <c r="G35" s="112"/>
      <c r="H35" s="74">
        <v>0</v>
      </c>
      <c r="I35" s="106"/>
      <c r="J35" s="72">
        <v>0</v>
      </c>
      <c r="K35" s="72"/>
      <c r="L35" s="72"/>
      <c r="M35" s="76"/>
      <c r="N35" s="74"/>
      <c r="O35" s="97">
        <v>1.2999999999999999E-2</v>
      </c>
      <c r="P35" s="109"/>
      <c r="Q35" s="99"/>
      <c r="R35" s="100">
        <v>0</v>
      </c>
      <c r="S35" s="101">
        <v>0</v>
      </c>
      <c r="T35" s="110">
        <v>0</v>
      </c>
      <c r="U35" s="111"/>
      <c r="V35" s="74">
        <v>25</v>
      </c>
      <c r="W35" s="90"/>
      <c r="X35" s="78">
        <v>0</v>
      </c>
      <c r="Y35" s="79"/>
      <c r="Z35" s="37">
        <f t="shared" si="0"/>
        <v>0</v>
      </c>
    </row>
    <row r="36" spans="1:26" s="3" customFormat="1" ht="59.25" hidden="1" customHeight="1" x14ac:dyDescent="0.35">
      <c r="A36" s="36">
        <v>1342001</v>
      </c>
      <c r="B36" s="105" t="s">
        <v>57</v>
      </c>
      <c r="C36" s="72"/>
      <c r="D36" s="72">
        <v>0</v>
      </c>
      <c r="E36" s="72">
        <v>0</v>
      </c>
      <c r="F36" s="72">
        <v>0</v>
      </c>
      <c r="G36" s="112"/>
      <c r="H36" s="74">
        <v>0</v>
      </c>
      <c r="I36" s="106"/>
      <c r="J36" s="72">
        <v>0</v>
      </c>
      <c r="K36" s="72">
        <v>0</v>
      </c>
      <c r="L36" s="72"/>
      <c r="M36" s="76"/>
      <c r="N36" s="74"/>
      <c r="O36" s="97">
        <v>1.2999999999999999E-2</v>
      </c>
      <c r="P36" s="109"/>
      <c r="Q36" s="99"/>
      <c r="R36" s="100">
        <v>0</v>
      </c>
      <c r="S36" s="101">
        <v>0</v>
      </c>
      <c r="T36" s="110">
        <v>0</v>
      </c>
      <c r="U36" s="111"/>
      <c r="V36" s="74">
        <v>25</v>
      </c>
      <c r="W36" s="90"/>
      <c r="X36" s="78">
        <v>0</v>
      </c>
      <c r="Y36" s="79"/>
      <c r="Z36" s="37">
        <f t="shared" si="0"/>
        <v>0</v>
      </c>
    </row>
    <row r="37" spans="1:26" s="3" customFormat="1" ht="34.950000000000003" customHeight="1" x14ac:dyDescent="0.35">
      <c r="A37" s="31">
        <v>1343004</v>
      </c>
      <c r="B37" s="105" t="s">
        <v>58</v>
      </c>
      <c r="C37" s="72">
        <v>4762</v>
      </c>
      <c r="D37" s="72">
        <v>0</v>
      </c>
      <c r="E37" s="72"/>
      <c r="F37" s="72">
        <v>4772</v>
      </c>
      <c r="G37" s="112">
        <v>99.79044425817267</v>
      </c>
      <c r="H37" s="74">
        <v>25</v>
      </c>
      <c r="I37" s="149">
        <v>10764</v>
      </c>
      <c r="J37" s="72">
        <v>4893</v>
      </c>
      <c r="K37" s="72">
        <v>4772</v>
      </c>
      <c r="L37" s="72">
        <v>1</v>
      </c>
      <c r="M37" s="76">
        <v>97.52707950132843</v>
      </c>
      <c r="N37" s="74">
        <v>50</v>
      </c>
      <c r="O37" s="97">
        <v>1.2999999999999999E-2</v>
      </c>
      <c r="P37" s="109">
        <v>23</v>
      </c>
      <c r="Q37" s="99">
        <v>2</v>
      </c>
      <c r="R37" s="100">
        <v>0.29899999999999999</v>
      </c>
      <c r="S37" s="101">
        <v>2.5999999999999999E-2</v>
      </c>
      <c r="T37" s="110">
        <v>0</v>
      </c>
      <c r="U37" s="111"/>
      <c r="V37" s="74">
        <v>25</v>
      </c>
      <c r="W37" s="90">
        <v>100</v>
      </c>
      <c r="X37" s="117">
        <v>252.68311500000004</v>
      </c>
      <c r="Y37" s="79">
        <v>252.68311500000004</v>
      </c>
      <c r="Z37" s="37"/>
    </row>
    <row r="38" spans="1:26" ht="18" x14ac:dyDescent="0.35">
      <c r="A38" s="9"/>
      <c r="B38" s="80" t="s">
        <v>59</v>
      </c>
      <c r="C38" s="72"/>
      <c r="D38" s="72"/>
      <c r="E38" s="72"/>
      <c r="F38" s="72"/>
      <c r="G38" s="112"/>
      <c r="H38" s="74"/>
      <c r="I38" s="81"/>
      <c r="J38" s="72"/>
      <c r="K38" s="72"/>
      <c r="L38" s="72"/>
      <c r="M38" s="76"/>
      <c r="N38" s="74"/>
      <c r="O38" s="97"/>
      <c r="P38" s="98"/>
      <c r="Q38" s="99"/>
      <c r="R38" s="100">
        <v>0</v>
      </c>
      <c r="S38" s="101">
        <v>0</v>
      </c>
      <c r="T38" s="107"/>
      <c r="U38" s="108"/>
      <c r="V38" s="74"/>
      <c r="W38" s="90">
        <v>0</v>
      </c>
      <c r="X38" s="78">
        <v>0</v>
      </c>
      <c r="Y38" s="79">
        <v>0</v>
      </c>
      <c r="Z38" s="29">
        <f t="shared" si="0"/>
        <v>0</v>
      </c>
    </row>
    <row r="39" spans="1:26" ht="63" hidden="1" customHeight="1" x14ac:dyDescent="0.35">
      <c r="A39" s="9">
        <v>1343303</v>
      </c>
      <c r="B39" s="105" t="s">
        <v>60</v>
      </c>
      <c r="C39" s="72"/>
      <c r="D39" s="72"/>
      <c r="E39" s="72"/>
      <c r="F39" s="72"/>
      <c r="G39" s="112" t="e">
        <v>#DIV/0!</v>
      </c>
      <c r="H39" s="74" t="e">
        <v>#DIV/0!</v>
      </c>
      <c r="I39" s="106"/>
      <c r="J39" s="72">
        <v>0</v>
      </c>
      <c r="K39" s="72"/>
      <c r="L39" s="72"/>
      <c r="M39" s="76" t="e">
        <v>#DIV/0!</v>
      </c>
      <c r="N39" s="74" t="e">
        <v>#DIV/0!</v>
      </c>
      <c r="O39" s="97">
        <v>1.2999999999999999E-2</v>
      </c>
      <c r="P39" s="109"/>
      <c r="Q39" s="99"/>
      <c r="R39" s="100">
        <v>0</v>
      </c>
      <c r="S39" s="101">
        <v>0</v>
      </c>
      <c r="T39" s="110"/>
      <c r="U39" s="111"/>
      <c r="V39" s="74">
        <v>25</v>
      </c>
      <c r="W39" s="90"/>
      <c r="X39" s="78">
        <v>0</v>
      </c>
      <c r="Y39" s="79">
        <v>0</v>
      </c>
      <c r="Z39" s="29">
        <f t="shared" si="0"/>
        <v>0</v>
      </c>
    </row>
    <row r="40" spans="1:26" ht="58.5" hidden="1" customHeight="1" x14ac:dyDescent="0.35">
      <c r="A40" s="9">
        <v>1343301</v>
      </c>
      <c r="B40" s="105" t="s">
        <v>61</v>
      </c>
      <c r="C40" s="72"/>
      <c r="D40" s="72">
        <v>0</v>
      </c>
      <c r="E40" s="72">
        <v>0</v>
      </c>
      <c r="F40" s="72"/>
      <c r="G40" s="112"/>
      <c r="H40" s="74"/>
      <c r="I40" s="75"/>
      <c r="J40" s="72">
        <v>0</v>
      </c>
      <c r="K40" s="72">
        <v>0</v>
      </c>
      <c r="L40" s="72">
        <v>0</v>
      </c>
      <c r="M40" s="76" t="e">
        <v>#DIV/0!</v>
      </c>
      <c r="N40" s="74" t="e">
        <v>#DIV/0!</v>
      </c>
      <c r="O40" s="97">
        <v>1.2999999999999999E-2</v>
      </c>
      <c r="P40" s="109"/>
      <c r="Q40" s="99"/>
      <c r="R40" s="100">
        <v>0</v>
      </c>
      <c r="S40" s="101">
        <v>0</v>
      </c>
      <c r="T40" s="110">
        <v>0</v>
      </c>
      <c r="U40" s="111"/>
      <c r="V40" s="74">
        <v>0</v>
      </c>
      <c r="W40" s="90"/>
      <c r="X40" s="78"/>
      <c r="Y40" s="79">
        <v>0</v>
      </c>
      <c r="Z40" s="29">
        <f t="shared" si="0"/>
        <v>0</v>
      </c>
    </row>
    <row r="41" spans="1:26" ht="58.5" hidden="1" customHeight="1" x14ac:dyDescent="0.35">
      <c r="A41" s="9">
        <v>1343302</v>
      </c>
      <c r="B41" s="105" t="s">
        <v>62</v>
      </c>
      <c r="C41" s="72"/>
      <c r="D41" s="72">
        <v>0</v>
      </c>
      <c r="E41" s="72">
        <v>0</v>
      </c>
      <c r="F41" s="72"/>
      <c r="G41" s="112"/>
      <c r="H41" s="74">
        <v>0</v>
      </c>
      <c r="I41" s="75"/>
      <c r="J41" s="72">
        <v>0</v>
      </c>
      <c r="K41" s="72">
        <v>0</v>
      </c>
      <c r="L41" s="72">
        <v>0</v>
      </c>
      <c r="M41" s="76" t="e">
        <v>#DIV/0!</v>
      </c>
      <c r="N41" s="74" t="e">
        <v>#DIV/0!</v>
      </c>
      <c r="O41" s="97">
        <v>1.2999999999999999E-2</v>
      </c>
      <c r="P41" s="109"/>
      <c r="Q41" s="99"/>
      <c r="R41" s="100">
        <v>0</v>
      </c>
      <c r="S41" s="101">
        <v>0</v>
      </c>
      <c r="T41" s="110">
        <v>0</v>
      </c>
      <c r="U41" s="111"/>
      <c r="V41" s="74"/>
      <c r="W41" s="90"/>
      <c r="X41" s="78"/>
      <c r="Y41" s="79">
        <v>0</v>
      </c>
      <c r="Z41" s="29">
        <f t="shared" si="0"/>
        <v>0</v>
      </c>
    </row>
    <row r="42" spans="1:26" ht="33" customHeight="1" x14ac:dyDescent="0.35">
      <c r="A42" s="31">
        <v>1343303</v>
      </c>
      <c r="B42" s="105" t="s">
        <v>63</v>
      </c>
      <c r="C42" s="72">
        <v>4232</v>
      </c>
      <c r="D42" s="72">
        <v>3312</v>
      </c>
      <c r="E42" s="72"/>
      <c r="F42" s="72">
        <v>7606</v>
      </c>
      <c r="G42" s="112">
        <v>98.556124825337676</v>
      </c>
      <c r="H42" s="74">
        <v>25</v>
      </c>
      <c r="I42" s="75">
        <v>15300</v>
      </c>
      <c r="J42" s="72">
        <v>7650</v>
      </c>
      <c r="K42" s="72">
        <v>7606</v>
      </c>
      <c r="L42" s="72">
        <v>3</v>
      </c>
      <c r="M42" s="76">
        <v>99.424836601307192</v>
      </c>
      <c r="N42" s="74">
        <v>50</v>
      </c>
      <c r="O42" s="97">
        <v>1.2999999999999999E-2</v>
      </c>
      <c r="P42" s="109">
        <v>54</v>
      </c>
      <c r="Q42" s="99">
        <v>7</v>
      </c>
      <c r="R42" s="100">
        <v>0.70199999999999996</v>
      </c>
      <c r="S42" s="101">
        <v>9.0999999999999998E-2</v>
      </c>
      <c r="T42" s="110">
        <v>0</v>
      </c>
      <c r="U42" s="115"/>
      <c r="V42" s="74">
        <v>25</v>
      </c>
      <c r="W42" s="90">
        <v>100</v>
      </c>
      <c r="X42" s="117">
        <v>257.69742600000006</v>
      </c>
      <c r="Y42" s="79">
        <v>257.69742600000006</v>
      </c>
      <c r="Z42" s="29"/>
    </row>
    <row r="43" spans="1:26" ht="18" x14ac:dyDescent="0.35">
      <c r="A43" s="9">
        <v>0</v>
      </c>
      <c r="B43" s="80" t="s">
        <v>64</v>
      </c>
      <c r="C43" s="72"/>
      <c r="D43" s="72"/>
      <c r="E43" s="72"/>
      <c r="F43" s="72">
        <v>0</v>
      </c>
      <c r="G43" s="112"/>
      <c r="H43" s="74"/>
      <c r="I43" s="81"/>
      <c r="J43" s="72"/>
      <c r="K43" s="72"/>
      <c r="L43" s="72"/>
      <c r="M43" s="76"/>
      <c r="N43" s="74"/>
      <c r="O43" s="97"/>
      <c r="P43" s="98"/>
      <c r="Q43" s="99"/>
      <c r="R43" s="100">
        <v>0</v>
      </c>
      <c r="S43" s="101">
        <v>0</v>
      </c>
      <c r="T43" s="107"/>
      <c r="U43" s="108"/>
      <c r="V43" s="74"/>
      <c r="W43" s="90">
        <v>0</v>
      </c>
      <c r="X43" s="78">
        <v>0</v>
      </c>
      <c r="Y43" s="79">
        <v>0</v>
      </c>
      <c r="Z43" s="29">
        <f t="shared" si="0"/>
        <v>0</v>
      </c>
    </row>
    <row r="44" spans="1:26" ht="37.950000000000003" customHeight="1" x14ac:dyDescent="0.35">
      <c r="A44" s="9">
        <v>1340012</v>
      </c>
      <c r="B44" s="105" t="s">
        <v>65</v>
      </c>
      <c r="C44" s="72">
        <v>1387</v>
      </c>
      <c r="D44" s="72">
        <v>0</v>
      </c>
      <c r="E44" s="72"/>
      <c r="F44" s="72">
        <v>1428</v>
      </c>
      <c r="G44" s="112">
        <v>97.128851540616239</v>
      </c>
      <c r="H44" s="74">
        <v>25</v>
      </c>
      <c r="I44" s="106">
        <v>2693</v>
      </c>
      <c r="J44" s="72">
        <v>1347</v>
      </c>
      <c r="K44" s="72">
        <v>1428</v>
      </c>
      <c r="L44" s="72">
        <v>0</v>
      </c>
      <c r="M44" s="76">
        <v>106.01336302895324</v>
      </c>
      <c r="N44" s="74">
        <v>25</v>
      </c>
      <c r="O44" s="97">
        <v>1.2999999999999999E-2</v>
      </c>
      <c r="P44" s="109">
        <v>6</v>
      </c>
      <c r="Q44" s="99">
        <v>2</v>
      </c>
      <c r="R44" s="100">
        <v>7.8E-2</v>
      </c>
      <c r="S44" s="101">
        <v>2.5999999999999999E-2</v>
      </c>
      <c r="T44" s="110">
        <v>0</v>
      </c>
      <c r="U44" s="111"/>
      <c r="V44" s="74">
        <v>25</v>
      </c>
      <c r="W44" s="90">
        <v>75</v>
      </c>
      <c r="X44" s="78">
        <v>108.23221400000003</v>
      </c>
      <c r="Y44" s="79">
        <v>81.174160500000013</v>
      </c>
      <c r="Z44" s="29">
        <f t="shared" si="0"/>
        <v>27.058053500000014</v>
      </c>
    </row>
    <row r="45" spans="1:26" ht="21" customHeight="1" x14ac:dyDescent="0.35">
      <c r="A45" s="9">
        <v>0</v>
      </c>
      <c r="B45" s="80" t="s">
        <v>66</v>
      </c>
      <c r="C45" s="72"/>
      <c r="D45" s="72"/>
      <c r="E45" s="72"/>
      <c r="F45" s="72"/>
      <c r="G45" s="112"/>
      <c r="H45" s="74">
        <v>0</v>
      </c>
      <c r="I45" s="81"/>
      <c r="J45" s="72"/>
      <c r="K45" s="72"/>
      <c r="L45" s="72"/>
      <c r="M45" s="76"/>
      <c r="N45" s="74"/>
      <c r="O45" s="97"/>
      <c r="P45" s="98"/>
      <c r="Q45" s="99"/>
      <c r="R45" s="100">
        <v>0</v>
      </c>
      <c r="S45" s="101">
        <v>0</v>
      </c>
      <c r="T45" s="107"/>
      <c r="U45" s="108"/>
      <c r="V45" s="74"/>
      <c r="W45" s="90">
        <v>0</v>
      </c>
      <c r="X45" s="78">
        <v>0</v>
      </c>
      <c r="Y45" s="79">
        <v>0</v>
      </c>
      <c r="Z45" s="29">
        <f t="shared" si="0"/>
        <v>0</v>
      </c>
    </row>
    <row r="46" spans="1:26" ht="34.950000000000003" customHeight="1" x14ac:dyDescent="0.35">
      <c r="A46" s="9">
        <v>1340002</v>
      </c>
      <c r="B46" s="105" t="s">
        <v>67</v>
      </c>
      <c r="C46" s="72">
        <v>460</v>
      </c>
      <c r="D46" s="72">
        <v>0</v>
      </c>
      <c r="E46" s="72">
        <v>0</v>
      </c>
      <c r="F46" s="72">
        <v>460</v>
      </c>
      <c r="G46" s="112">
        <v>100</v>
      </c>
      <c r="H46" s="74">
        <v>25</v>
      </c>
      <c r="I46" s="106">
        <v>1500</v>
      </c>
      <c r="J46" s="72">
        <v>750</v>
      </c>
      <c r="K46" s="72">
        <v>460</v>
      </c>
      <c r="L46" s="72">
        <v>0</v>
      </c>
      <c r="M46" s="76">
        <v>61.333333333333329</v>
      </c>
      <c r="N46" s="74">
        <v>0</v>
      </c>
      <c r="O46" s="97">
        <v>1.2999999999999999E-2</v>
      </c>
      <c r="P46" s="109">
        <v>1</v>
      </c>
      <c r="Q46" s="99">
        <v>0</v>
      </c>
      <c r="R46" s="100">
        <v>1.2999999999999999E-2</v>
      </c>
      <c r="S46" s="101">
        <v>0</v>
      </c>
      <c r="T46" s="110">
        <v>0</v>
      </c>
      <c r="U46" s="111"/>
      <c r="V46" s="74">
        <v>25</v>
      </c>
      <c r="W46" s="90">
        <v>50</v>
      </c>
      <c r="X46" s="78">
        <v>49.04</v>
      </c>
      <c r="Y46" s="79">
        <v>24.52</v>
      </c>
      <c r="Z46" s="29">
        <f t="shared" si="0"/>
        <v>24.52</v>
      </c>
    </row>
    <row r="47" spans="1:26" ht="18" x14ac:dyDescent="0.35">
      <c r="A47" s="9">
        <v>0</v>
      </c>
      <c r="B47" s="80" t="s">
        <v>68</v>
      </c>
      <c r="C47" s="72"/>
      <c r="D47" s="72"/>
      <c r="E47" s="72"/>
      <c r="F47" s="72"/>
      <c r="G47" s="112"/>
      <c r="H47" s="74"/>
      <c r="I47" s="81"/>
      <c r="J47" s="72"/>
      <c r="K47" s="72"/>
      <c r="L47" s="72"/>
      <c r="M47" s="76"/>
      <c r="N47" s="74"/>
      <c r="O47" s="97"/>
      <c r="P47" s="98"/>
      <c r="Q47" s="99"/>
      <c r="R47" s="100">
        <v>0</v>
      </c>
      <c r="S47" s="101">
        <v>0</v>
      </c>
      <c r="T47" s="107"/>
      <c r="U47" s="108"/>
      <c r="V47" s="74"/>
      <c r="W47" s="90">
        <v>0</v>
      </c>
      <c r="X47" s="78">
        <v>0</v>
      </c>
      <c r="Y47" s="79">
        <v>0</v>
      </c>
      <c r="Z47" s="29">
        <f t="shared" si="0"/>
        <v>0</v>
      </c>
    </row>
    <row r="48" spans="1:26" ht="45" customHeight="1" x14ac:dyDescent="0.35">
      <c r="A48" s="9">
        <v>1340010</v>
      </c>
      <c r="B48" s="105" t="s">
        <v>69</v>
      </c>
      <c r="C48" s="72">
        <v>3027</v>
      </c>
      <c r="D48" s="72">
        <v>3809</v>
      </c>
      <c r="E48" s="72">
        <v>0</v>
      </c>
      <c r="F48" s="72">
        <v>6924</v>
      </c>
      <c r="G48" s="112">
        <v>97.174959871589081</v>
      </c>
      <c r="H48" s="74">
        <v>25</v>
      </c>
      <c r="I48" s="106">
        <v>12000</v>
      </c>
      <c r="J48" s="72">
        <v>6000</v>
      </c>
      <c r="K48" s="72">
        <v>6924</v>
      </c>
      <c r="L48" s="72">
        <v>27</v>
      </c>
      <c r="M48" s="76">
        <v>115.39999999999999</v>
      </c>
      <c r="N48" s="74">
        <v>0</v>
      </c>
      <c r="O48" s="97">
        <v>1.2999999999999999E-2</v>
      </c>
      <c r="P48" s="109">
        <v>10</v>
      </c>
      <c r="Q48" s="99">
        <v>1</v>
      </c>
      <c r="R48" s="100">
        <v>0.13</v>
      </c>
      <c r="S48" s="101">
        <v>1.2999999999999999E-2</v>
      </c>
      <c r="T48" s="110">
        <v>0</v>
      </c>
      <c r="U48" s="111"/>
      <c r="V48" s="74">
        <v>25</v>
      </c>
      <c r="W48" s="90">
        <v>50</v>
      </c>
      <c r="X48" s="78">
        <v>321.89999999999998</v>
      </c>
      <c r="Y48" s="79">
        <v>160.94999999999999</v>
      </c>
      <c r="Z48" s="29">
        <f t="shared" si="0"/>
        <v>160.94999999999999</v>
      </c>
    </row>
    <row r="49" spans="1:27" ht="21.75" customHeight="1" x14ac:dyDescent="0.35">
      <c r="A49" s="9"/>
      <c r="B49" s="80" t="s">
        <v>70</v>
      </c>
      <c r="C49" s="72"/>
      <c r="D49" s="72"/>
      <c r="E49" s="72"/>
      <c r="F49" s="72"/>
      <c r="G49" s="112"/>
      <c r="H49" s="79"/>
      <c r="I49" s="81"/>
      <c r="J49" s="72"/>
      <c r="K49" s="72"/>
      <c r="L49" s="72"/>
      <c r="M49" s="76"/>
      <c r="N49" s="74"/>
      <c r="O49" s="97"/>
      <c r="P49" s="98"/>
      <c r="Q49" s="99"/>
      <c r="R49" s="100">
        <v>0</v>
      </c>
      <c r="S49" s="101">
        <v>0</v>
      </c>
      <c r="T49" s="107"/>
      <c r="U49" s="108"/>
      <c r="V49" s="74"/>
      <c r="W49" s="90">
        <v>0</v>
      </c>
      <c r="X49" s="78">
        <v>0</v>
      </c>
      <c r="Y49" s="79">
        <v>0</v>
      </c>
      <c r="Z49" s="29">
        <f t="shared" si="0"/>
        <v>0</v>
      </c>
    </row>
    <row r="50" spans="1:27" ht="31.95" customHeight="1" x14ac:dyDescent="0.35">
      <c r="A50" s="9">
        <v>1340003</v>
      </c>
      <c r="B50" s="105" t="s">
        <v>71</v>
      </c>
      <c r="C50" s="72">
        <v>423</v>
      </c>
      <c r="D50" s="72">
        <v>0</v>
      </c>
      <c r="E50" s="72">
        <v>0</v>
      </c>
      <c r="F50" s="72">
        <v>423</v>
      </c>
      <c r="G50" s="112">
        <v>100</v>
      </c>
      <c r="H50" s="74">
        <v>25</v>
      </c>
      <c r="I50" s="106">
        <v>860</v>
      </c>
      <c r="J50" s="72">
        <v>430</v>
      </c>
      <c r="K50" s="72">
        <v>423</v>
      </c>
      <c r="L50" s="72">
        <v>0</v>
      </c>
      <c r="M50" s="76">
        <v>98.372093023255815</v>
      </c>
      <c r="N50" s="74">
        <v>50</v>
      </c>
      <c r="O50" s="97">
        <v>1.2999999999999999E-2</v>
      </c>
      <c r="P50" s="109">
        <v>0</v>
      </c>
      <c r="Q50" s="99">
        <v>0</v>
      </c>
      <c r="R50" s="100">
        <v>0</v>
      </c>
      <c r="S50" s="101">
        <v>0</v>
      </c>
      <c r="T50" s="110">
        <v>0</v>
      </c>
      <c r="U50" s="111"/>
      <c r="V50" s="74">
        <v>25</v>
      </c>
      <c r="W50" s="90">
        <v>100</v>
      </c>
      <c r="X50" s="78">
        <v>13.35</v>
      </c>
      <c r="Y50" s="79">
        <v>13.35</v>
      </c>
      <c r="Z50" s="29">
        <f t="shared" si="0"/>
        <v>0</v>
      </c>
    </row>
    <row r="51" spans="1:27" ht="21.75" customHeight="1" x14ac:dyDescent="0.35">
      <c r="A51" s="9"/>
      <c r="B51" s="80" t="s">
        <v>72</v>
      </c>
      <c r="C51" s="72"/>
      <c r="D51" s="72"/>
      <c r="E51" s="72"/>
      <c r="F51" s="72"/>
      <c r="G51" s="112"/>
      <c r="H51" s="79"/>
      <c r="I51" s="81"/>
      <c r="J51" s="72"/>
      <c r="K51" s="72"/>
      <c r="L51" s="72"/>
      <c r="M51" s="76"/>
      <c r="N51" s="74"/>
      <c r="O51" s="97"/>
      <c r="P51" s="98"/>
      <c r="Q51" s="99"/>
      <c r="R51" s="100"/>
      <c r="S51" s="101"/>
      <c r="T51" s="107"/>
      <c r="U51" s="108"/>
      <c r="V51" s="74"/>
      <c r="W51" s="90">
        <v>0</v>
      </c>
      <c r="X51" s="78">
        <v>0</v>
      </c>
      <c r="Y51" s="79">
        <v>0</v>
      </c>
      <c r="Z51" s="29">
        <f t="shared" si="0"/>
        <v>0</v>
      </c>
    </row>
    <row r="52" spans="1:27" ht="65.25" hidden="1" customHeight="1" x14ac:dyDescent="0.35">
      <c r="A52" s="9">
        <v>1340009</v>
      </c>
      <c r="B52" s="105" t="s">
        <v>73</v>
      </c>
      <c r="C52" s="72">
        <v>779</v>
      </c>
      <c r="D52" s="72">
        <v>0</v>
      </c>
      <c r="E52" s="72">
        <v>0</v>
      </c>
      <c r="F52" s="72">
        <v>779</v>
      </c>
      <c r="G52" s="112">
        <v>100</v>
      </c>
      <c r="H52" s="74">
        <v>25</v>
      </c>
      <c r="I52" s="106">
        <v>779</v>
      </c>
      <c r="J52" s="72">
        <v>779</v>
      </c>
      <c r="K52" s="72">
        <v>779</v>
      </c>
      <c r="L52" s="72"/>
      <c r="M52" s="76">
        <v>100</v>
      </c>
      <c r="N52" s="74"/>
      <c r="O52" s="97">
        <v>1.2999999999999999E-2</v>
      </c>
      <c r="P52" s="109"/>
      <c r="Q52" s="99"/>
      <c r="R52" s="100">
        <v>0</v>
      </c>
      <c r="S52" s="101">
        <v>0</v>
      </c>
      <c r="T52" s="110">
        <v>0</v>
      </c>
      <c r="U52" s="111"/>
      <c r="V52" s="74">
        <v>25</v>
      </c>
      <c r="W52" s="90">
        <v>50</v>
      </c>
      <c r="X52" s="78"/>
      <c r="Y52" s="79">
        <v>0</v>
      </c>
      <c r="Z52" s="29">
        <f t="shared" si="0"/>
        <v>0</v>
      </c>
      <c r="AA52" s="30"/>
    </row>
    <row r="53" spans="1:27" ht="56.25" hidden="1" customHeight="1" x14ac:dyDescent="0.35">
      <c r="A53" s="9">
        <v>1343010</v>
      </c>
      <c r="B53" s="105" t="s">
        <v>74</v>
      </c>
      <c r="C53" s="72">
        <v>745</v>
      </c>
      <c r="D53" s="72">
        <v>0</v>
      </c>
      <c r="E53" s="72">
        <v>0</v>
      </c>
      <c r="F53" s="72">
        <v>745</v>
      </c>
      <c r="G53" s="112">
        <v>100</v>
      </c>
      <c r="H53" s="74">
        <v>25</v>
      </c>
      <c r="I53" s="106">
        <v>745</v>
      </c>
      <c r="J53" s="72">
        <v>745</v>
      </c>
      <c r="K53" s="72">
        <v>745</v>
      </c>
      <c r="L53" s="72"/>
      <c r="M53" s="76">
        <v>100</v>
      </c>
      <c r="N53" s="74"/>
      <c r="O53" s="97">
        <v>1.2999999999999999E-2</v>
      </c>
      <c r="P53" s="109"/>
      <c r="Q53" s="99"/>
      <c r="R53" s="100">
        <v>0</v>
      </c>
      <c r="S53" s="101">
        <v>0</v>
      </c>
      <c r="T53" s="110">
        <v>0</v>
      </c>
      <c r="U53" s="111"/>
      <c r="V53" s="74">
        <v>25</v>
      </c>
      <c r="W53" s="90">
        <v>50</v>
      </c>
      <c r="X53" s="78"/>
      <c r="Y53" s="79">
        <v>0</v>
      </c>
      <c r="Z53" s="29">
        <f t="shared" si="0"/>
        <v>0</v>
      </c>
      <c r="AA53" s="30"/>
    </row>
    <row r="54" spans="1:27" ht="37.200000000000003" customHeight="1" x14ac:dyDescent="0.35">
      <c r="A54" s="38">
        <v>1343171</v>
      </c>
      <c r="B54" s="91" t="s">
        <v>75</v>
      </c>
      <c r="C54" s="92">
        <v>1539</v>
      </c>
      <c r="D54" s="72"/>
      <c r="E54" s="72"/>
      <c r="F54" s="72">
        <v>1539</v>
      </c>
      <c r="G54" s="112">
        <v>100</v>
      </c>
      <c r="H54" s="74">
        <v>25</v>
      </c>
      <c r="I54" s="106">
        <v>4880</v>
      </c>
      <c r="J54" s="72">
        <v>1626.6666666666665</v>
      </c>
      <c r="K54" s="72">
        <v>1539</v>
      </c>
      <c r="L54" s="72">
        <v>3</v>
      </c>
      <c r="M54" s="76">
        <v>94.610655737704931</v>
      </c>
      <c r="N54" s="74">
        <v>50</v>
      </c>
      <c r="O54" s="97">
        <v>1.2999999999999999E-2</v>
      </c>
      <c r="P54" s="109">
        <v>4</v>
      </c>
      <c r="Q54" s="99">
        <v>1</v>
      </c>
      <c r="R54" s="100">
        <v>5.1999999999999998E-2</v>
      </c>
      <c r="S54" s="101">
        <v>1.2999999999999999E-2</v>
      </c>
      <c r="T54" s="110">
        <v>0</v>
      </c>
      <c r="U54" s="115">
        <v>0</v>
      </c>
      <c r="V54" s="74">
        <v>25</v>
      </c>
      <c r="W54" s="90">
        <v>100</v>
      </c>
      <c r="X54" s="78">
        <v>118.18</v>
      </c>
      <c r="Y54" s="79">
        <v>118.18</v>
      </c>
      <c r="Z54" s="29">
        <f t="shared" si="0"/>
        <v>0</v>
      </c>
      <c r="AA54" s="30"/>
    </row>
    <row r="55" spans="1:27" ht="17.25" customHeight="1" x14ac:dyDescent="0.35">
      <c r="A55" s="9"/>
      <c r="B55" s="80" t="s">
        <v>76</v>
      </c>
      <c r="C55" s="72"/>
      <c r="D55" s="72"/>
      <c r="E55" s="72"/>
      <c r="F55" s="72"/>
      <c r="G55" s="112"/>
      <c r="H55" s="74"/>
      <c r="I55" s="81"/>
      <c r="J55" s="72"/>
      <c r="K55" s="72"/>
      <c r="L55" s="72"/>
      <c r="M55" s="76"/>
      <c r="N55" s="74"/>
      <c r="O55" s="97"/>
      <c r="P55" s="98"/>
      <c r="Q55" s="99"/>
      <c r="R55" s="100">
        <v>0</v>
      </c>
      <c r="S55" s="101">
        <v>0</v>
      </c>
      <c r="T55" s="107"/>
      <c r="U55" s="108"/>
      <c r="V55" s="74"/>
      <c r="W55" s="90">
        <v>0</v>
      </c>
      <c r="X55" s="78">
        <v>0</v>
      </c>
      <c r="Y55" s="79">
        <v>0</v>
      </c>
      <c r="Z55" s="29">
        <f t="shared" si="0"/>
        <v>0</v>
      </c>
    </row>
    <row r="56" spans="1:27" ht="18.600000000000001" thickBot="1" x14ac:dyDescent="0.4">
      <c r="A56" s="32">
        <v>1340011</v>
      </c>
      <c r="B56" s="150" t="s">
        <v>77</v>
      </c>
      <c r="C56" s="151">
        <v>1688</v>
      </c>
      <c r="D56" s="72">
        <v>2170</v>
      </c>
      <c r="E56" s="152">
        <v>0</v>
      </c>
      <c r="F56" s="72">
        <v>3861</v>
      </c>
      <c r="G56" s="153">
        <v>99.822590183323484</v>
      </c>
      <c r="H56" s="154">
        <v>25</v>
      </c>
      <c r="I56" s="155">
        <v>8000</v>
      </c>
      <c r="J56" s="152">
        <v>4000</v>
      </c>
      <c r="K56" s="72">
        <v>3861</v>
      </c>
      <c r="L56" s="156">
        <v>0</v>
      </c>
      <c r="M56" s="151">
        <v>96.525000000000006</v>
      </c>
      <c r="N56" s="154">
        <v>50</v>
      </c>
      <c r="O56" s="157">
        <v>1.2999999999999999E-2</v>
      </c>
      <c r="P56" s="158">
        <v>9</v>
      </c>
      <c r="Q56" s="159">
        <v>0</v>
      </c>
      <c r="R56" s="160">
        <v>0.11699999999999999</v>
      </c>
      <c r="S56" s="161">
        <v>0</v>
      </c>
      <c r="T56" s="162">
        <v>0</v>
      </c>
      <c r="U56" s="163"/>
      <c r="V56" s="154">
        <v>25</v>
      </c>
      <c r="W56" s="164">
        <v>100</v>
      </c>
      <c r="X56" s="165">
        <v>120.66</v>
      </c>
      <c r="Y56" s="166">
        <v>120.66</v>
      </c>
      <c r="Z56" s="33">
        <f t="shared" si="0"/>
        <v>0</v>
      </c>
    </row>
    <row r="57" spans="1:27" s="41" customFormat="1" ht="30.75" hidden="1" customHeight="1" thickBot="1" x14ac:dyDescent="0.35">
      <c r="A57" s="39"/>
      <c r="B57" s="167" t="s">
        <v>78</v>
      </c>
      <c r="C57" s="168">
        <f>C11+C13+C15+C17+C19+C21+C23+C26+C28+C29+C31+C35+C37+C39+C40+C42+C44+C46+C48+C50+C54+C56+C33</f>
        <v>166046</v>
      </c>
      <c r="D57" s="169">
        <f>D11+D13+D15+D17+D19+D21+D23+D26+D28+D29+D31+D37+D42+D41+D44+D46+D48+D50+D54+D56+D33</f>
        <v>69079</v>
      </c>
      <c r="E57" s="169">
        <f>E11+E13+E15+E17+E19+E21+E23+E26+E28+E29+E31+E37+E42+E41+E44+E46+E48+E50+E54+E56+E33</f>
        <v>0</v>
      </c>
      <c r="F57" s="169">
        <f>F11+F13+F15+F17+F19+F21+F23+F26+F28+F29+F31+F37+F42+F41+F44+F46+F48+F50+F54+F56+F33</f>
        <v>241876</v>
      </c>
      <c r="G57" s="170"/>
      <c r="H57" s="171"/>
      <c r="I57" s="169">
        <f>I11+I13+I15+I17+I19+I21+I23+I26+I28+I29+I31+I37+I42+I41+I44+I46+I48+I50+I54+I56+I33</f>
        <v>484207</v>
      </c>
      <c r="J57" s="169">
        <f>J11+J13+J15+J17+J19+J21+J23+J26+J28+J29+J31+J37+J42+J41+J44+J46+J48+J50+J54+J56+J33</f>
        <v>240801.66666666666</v>
      </c>
      <c r="K57" s="169">
        <f>K11+K13+K15+K17+K19+K21+K23+K26+K28+K29+K31+K37+K42+K41+K44+K46+K48+K50+K54+K56+K33</f>
        <v>241876</v>
      </c>
      <c r="L57" s="169">
        <f>L11+L13+L15+L17+L19+L21+L23+L26+L28+L29+L31+L37+L42+L41+L44+L46+L48+L50+L54+L56+L33</f>
        <v>2192</v>
      </c>
      <c r="M57" s="172"/>
      <c r="N57" s="173"/>
      <c r="O57" s="174">
        <v>1.2999999999999999E-2</v>
      </c>
      <c r="P57" s="175">
        <f>SUM(P13:P31,P33:P56)</f>
        <v>408</v>
      </c>
      <c r="Q57" s="175">
        <f>SUM(Q13:Q31,Q33:Q56)</f>
        <v>93</v>
      </c>
      <c r="R57" s="175">
        <f>SUM(R13:R31,R33:R56)</f>
        <v>5.3040000000000003</v>
      </c>
      <c r="S57" s="168"/>
      <c r="T57" s="175">
        <f>SUM(T13:T31,T33:T56)</f>
        <v>33</v>
      </c>
      <c r="U57" s="175">
        <f>SUM(U13:U31,U33:U56)</f>
        <v>9</v>
      </c>
      <c r="V57" s="176"/>
      <c r="W57" s="177">
        <f t="shared" ref="W57" si="1">H57+N57+V57</f>
        <v>0</v>
      </c>
      <c r="X57" s="178"/>
      <c r="Y57" s="179"/>
      <c r="Z57" s="40"/>
    </row>
    <row r="58" spans="1:27" ht="22.5" customHeight="1" thickBot="1" x14ac:dyDescent="0.4">
      <c r="A58" s="34"/>
      <c r="B58" s="180" t="s">
        <v>79</v>
      </c>
      <c r="C58" s="181"/>
      <c r="D58" s="182"/>
      <c r="E58" s="182"/>
      <c r="F58" s="183"/>
      <c r="G58" s="182"/>
      <c r="H58" s="182"/>
      <c r="I58" s="182"/>
      <c r="J58" s="182"/>
      <c r="K58" s="182"/>
      <c r="L58" s="182"/>
      <c r="M58" s="182"/>
      <c r="N58" s="182"/>
      <c r="O58" s="181"/>
      <c r="P58" s="182"/>
      <c r="Q58" s="182"/>
      <c r="R58" s="182"/>
      <c r="S58" s="183"/>
      <c r="T58" s="182"/>
      <c r="U58" s="182"/>
      <c r="V58" s="182"/>
      <c r="W58" s="184"/>
      <c r="X58" s="185">
        <f>SUM(X11:X56)</f>
        <v>11416.77505</v>
      </c>
      <c r="Y58" s="186">
        <f>SUM(Y11:Y56)</f>
        <v>10151.904719000002</v>
      </c>
      <c r="Z58" s="42">
        <f>SUM(Z11:Z56)</f>
        <v>1264.8703310000001</v>
      </c>
    </row>
    <row r="59" spans="1:27" ht="18" x14ac:dyDescent="0.35">
      <c r="I59" s="43"/>
      <c r="J59" s="44"/>
      <c r="K59" s="45"/>
      <c r="L59" s="46"/>
      <c r="M59" s="47"/>
      <c r="N59" s="47"/>
      <c r="O59" s="47"/>
      <c r="P59" s="48"/>
      <c r="Q59" s="48"/>
      <c r="R59" s="47"/>
      <c r="S59" s="47"/>
      <c r="T59" s="48"/>
      <c r="U59" s="48"/>
      <c r="X59" s="49"/>
      <c r="Y59" s="50"/>
      <c r="Z59" s="50"/>
    </row>
    <row r="60" spans="1:27" s="43" customFormat="1" x14ac:dyDescent="0.25">
      <c r="A60" s="51"/>
      <c r="X60" s="52"/>
    </row>
  </sheetData>
  <mergeCells count="32">
    <mergeCell ref="B4:W4"/>
    <mergeCell ref="W1:Y1"/>
    <mergeCell ref="W2:Y2"/>
    <mergeCell ref="W3:Y3"/>
    <mergeCell ref="A5:A8"/>
    <mergeCell ref="B5:B8"/>
    <mergeCell ref="C5:H5"/>
    <mergeCell ref="I5:L5"/>
    <mergeCell ref="M5:N5"/>
    <mergeCell ref="M6:M8"/>
    <mergeCell ref="N6:N8"/>
    <mergeCell ref="W5:Y5"/>
    <mergeCell ref="C6:C8"/>
    <mergeCell ref="D6:D8"/>
    <mergeCell ref="E6:E8"/>
    <mergeCell ref="F6:F8"/>
    <mergeCell ref="G6:G8"/>
    <mergeCell ref="H6:H8"/>
    <mergeCell ref="I6:I7"/>
    <mergeCell ref="J6:K7"/>
    <mergeCell ref="L6:L8"/>
    <mergeCell ref="O5:V5"/>
    <mergeCell ref="O6:O8"/>
    <mergeCell ref="P6:Q7"/>
    <mergeCell ref="Z6:Z8"/>
    <mergeCell ref="O11:V11"/>
    <mergeCell ref="R6:S7"/>
    <mergeCell ref="T6:U7"/>
    <mergeCell ref="V6:V8"/>
    <mergeCell ref="W6:W8"/>
    <mergeCell ref="X6:X8"/>
    <mergeCell ref="Y6:Y8"/>
  </mergeCells>
  <pageMargins left="0" right="0" top="0.23622047244094491" bottom="3.937007874015748E-2" header="0.15748031496062992" footer="0"/>
  <pageSetup paperSize="9" scale="55" fitToHeight="8" orientation="landscape" r:id="rId1"/>
  <headerFooter differentFirst="1">
    <oddFooter>&amp;C&amp;P</oddFooter>
  </headerFooter>
  <rowBreaks count="3" manualBreakCount="3">
    <brk id="31" min="1" max="24" man="1"/>
    <brk id="58" min="1" max="26" man="1"/>
    <brk id="59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июль</vt:lpstr>
      <vt:lpstr>'СМП июль'!Заголовки_для_печати</vt:lpstr>
      <vt:lpstr>'СМП июль'!Область_печати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cp:lastPrinted>2015-08-18T06:12:06Z</cp:lastPrinted>
  <dcterms:created xsi:type="dcterms:W3CDTF">2015-08-11T00:26:56Z</dcterms:created>
  <dcterms:modified xsi:type="dcterms:W3CDTF">2015-08-19T04:56:20Z</dcterms:modified>
</cp:coreProperties>
</file>