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" windowWidth="23256" windowHeight="12588"/>
  </bookViews>
  <sheets>
    <sheet name="ВМП!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'ВМП!'!$A:$B</definedName>
    <definedName name="_xlnm.Print_Area" localSheetId="0">'ВМП!'!$A$1:$O$39</definedName>
  </definedNames>
  <calcPr calcId="145621"/>
</workbook>
</file>

<file path=xl/calcChain.xml><?xml version="1.0" encoding="utf-8"?>
<calcChain xmlns="http://schemas.openxmlformats.org/spreadsheetml/2006/main">
  <c r="O38" i="1" l="1"/>
  <c r="N39" i="1"/>
  <c r="N41" i="1" s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39" i="1" l="1"/>
  <c r="O41" i="1" s="1"/>
  <c r="I39" i="1" l="1"/>
  <c r="H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41" i="1"/>
  <c r="H41" i="1"/>
  <c r="L39" i="1" l="1"/>
  <c r="L41" i="1" s="1"/>
  <c r="J39" i="1"/>
  <c r="J41" i="1" s="1"/>
  <c r="F39" i="1"/>
  <c r="F41" i="1" s="1"/>
  <c r="D39" i="1"/>
  <c r="D41" i="1" s="1"/>
  <c r="M38" i="1"/>
  <c r="K38" i="1"/>
  <c r="G38" i="1"/>
  <c r="E38" i="1"/>
  <c r="M37" i="1"/>
  <c r="K37" i="1"/>
  <c r="G37" i="1"/>
  <c r="E37" i="1"/>
  <c r="M36" i="1"/>
  <c r="K36" i="1"/>
  <c r="G36" i="1"/>
  <c r="E36" i="1"/>
  <c r="M35" i="1"/>
  <c r="K35" i="1"/>
  <c r="G35" i="1"/>
  <c r="E35" i="1"/>
  <c r="M34" i="1"/>
  <c r="K34" i="1"/>
  <c r="G34" i="1"/>
  <c r="E34" i="1"/>
  <c r="M33" i="1"/>
  <c r="K33" i="1"/>
  <c r="G33" i="1"/>
  <c r="E33" i="1"/>
  <c r="M32" i="1"/>
  <c r="K32" i="1"/>
  <c r="G32" i="1"/>
  <c r="E32" i="1"/>
  <c r="M31" i="1"/>
  <c r="K31" i="1"/>
  <c r="G31" i="1"/>
  <c r="E31" i="1"/>
  <c r="M30" i="1"/>
  <c r="K30" i="1"/>
  <c r="G30" i="1"/>
  <c r="E30" i="1"/>
  <c r="M29" i="1"/>
  <c r="K29" i="1"/>
  <c r="G29" i="1"/>
  <c r="E29" i="1"/>
  <c r="M28" i="1"/>
  <c r="K28" i="1"/>
  <c r="G28" i="1"/>
  <c r="E28" i="1"/>
  <c r="M27" i="1"/>
  <c r="K27" i="1"/>
  <c r="G27" i="1"/>
  <c r="E27" i="1"/>
  <c r="M26" i="1"/>
  <c r="K26" i="1"/>
  <c r="G26" i="1"/>
  <c r="E26" i="1"/>
  <c r="M25" i="1"/>
  <c r="K25" i="1"/>
  <c r="G25" i="1"/>
  <c r="E25" i="1"/>
  <c r="M24" i="1"/>
  <c r="K24" i="1"/>
  <c r="G24" i="1"/>
  <c r="E24" i="1"/>
  <c r="M23" i="1"/>
  <c r="K23" i="1"/>
  <c r="G23" i="1"/>
  <c r="E23" i="1"/>
  <c r="M22" i="1"/>
  <c r="K22" i="1"/>
  <c r="G22" i="1"/>
  <c r="E22" i="1"/>
  <c r="M21" i="1"/>
  <c r="K21" i="1"/>
  <c r="G21" i="1"/>
  <c r="E21" i="1"/>
  <c r="M20" i="1"/>
  <c r="K20" i="1"/>
  <c r="G20" i="1"/>
  <c r="E20" i="1"/>
  <c r="M19" i="1"/>
  <c r="K19" i="1"/>
  <c r="G19" i="1"/>
  <c r="E19" i="1"/>
  <c r="M18" i="1"/>
  <c r="K18" i="1"/>
  <c r="G18" i="1"/>
  <c r="E18" i="1"/>
  <c r="M17" i="1"/>
  <c r="K17" i="1"/>
  <c r="G17" i="1"/>
  <c r="E17" i="1"/>
  <c r="M16" i="1"/>
  <c r="K16" i="1"/>
  <c r="G16" i="1"/>
  <c r="E16" i="1"/>
  <c r="M15" i="1"/>
  <c r="K15" i="1"/>
  <c r="G15" i="1"/>
  <c r="E15" i="1"/>
  <c r="M14" i="1"/>
  <c r="K14" i="1"/>
  <c r="G14" i="1"/>
  <c r="E14" i="1"/>
  <c r="M13" i="1"/>
  <c r="K13" i="1"/>
  <c r="G13" i="1"/>
  <c r="E13" i="1"/>
  <c r="M12" i="1"/>
  <c r="K12" i="1"/>
  <c r="G12" i="1"/>
  <c r="E12" i="1"/>
  <c r="M11" i="1"/>
  <c r="K11" i="1"/>
  <c r="G11" i="1"/>
  <c r="E11" i="1"/>
  <c r="M10" i="1"/>
  <c r="K10" i="1"/>
  <c r="G10" i="1"/>
  <c r="E10" i="1"/>
  <c r="M9" i="1"/>
  <c r="K9" i="1"/>
  <c r="G9" i="1"/>
  <c r="E9" i="1"/>
  <c r="M8" i="1"/>
  <c r="K8" i="1"/>
  <c r="G8" i="1"/>
  <c r="E8" i="1"/>
  <c r="M7" i="1"/>
  <c r="K7" i="1"/>
  <c r="G7" i="1"/>
  <c r="E7" i="1"/>
  <c r="M6" i="1"/>
  <c r="K6" i="1"/>
  <c r="G6" i="1"/>
  <c r="E6" i="1"/>
  <c r="E39" i="1" s="1"/>
  <c r="E41" i="1" s="1"/>
  <c r="G39" i="1" l="1"/>
  <c r="G41" i="1" s="1"/>
  <c r="M39" i="1"/>
  <c r="M41" i="1" s="1"/>
  <c r="K39" i="1"/>
  <c r="K41" i="1" s="1"/>
</calcChain>
</file>

<file path=xl/sharedStrings.xml><?xml version="1.0" encoding="utf-8"?>
<sst xmlns="http://schemas.openxmlformats.org/spreadsheetml/2006/main" count="60" uniqueCount="50">
  <si>
    <t xml:space="preserve">Объемы медицинской помощи по Территориальной программе обязательного медицинского страхования на 2015 год по высокотехнологичной медицинской помощи </t>
  </si>
  <si>
    <t>Код КСГ 2015</t>
  </si>
  <si>
    <t>КПГ / КСГ</t>
  </si>
  <si>
    <t>Норматив финансовых затрат на единицу объема ВМП, руб.</t>
  </si>
  <si>
    <t>КГБУЗ "Детская краевая клиническая больница" имени А.К. Пиотровича МЗ Хабаровского края</t>
  </si>
  <si>
    <t>КГБУЗ "Перинатальный центр" МЗ Хабаровского края</t>
  </si>
  <si>
    <t>ФГБУ "Федеральный центр сердечно-сосудистой хирургии" Минздрава России (г.Хабаровск)</t>
  </si>
  <si>
    <t>количество больных</t>
  </si>
  <si>
    <t>стоимость с учетом факт. норматива фин. затрат</t>
  </si>
  <si>
    <t>Акушерство и гинекология</t>
  </si>
  <si>
    <t>ВМП 3</t>
  </si>
  <si>
    <t>Гематология</t>
  </si>
  <si>
    <t>ВМП 5</t>
  </si>
  <si>
    <t>Нейрохирургия</t>
  </si>
  <si>
    <t>ВМП 7</t>
  </si>
  <si>
    <t>ВМП 8</t>
  </si>
  <si>
    <t>ВМП 9</t>
  </si>
  <si>
    <t>Неонатология</t>
  </si>
  <si>
    <t>ВМП 10</t>
  </si>
  <si>
    <t>ВМП 11</t>
  </si>
  <si>
    <t>Оториноларингология</t>
  </si>
  <si>
    <t>ВМП 15</t>
  </si>
  <si>
    <t>Офтальмология</t>
  </si>
  <si>
    <t>ВМП 16</t>
  </si>
  <si>
    <t>Сердечно-сосудистая хирургия</t>
  </si>
  <si>
    <t>ВМП 21</t>
  </si>
  <si>
    <t>ВМП 22</t>
  </si>
  <si>
    <t>Торакальная хирургия</t>
  </si>
  <si>
    <t>ВМП 23</t>
  </si>
  <si>
    <t>ВМП 24</t>
  </si>
  <si>
    <t>Травматология и ортопедия</t>
  </si>
  <si>
    <t>ВМП 25</t>
  </si>
  <si>
    <t>ВМП 26</t>
  </si>
  <si>
    <t>ВМП 27</t>
  </si>
  <si>
    <t>Урология</t>
  </si>
  <si>
    <t>ВМП 28</t>
  </si>
  <si>
    <t>Абдоминальная хирургия</t>
  </si>
  <si>
    <t>ВМП 1</t>
  </si>
  <si>
    <t>ВМП 2</t>
  </si>
  <si>
    <t>Челюстно-лицевая хирургия</t>
  </si>
  <si>
    <t>ВМП 29</t>
  </si>
  <si>
    <t>Онкология</t>
  </si>
  <si>
    <t>ВМП 12</t>
  </si>
  <si>
    <t>Решение от 23.10.2015</t>
  </si>
  <si>
    <t>отклонение</t>
  </si>
  <si>
    <t>Итого:</t>
  </si>
  <si>
    <t xml:space="preserve">КГБУЗ "Краевая клиническая больница N 2" министерства здравоохранения Хабаровского края </t>
  </si>
  <si>
    <t>КГБУЗ "Краевая клиническая больница N1" имени профессора С.И. Сергеева МЗ Хабаровского края</t>
  </si>
  <si>
    <t>Хабаровский филиал ФГБУ НКЦ оториноларингологии ФМБА России</t>
  </si>
  <si>
    <t>Приложение 5  к Решению Комиссии от 27.11.2015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</si>
</sst>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_-* #,##0.00_р_._-;\-* #,##0.00_р_._-;_-* &quot;-&quot;_р_._-;_-@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3" fillId="0" borderId="0"/>
    <xf numFmtId="0" fontId="19" fillId="0" borderId="0"/>
    <xf numFmtId="0" fontId="20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21" fillId="0" borderId="0"/>
    <xf numFmtId="0" fontId="22" fillId="0" borderId="0">
      <protection locked="0"/>
    </xf>
    <xf numFmtId="0" fontId="1" fillId="0" borderId="0"/>
    <xf numFmtId="0" fontId="1" fillId="0" borderId="0"/>
    <xf numFmtId="0" fontId="23" fillId="0" borderId="0"/>
    <xf numFmtId="0" fontId="22" fillId="0" borderId="0"/>
    <xf numFmtId="0" fontId="13" fillId="0" borderId="0" applyFill="0" applyBorder="0" applyProtection="0">
      <alignment wrapText="1"/>
      <protection locked="0"/>
    </xf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</cellStyleXfs>
  <cellXfs count="67">
    <xf numFmtId="0" fontId="0" fillId="0" borderId="0" xfId="0"/>
    <xf numFmtId="1" fontId="8" fillId="0" borderId="4" xfId="1" applyNumberFormat="1" applyFont="1" applyFill="1" applyBorder="1" applyAlignment="1">
      <alignment horizontal="center" vertical="center" wrapText="1"/>
    </xf>
    <xf numFmtId="1" fontId="8" fillId="0" borderId="3" xfId="1" applyNumberFormat="1" applyFont="1" applyFill="1" applyBorder="1" applyAlignment="1">
      <alignment horizontal="center" vertical="center" wrapText="1"/>
    </xf>
    <xf numFmtId="41" fontId="10" fillId="0" borderId="3" xfId="1" applyNumberFormat="1" applyFont="1" applyFill="1" applyBorder="1" applyAlignment="1">
      <alignment horizontal="center" vertical="center" wrapText="1"/>
    </xf>
    <xf numFmtId="41" fontId="10" fillId="3" borderId="3" xfId="1" applyNumberFormat="1" applyFont="1" applyFill="1" applyBorder="1" applyAlignment="1">
      <alignment horizontal="center" vertical="center" wrapText="1"/>
    </xf>
    <xf numFmtId="41" fontId="14" fillId="0" borderId="3" xfId="1" applyNumberFormat="1" applyFont="1" applyFill="1" applyBorder="1" applyAlignment="1">
      <alignment horizontal="center" vertical="center" wrapText="1"/>
    </xf>
    <xf numFmtId="41" fontId="14" fillId="3" borderId="3" xfId="1" applyNumberFormat="1" applyFont="1" applyFill="1" applyBorder="1" applyAlignment="1">
      <alignment horizontal="center" vertical="center" wrapText="1"/>
    </xf>
    <xf numFmtId="41" fontId="16" fillId="0" borderId="3" xfId="1" applyNumberFormat="1" applyFont="1" applyFill="1" applyBorder="1" applyAlignment="1">
      <alignment horizontal="center" vertical="center" wrapText="1"/>
    </xf>
    <xf numFmtId="41" fontId="16" fillId="3" borderId="3" xfId="1" applyNumberFormat="1" applyFont="1" applyFill="1" applyBorder="1" applyAlignment="1">
      <alignment horizontal="center" vertical="center" wrapText="1"/>
    </xf>
    <xf numFmtId="164" fontId="14" fillId="0" borderId="3" xfId="1" applyNumberFormat="1" applyFont="1" applyFill="1" applyBorder="1" applyAlignment="1">
      <alignment horizontal="center" vertical="center" wrapText="1"/>
    </xf>
    <xf numFmtId="41" fontId="14" fillId="2" borderId="3" xfId="1" applyNumberFormat="1" applyFont="1" applyFill="1" applyBorder="1" applyAlignment="1">
      <alignment horizontal="center" vertical="center" wrapText="1"/>
    </xf>
    <xf numFmtId="41" fontId="17" fillId="0" borderId="3" xfId="1" applyNumberFormat="1" applyFont="1" applyFill="1" applyBorder="1" applyAlignment="1">
      <alignment horizontal="center" vertical="center" wrapText="1"/>
    </xf>
    <xf numFmtId="41" fontId="17" fillId="3" borderId="3" xfId="1" applyNumberFormat="1" applyFont="1" applyFill="1" applyBorder="1" applyAlignment="1">
      <alignment horizontal="center" vertical="center" wrapText="1"/>
    </xf>
    <xf numFmtId="41" fontId="13" fillId="0" borderId="3" xfId="1" applyNumberFormat="1" applyFont="1" applyFill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center" vertical="center" wrapText="1"/>
    </xf>
    <xf numFmtId="41" fontId="4" fillId="0" borderId="3" xfId="1" applyNumberFormat="1" applyFont="1" applyFill="1" applyBorder="1" applyAlignment="1">
      <alignment horizontal="center" vertical="center" wrapText="1"/>
    </xf>
    <xf numFmtId="41" fontId="13" fillId="2" borderId="3" xfId="1" applyNumberFormat="1" applyFont="1" applyFill="1" applyBorder="1" applyAlignment="1">
      <alignment horizontal="center" vertical="center" wrapText="1"/>
    </xf>
    <xf numFmtId="41" fontId="13" fillId="3" borderId="3" xfId="1" applyNumberFormat="1" applyFont="1" applyFill="1" applyBorder="1" applyAlignment="1">
      <alignment horizontal="center" vertical="center" wrapText="1"/>
    </xf>
    <xf numFmtId="41" fontId="4" fillId="3" borderId="3" xfId="1" applyNumberFormat="1" applyFont="1" applyFill="1" applyBorder="1" applyAlignment="1">
      <alignment horizontal="center" vertical="center" wrapText="1"/>
    </xf>
    <xf numFmtId="41" fontId="12" fillId="0" borderId="3" xfId="1" applyNumberFormat="1" applyFont="1" applyFill="1" applyBorder="1" applyAlignment="1">
      <alignment horizontal="center" vertical="center" wrapText="1"/>
    </xf>
    <xf numFmtId="41" fontId="12" fillId="3" borderId="3" xfId="1" applyNumberFormat="1" applyFont="1" applyFill="1" applyBorder="1" applyAlignment="1">
      <alignment horizontal="center" vertical="center" wrapText="1"/>
    </xf>
    <xf numFmtId="41" fontId="12" fillId="2" borderId="3" xfId="1" applyNumberFormat="1" applyFont="1" applyFill="1" applyBorder="1" applyAlignment="1">
      <alignment horizontal="center" vertical="center" wrapText="1"/>
    </xf>
    <xf numFmtId="0" fontId="0" fillId="4" borderId="0" xfId="0" applyFill="1"/>
    <xf numFmtId="0" fontId="2" fillId="0" borderId="3" xfId="0" applyFont="1" applyFill="1" applyBorder="1"/>
    <xf numFmtId="41" fontId="2" fillId="0" borderId="3" xfId="0" applyNumberFormat="1" applyFont="1" applyFill="1" applyBorder="1"/>
    <xf numFmtId="0" fontId="2" fillId="0" borderId="0" xfId="0" applyFont="1" applyFill="1" applyBorder="1"/>
    <xf numFmtId="0" fontId="0" fillId="0" borderId="0" xfId="0" applyBorder="1"/>
    <xf numFmtId="0" fontId="13" fillId="0" borderId="3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vertical="center" wrapText="1"/>
    </xf>
    <xf numFmtId="41" fontId="4" fillId="0" borderId="3" xfId="1" applyNumberFormat="1" applyFont="1" applyFill="1" applyBorder="1" applyAlignment="1">
      <alignment horizontal="center"/>
    </xf>
    <xf numFmtId="0" fontId="0" fillId="0" borderId="0" xfId="0" applyFill="1"/>
    <xf numFmtId="0" fontId="0" fillId="0" borderId="0" xfId="0" applyFill="1" applyBorder="1"/>
    <xf numFmtId="0" fontId="13" fillId="5" borderId="3" xfId="1" applyFont="1" applyFill="1" applyBorder="1" applyAlignment="1">
      <alignment horizontal="center" vertical="center"/>
    </xf>
    <xf numFmtId="0" fontId="4" fillId="5" borderId="3" xfId="1" applyFont="1" applyFill="1" applyBorder="1" applyAlignment="1">
      <alignment vertical="center" wrapText="1"/>
    </xf>
    <xf numFmtId="41" fontId="4" fillId="5" borderId="3" xfId="1" applyNumberFormat="1" applyFont="1" applyFill="1" applyBorder="1" applyAlignment="1">
      <alignment horizontal="center"/>
    </xf>
    <xf numFmtId="1" fontId="8" fillId="3" borderId="3" xfId="1" applyNumberFormat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vertical="center" wrapText="1"/>
    </xf>
    <xf numFmtId="0" fontId="11" fillId="0" borderId="3" xfId="1" applyFont="1" applyFill="1" applyBorder="1" applyAlignment="1">
      <alignment horizontal="center" vertical="center"/>
    </xf>
    <xf numFmtId="0" fontId="12" fillId="0" borderId="3" xfId="1" applyFont="1" applyFill="1" applyBorder="1" applyAlignment="1">
      <alignment vertical="center" wrapText="1"/>
    </xf>
    <xf numFmtId="3" fontId="13" fillId="0" borderId="3" xfId="1" applyNumberFormat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left" vertical="center" wrapText="1"/>
    </xf>
    <xf numFmtId="0" fontId="18" fillId="0" borderId="3" xfId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12" fillId="0" borderId="3" xfId="1" applyFont="1" applyFill="1" applyBorder="1" applyAlignment="1">
      <alignment horizontal="center" vertical="center"/>
    </xf>
    <xf numFmtId="0" fontId="0" fillId="0" borderId="0" xfId="0"/>
    <xf numFmtId="1" fontId="8" fillId="0" borderId="4" xfId="1" applyNumberFormat="1" applyFont="1" applyFill="1" applyBorder="1" applyAlignment="1">
      <alignment horizontal="center" vertical="center" wrapText="1"/>
    </xf>
    <xf numFmtId="41" fontId="10" fillId="0" borderId="3" xfId="1" applyNumberFormat="1" applyFont="1" applyFill="1" applyBorder="1" applyAlignment="1">
      <alignment horizontal="center" vertical="center" wrapText="1"/>
    </xf>
    <xf numFmtId="41" fontId="14" fillId="0" borderId="3" xfId="1" applyNumberFormat="1" applyFont="1" applyFill="1" applyBorder="1" applyAlignment="1">
      <alignment horizontal="center" vertical="center" wrapText="1"/>
    </xf>
    <xf numFmtId="41" fontId="16" fillId="0" borderId="3" xfId="1" applyNumberFormat="1" applyFont="1" applyFill="1" applyBorder="1" applyAlignment="1">
      <alignment horizontal="center" vertical="center" wrapText="1"/>
    </xf>
    <xf numFmtId="41" fontId="17" fillId="0" borderId="3" xfId="1" applyNumberFormat="1" applyFont="1" applyFill="1" applyBorder="1" applyAlignment="1">
      <alignment horizontal="center" vertical="center" wrapText="1"/>
    </xf>
    <xf numFmtId="41" fontId="13" fillId="0" borderId="3" xfId="1" applyNumberFormat="1" applyFont="1" applyFill="1" applyBorder="1" applyAlignment="1">
      <alignment horizontal="center" vertical="center" wrapText="1"/>
    </xf>
    <xf numFmtId="41" fontId="4" fillId="0" borderId="3" xfId="1" applyNumberFormat="1" applyFont="1" applyFill="1" applyBorder="1" applyAlignment="1">
      <alignment horizontal="center" vertical="center" wrapText="1"/>
    </xf>
    <xf numFmtId="41" fontId="12" fillId="0" borderId="3" xfId="1" applyNumberFormat="1" applyFont="1" applyFill="1" applyBorder="1" applyAlignment="1">
      <alignment horizontal="center" vertical="center" wrapText="1"/>
    </xf>
    <xf numFmtId="41" fontId="12" fillId="7" borderId="3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/>
    <xf numFmtId="0" fontId="24" fillId="0" borderId="0" xfId="0" applyFont="1" applyAlignment="1">
      <alignment horizontal="center" wrapText="1"/>
    </xf>
    <xf numFmtId="0" fontId="3" fillId="0" borderId="3" xfId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1" fontId="8" fillId="0" borderId="3" xfId="1" applyNumberFormat="1" applyFont="1" applyFill="1" applyBorder="1" applyAlignment="1">
      <alignment horizontal="center" vertical="center" wrapText="1"/>
    </xf>
    <xf numFmtId="1" fontId="9" fillId="6" borderId="5" xfId="1" applyNumberFormat="1" applyFont="1" applyFill="1" applyBorder="1" applyAlignment="1">
      <alignment horizontal="center" vertical="center" wrapText="1"/>
    </xf>
    <xf numFmtId="1" fontId="9" fillId="6" borderId="6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</cellXfs>
  <cellStyles count="53">
    <cellStyle name="Excel Built-in Normal" xfId="2"/>
    <cellStyle name="Normal_КСГ" xfId="3"/>
    <cellStyle name="Обычный" xfId="0" builtinId="0"/>
    <cellStyle name="Обычный 2" xfId="1"/>
    <cellStyle name="Обычный 2 2" xfId="4"/>
    <cellStyle name="Обычный 2 3" xfId="5"/>
    <cellStyle name="Обычный 3" xfId="6"/>
    <cellStyle name="Обычный 3 2" xfId="7"/>
    <cellStyle name="Обычный 3 2 2" xfId="8"/>
    <cellStyle name="Обычный 3 3" xfId="9"/>
    <cellStyle name="Обычный 3 4" xfId="10"/>
    <cellStyle name="Обычный 3 5" xfId="11"/>
    <cellStyle name="Обычный 4" xfId="12"/>
    <cellStyle name="Обычный 5" xfId="13"/>
    <cellStyle name="Обычный 6" xfId="14"/>
    <cellStyle name="Обычный 7" xfId="15"/>
    <cellStyle name="Обычный Лена" xfId="16"/>
    <cellStyle name="Процентный 2" xfId="17"/>
    <cellStyle name="Финансовый 10" xfId="18"/>
    <cellStyle name="Финансовый 11" xfId="19"/>
    <cellStyle name="Финансовый 12" xfId="20"/>
    <cellStyle name="Финансовый 13" xfId="21"/>
    <cellStyle name="Финансовый 14" xfId="22"/>
    <cellStyle name="Финансовый 15" xfId="23"/>
    <cellStyle name="Финансовый 16" xfId="24"/>
    <cellStyle name="Финансовый 17" xfId="25"/>
    <cellStyle name="Финансовый 18" xfId="26"/>
    <cellStyle name="Финансовый 19" xfId="27"/>
    <cellStyle name="Финансовый 2" xfId="28"/>
    <cellStyle name="Финансовый 20" xfId="29"/>
    <cellStyle name="Финансовый 21" xfId="30"/>
    <cellStyle name="Финансовый 22" xfId="31"/>
    <cellStyle name="Финансовый 23" xfId="32"/>
    <cellStyle name="Финансовый 24" xfId="33"/>
    <cellStyle name="Финансовый 25" xfId="34"/>
    <cellStyle name="Финансовый 26" xfId="35"/>
    <cellStyle name="Финансовый 27" xfId="36"/>
    <cellStyle name="Финансовый 28" xfId="37"/>
    <cellStyle name="Финансовый 29" xfId="38"/>
    <cellStyle name="Финансовый 3" xfId="39"/>
    <cellStyle name="Финансовый 3 2" xfId="40"/>
    <cellStyle name="Финансовый 3 3" xfId="41"/>
    <cellStyle name="Финансовый 30" xfId="42"/>
    <cellStyle name="Финансовый 31" xfId="43"/>
    <cellStyle name="Финансовый 32" xfId="44"/>
    <cellStyle name="Финансовый 33" xfId="45"/>
    <cellStyle name="Финансовый 34" xfId="46"/>
    <cellStyle name="Финансовый 4" xfId="47"/>
    <cellStyle name="Финансовый 5" xfId="48"/>
    <cellStyle name="Финансовый 6" xfId="49"/>
    <cellStyle name="Финансовый 7" xfId="50"/>
    <cellStyle name="Финансовый 8" xfId="51"/>
    <cellStyle name="Финансовый 9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CC"/>
  </sheetPr>
  <dimension ref="A1:CJ217"/>
  <sheetViews>
    <sheetView tabSelected="1" view="pageBreakPreview" zoomScale="90" zoomScaleNormal="80" zoomScaleSheetLayoutView="90" workbookViewId="0">
      <pane xSplit="2" ySplit="4" topLeftCell="C20" activePane="bottomRight" state="frozen"/>
      <selection activeCell="CX175" sqref="CX175"/>
      <selection pane="topRight" activeCell="CX175" sqref="CX175"/>
      <selection pane="bottomLeft" activeCell="CX175" sqref="CX175"/>
      <selection pane="bottomRight" activeCell="N2" sqref="N2"/>
    </sheetView>
  </sheetViews>
  <sheetFormatPr defaultRowHeight="14.4" x14ac:dyDescent="0.3"/>
  <cols>
    <col min="1" max="1" width="9.6640625" customWidth="1"/>
    <col min="2" max="2" width="44.33203125" customWidth="1"/>
    <col min="3" max="3" width="14" customWidth="1"/>
    <col min="4" max="4" width="11.109375" hidden="1" customWidth="1"/>
    <col min="5" max="5" width="18.109375" hidden="1" customWidth="1"/>
    <col min="6" max="6" width="13.5546875" hidden="1" customWidth="1"/>
    <col min="7" max="7" width="15.88671875" hidden="1" customWidth="1"/>
    <col min="8" max="9" width="15.88671875" style="46" customWidth="1"/>
    <col min="10" max="10" width="11" customWidth="1"/>
    <col min="11" max="11" width="17.109375" customWidth="1"/>
    <col min="12" max="12" width="12" customWidth="1"/>
    <col min="13" max="13" width="16.109375" customWidth="1"/>
    <col min="14" max="14" width="11.6640625" style="46" customWidth="1"/>
    <col min="15" max="15" width="17.33203125" style="46" customWidth="1"/>
  </cols>
  <sheetData>
    <row r="1" spans="1:15" ht="39" customHeight="1" x14ac:dyDescent="0.3">
      <c r="N1" s="57" t="s">
        <v>49</v>
      </c>
      <c r="O1" s="57"/>
    </row>
    <row r="2" spans="1:15" ht="36.75" customHeight="1" thickBot="1" x14ac:dyDescent="0.35">
      <c r="A2" s="65" t="s">
        <v>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56"/>
      <c r="O2" s="56"/>
    </row>
    <row r="3" spans="1:15" ht="77.25" customHeight="1" x14ac:dyDescent="0.3">
      <c r="A3" s="58" t="s">
        <v>1</v>
      </c>
      <c r="B3" s="60" t="s">
        <v>2</v>
      </c>
      <c r="C3" s="61" t="s">
        <v>3</v>
      </c>
      <c r="D3" s="62" t="s">
        <v>4</v>
      </c>
      <c r="E3" s="62"/>
      <c r="F3" s="62" t="s">
        <v>5</v>
      </c>
      <c r="G3" s="62"/>
      <c r="H3" s="63" t="s">
        <v>47</v>
      </c>
      <c r="I3" s="64"/>
      <c r="J3" s="63" t="s">
        <v>46</v>
      </c>
      <c r="K3" s="64"/>
      <c r="L3" s="63" t="s">
        <v>6</v>
      </c>
      <c r="M3" s="64"/>
      <c r="N3" s="63" t="s">
        <v>48</v>
      </c>
      <c r="O3" s="64"/>
    </row>
    <row r="4" spans="1:15" ht="55.2" x14ac:dyDescent="0.3">
      <c r="A4" s="59"/>
      <c r="B4" s="60"/>
      <c r="C4" s="61"/>
      <c r="D4" s="2" t="s">
        <v>7</v>
      </c>
      <c r="E4" s="2" t="s">
        <v>8</v>
      </c>
      <c r="F4" s="2" t="s">
        <v>7</v>
      </c>
      <c r="G4" s="2" t="s">
        <v>8</v>
      </c>
      <c r="H4" s="47" t="s">
        <v>7</v>
      </c>
      <c r="I4" s="47" t="s">
        <v>8</v>
      </c>
      <c r="J4" s="35" t="s">
        <v>7</v>
      </c>
      <c r="K4" s="35" t="s">
        <v>8</v>
      </c>
      <c r="L4" s="1" t="s">
        <v>7</v>
      </c>
      <c r="M4" s="1" t="s">
        <v>8</v>
      </c>
      <c r="N4" s="47" t="s">
        <v>7</v>
      </c>
      <c r="O4" s="47" t="s">
        <v>8</v>
      </c>
    </row>
    <row r="5" spans="1:15" ht="15.6" x14ac:dyDescent="0.3">
      <c r="A5" s="36"/>
      <c r="B5" s="37" t="s">
        <v>9</v>
      </c>
      <c r="C5" s="37"/>
      <c r="D5" s="3"/>
      <c r="E5" s="3"/>
      <c r="F5" s="3"/>
      <c r="G5" s="3"/>
      <c r="H5" s="48"/>
      <c r="I5" s="48"/>
      <c r="J5" s="4"/>
      <c r="K5" s="4"/>
      <c r="L5" s="3"/>
      <c r="M5" s="3"/>
      <c r="N5" s="48"/>
      <c r="O5" s="48"/>
    </row>
    <row r="6" spans="1:15" ht="15.6" x14ac:dyDescent="0.3">
      <c r="A6" s="38"/>
      <c r="B6" s="39" t="s">
        <v>10</v>
      </c>
      <c r="C6" s="40">
        <v>122252</v>
      </c>
      <c r="D6" s="5"/>
      <c r="E6" s="5">
        <f t="shared" ref="E6:E38" si="0">ROUND(D6*C6,0)</f>
        <v>0</v>
      </c>
      <c r="F6" s="5">
        <v>105</v>
      </c>
      <c r="G6" s="5">
        <f t="shared" ref="G6:G38" si="1">ROUND(F6*C6,0)</f>
        <v>12836460</v>
      </c>
      <c r="H6" s="49"/>
      <c r="I6" s="49">
        <v>0</v>
      </c>
      <c r="J6" s="6"/>
      <c r="K6" s="6">
        <f t="shared" ref="K6:K38" si="2">ROUND(J6*C6,0)</f>
        <v>0</v>
      </c>
      <c r="L6" s="5"/>
      <c r="M6" s="5">
        <f t="shared" ref="M6:M38" si="3">ROUND(L6*C6,0)</f>
        <v>0</v>
      </c>
      <c r="N6" s="49"/>
      <c r="O6" s="49">
        <f t="shared" ref="O6:O37" si="4">ROUND(N6*A6,0)</f>
        <v>0</v>
      </c>
    </row>
    <row r="7" spans="1:15" ht="15.6" x14ac:dyDescent="0.3">
      <c r="A7" s="41"/>
      <c r="B7" s="28" t="s">
        <v>11</v>
      </c>
      <c r="C7" s="40"/>
      <c r="D7" s="7"/>
      <c r="E7" s="5">
        <f t="shared" si="0"/>
        <v>0</v>
      </c>
      <c r="F7" s="7"/>
      <c r="G7" s="5">
        <f t="shared" si="1"/>
        <v>0</v>
      </c>
      <c r="H7" s="50"/>
      <c r="I7" s="49">
        <v>0</v>
      </c>
      <c r="J7" s="8"/>
      <c r="K7" s="6">
        <f t="shared" si="2"/>
        <v>0</v>
      </c>
      <c r="L7" s="7"/>
      <c r="M7" s="5">
        <f t="shared" si="3"/>
        <v>0</v>
      </c>
      <c r="N7" s="50"/>
      <c r="O7" s="49">
        <f t="shared" si="4"/>
        <v>0</v>
      </c>
    </row>
    <row r="8" spans="1:15" ht="15.6" x14ac:dyDescent="0.3">
      <c r="A8" s="41"/>
      <c r="B8" s="39" t="s">
        <v>12</v>
      </c>
      <c r="C8" s="40">
        <v>142955</v>
      </c>
      <c r="D8" s="5">
        <v>8</v>
      </c>
      <c r="E8" s="9">
        <f t="shared" si="0"/>
        <v>1143640</v>
      </c>
      <c r="F8" s="7"/>
      <c r="G8" s="5">
        <f t="shared" si="1"/>
        <v>0</v>
      </c>
      <c r="H8" s="49">
        <v>20</v>
      </c>
      <c r="I8" s="6">
        <f>ROUND(H8*C8,0)</f>
        <v>2859100</v>
      </c>
      <c r="J8" s="6"/>
      <c r="K8" s="6">
        <f t="shared" si="2"/>
        <v>0</v>
      </c>
      <c r="L8" s="5"/>
      <c r="M8" s="5">
        <f t="shared" si="3"/>
        <v>0</v>
      </c>
      <c r="N8" s="49"/>
      <c r="O8" s="49">
        <f t="shared" si="4"/>
        <v>0</v>
      </c>
    </row>
    <row r="9" spans="1:15" ht="15.6" x14ac:dyDescent="0.3">
      <c r="A9" s="41"/>
      <c r="B9" s="42" t="s">
        <v>13</v>
      </c>
      <c r="C9" s="40"/>
      <c r="D9" s="7"/>
      <c r="E9" s="9">
        <f t="shared" si="0"/>
        <v>0</v>
      </c>
      <c r="F9" s="5"/>
      <c r="G9" s="5">
        <f t="shared" si="1"/>
        <v>0</v>
      </c>
      <c r="H9" s="50"/>
      <c r="I9" s="6">
        <f t="shared" ref="I9:I38" si="5">ROUND(H9*C9,0)</f>
        <v>0</v>
      </c>
      <c r="J9" s="8"/>
      <c r="K9" s="6">
        <f t="shared" si="2"/>
        <v>0</v>
      </c>
      <c r="L9" s="7"/>
      <c r="M9" s="5">
        <f t="shared" si="3"/>
        <v>0</v>
      </c>
      <c r="N9" s="50"/>
      <c r="O9" s="49">
        <f t="shared" si="4"/>
        <v>0</v>
      </c>
    </row>
    <row r="10" spans="1:15" ht="15.6" x14ac:dyDescent="0.3">
      <c r="A10" s="41"/>
      <c r="B10" s="39" t="s">
        <v>14</v>
      </c>
      <c r="C10" s="40">
        <v>155987</v>
      </c>
      <c r="D10" s="5"/>
      <c r="E10" s="9">
        <f t="shared" si="0"/>
        <v>0</v>
      </c>
      <c r="F10" s="7"/>
      <c r="G10" s="5">
        <f t="shared" si="1"/>
        <v>0</v>
      </c>
      <c r="H10" s="49"/>
      <c r="I10" s="6">
        <f t="shared" si="5"/>
        <v>0</v>
      </c>
      <c r="J10" s="10">
        <v>223</v>
      </c>
      <c r="K10" s="6">
        <f t="shared" si="2"/>
        <v>34785101</v>
      </c>
      <c r="L10" s="5"/>
      <c r="M10" s="5">
        <f t="shared" si="3"/>
        <v>0</v>
      </c>
      <c r="N10" s="49"/>
      <c r="O10" s="49">
        <f t="shared" si="4"/>
        <v>0</v>
      </c>
    </row>
    <row r="11" spans="1:15" ht="15.6" x14ac:dyDescent="0.3">
      <c r="A11" s="41"/>
      <c r="B11" s="39" t="s">
        <v>15</v>
      </c>
      <c r="C11" s="40">
        <v>221224</v>
      </c>
      <c r="D11" s="5"/>
      <c r="E11" s="9">
        <f t="shared" si="0"/>
        <v>0</v>
      </c>
      <c r="F11" s="5"/>
      <c r="G11" s="5">
        <f t="shared" si="1"/>
        <v>0</v>
      </c>
      <c r="H11" s="49"/>
      <c r="I11" s="6">
        <f t="shared" si="5"/>
        <v>0</v>
      </c>
      <c r="J11" s="6"/>
      <c r="K11" s="6">
        <f t="shared" si="2"/>
        <v>0</v>
      </c>
      <c r="L11" s="5"/>
      <c r="M11" s="5">
        <f t="shared" si="3"/>
        <v>0</v>
      </c>
      <c r="N11" s="49"/>
      <c r="O11" s="49">
        <f t="shared" si="4"/>
        <v>0</v>
      </c>
    </row>
    <row r="12" spans="1:15" ht="15.6" x14ac:dyDescent="0.3">
      <c r="A12" s="41"/>
      <c r="B12" s="39" t="s">
        <v>16</v>
      </c>
      <c r="C12" s="40">
        <v>143632</v>
      </c>
      <c r="D12" s="5"/>
      <c r="E12" s="9">
        <f t="shared" si="0"/>
        <v>0</v>
      </c>
      <c r="F12" s="5"/>
      <c r="G12" s="5">
        <f t="shared" si="1"/>
        <v>0</v>
      </c>
      <c r="H12" s="49"/>
      <c r="I12" s="6">
        <f t="shared" si="5"/>
        <v>0</v>
      </c>
      <c r="J12" s="10">
        <v>26</v>
      </c>
      <c r="K12" s="6">
        <f t="shared" si="2"/>
        <v>3734432</v>
      </c>
      <c r="L12" s="5"/>
      <c r="M12" s="5">
        <f t="shared" si="3"/>
        <v>0</v>
      </c>
      <c r="N12" s="49"/>
      <c r="O12" s="49">
        <f t="shared" si="4"/>
        <v>0</v>
      </c>
    </row>
    <row r="13" spans="1:15" ht="15.6" x14ac:dyDescent="0.3">
      <c r="A13" s="41"/>
      <c r="B13" s="28" t="s">
        <v>17</v>
      </c>
      <c r="C13" s="40"/>
      <c r="D13" s="7"/>
      <c r="E13" s="9">
        <f t="shared" si="0"/>
        <v>0</v>
      </c>
      <c r="F13" s="11"/>
      <c r="G13" s="5">
        <f t="shared" si="1"/>
        <v>0</v>
      </c>
      <c r="H13" s="50"/>
      <c r="I13" s="6">
        <f t="shared" si="5"/>
        <v>0</v>
      </c>
      <c r="J13" s="8"/>
      <c r="K13" s="6">
        <f t="shared" si="2"/>
        <v>0</v>
      </c>
      <c r="L13" s="7"/>
      <c r="M13" s="5">
        <f t="shared" si="3"/>
        <v>0</v>
      </c>
      <c r="N13" s="50"/>
      <c r="O13" s="49">
        <f t="shared" si="4"/>
        <v>0</v>
      </c>
    </row>
    <row r="14" spans="1:15" ht="15.6" x14ac:dyDescent="0.3">
      <c r="A14" s="43"/>
      <c r="B14" s="39" t="s">
        <v>18</v>
      </c>
      <c r="C14" s="40">
        <v>224168</v>
      </c>
      <c r="D14" s="11"/>
      <c r="E14" s="9">
        <f t="shared" si="0"/>
        <v>0</v>
      </c>
      <c r="F14" s="5">
        <v>50</v>
      </c>
      <c r="G14" s="5">
        <f t="shared" si="1"/>
        <v>11208400</v>
      </c>
      <c r="H14" s="51"/>
      <c r="I14" s="6">
        <f t="shared" si="5"/>
        <v>0</v>
      </c>
      <c r="J14" s="12"/>
      <c r="K14" s="6">
        <f t="shared" si="2"/>
        <v>0</v>
      </c>
      <c r="L14" s="11"/>
      <c r="M14" s="5">
        <f t="shared" si="3"/>
        <v>0</v>
      </c>
      <c r="N14" s="51"/>
      <c r="O14" s="49">
        <f t="shared" si="4"/>
        <v>0</v>
      </c>
    </row>
    <row r="15" spans="1:15" ht="15.6" x14ac:dyDescent="0.3">
      <c r="A15" s="43"/>
      <c r="B15" s="39" t="s">
        <v>19</v>
      </c>
      <c r="C15" s="40">
        <v>329202</v>
      </c>
      <c r="D15" s="11"/>
      <c r="E15" s="9">
        <f t="shared" si="0"/>
        <v>0</v>
      </c>
      <c r="F15" s="5">
        <v>30</v>
      </c>
      <c r="G15" s="5">
        <f t="shared" si="1"/>
        <v>9876060</v>
      </c>
      <c r="H15" s="51"/>
      <c r="I15" s="6">
        <f t="shared" si="5"/>
        <v>0</v>
      </c>
      <c r="J15" s="12"/>
      <c r="K15" s="6">
        <f t="shared" si="2"/>
        <v>0</v>
      </c>
      <c r="L15" s="11"/>
      <c r="M15" s="5">
        <f t="shared" si="3"/>
        <v>0</v>
      </c>
      <c r="N15" s="51"/>
      <c r="O15" s="49">
        <f t="shared" si="4"/>
        <v>0</v>
      </c>
    </row>
    <row r="16" spans="1:15" ht="15.6" x14ac:dyDescent="0.3">
      <c r="A16" s="41"/>
      <c r="B16" s="28" t="s">
        <v>20</v>
      </c>
      <c r="C16" s="40"/>
      <c r="D16" s="7"/>
      <c r="E16" s="9">
        <f t="shared" si="0"/>
        <v>0</v>
      </c>
      <c r="F16" s="44"/>
      <c r="G16" s="5">
        <f t="shared" si="1"/>
        <v>0</v>
      </c>
      <c r="H16" s="50"/>
      <c r="I16" s="6">
        <f t="shared" si="5"/>
        <v>0</v>
      </c>
      <c r="J16" s="8"/>
      <c r="K16" s="6">
        <f t="shared" si="2"/>
        <v>0</v>
      </c>
      <c r="L16" s="7"/>
      <c r="M16" s="5">
        <f t="shared" si="3"/>
        <v>0</v>
      </c>
      <c r="N16" s="50"/>
      <c r="O16" s="49">
        <f t="shared" si="4"/>
        <v>0</v>
      </c>
    </row>
    <row r="17" spans="1:15" ht="15.6" x14ac:dyDescent="0.3">
      <c r="A17" s="41"/>
      <c r="B17" s="39" t="s">
        <v>21</v>
      </c>
      <c r="C17" s="40">
        <v>65408</v>
      </c>
      <c r="D17" s="5"/>
      <c r="E17" s="9">
        <f t="shared" si="0"/>
        <v>0</v>
      </c>
      <c r="F17" s="7"/>
      <c r="G17" s="5">
        <f t="shared" si="1"/>
        <v>0</v>
      </c>
      <c r="H17" s="49"/>
      <c r="I17" s="6">
        <f t="shared" si="5"/>
        <v>0</v>
      </c>
      <c r="J17" s="6"/>
      <c r="K17" s="6">
        <f t="shared" si="2"/>
        <v>0</v>
      </c>
      <c r="L17" s="5"/>
      <c r="M17" s="5">
        <f t="shared" si="3"/>
        <v>0</v>
      </c>
      <c r="N17" s="51">
        <v>115</v>
      </c>
      <c r="O17" s="49">
        <f>ROUND(N17*$C17,0)</f>
        <v>7521920</v>
      </c>
    </row>
    <row r="18" spans="1:15" ht="15.6" x14ac:dyDescent="0.3">
      <c r="A18" s="41"/>
      <c r="B18" s="28" t="s">
        <v>22</v>
      </c>
      <c r="C18" s="40"/>
      <c r="D18" s="7"/>
      <c r="E18" s="9">
        <f t="shared" si="0"/>
        <v>0</v>
      </c>
      <c r="F18" s="5"/>
      <c r="G18" s="5">
        <f t="shared" si="1"/>
        <v>0</v>
      </c>
      <c r="H18" s="50"/>
      <c r="I18" s="6">
        <f t="shared" si="5"/>
        <v>0</v>
      </c>
      <c r="J18" s="8"/>
      <c r="K18" s="6">
        <f t="shared" si="2"/>
        <v>0</v>
      </c>
      <c r="L18" s="7"/>
      <c r="M18" s="5">
        <f t="shared" si="3"/>
        <v>0</v>
      </c>
      <c r="N18" s="50"/>
      <c r="O18" s="49">
        <f t="shared" si="4"/>
        <v>0</v>
      </c>
    </row>
    <row r="19" spans="1:15" ht="15.6" x14ac:dyDescent="0.3">
      <c r="A19" s="41"/>
      <c r="B19" s="39" t="s">
        <v>23</v>
      </c>
      <c r="C19" s="40">
        <v>47730</v>
      </c>
      <c r="D19" s="5"/>
      <c r="E19" s="9">
        <f t="shared" si="0"/>
        <v>0</v>
      </c>
      <c r="F19" s="7"/>
      <c r="G19" s="5">
        <f t="shared" si="1"/>
        <v>0</v>
      </c>
      <c r="H19" s="49"/>
      <c r="I19" s="6">
        <f t="shared" si="5"/>
        <v>0</v>
      </c>
      <c r="J19" s="6"/>
      <c r="K19" s="6">
        <f t="shared" si="2"/>
        <v>0</v>
      </c>
      <c r="L19" s="5"/>
      <c r="M19" s="5">
        <f t="shared" si="3"/>
        <v>0</v>
      </c>
      <c r="N19" s="49"/>
      <c r="O19" s="49">
        <f t="shared" si="4"/>
        <v>0</v>
      </c>
    </row>
    <row r="20" spans="1:15" ht="15.6" x14ac:dyDescent="0.3">
      <c r="A20" s="41"/>
      <c r="B20" s="28" t="s">
        <v>24</v>
      </c>
      <c r="C20" s="40"/>
      <c r="D20" s="7"/>
      <c r="E20" s="9">
        <f t="shared" si="0"/>
        <v>0</v>
      </c>
      <c r="F20" s="5"/>
      <c r="G20" s="5">
        <f t="shared" si="1"/>
        <v>0</v>
      </c>
      <c r="H20" s="50"/>
      <c r="I20" s="6">
        <f t="shared" si="5"/>
        <v>0</v>
      </c>
      <c r="J20" s="8"/>
      <c r="K20" s="6">
        <f t="shared" si="2"/>
        <v>0</v>
      </c>
      <c r="L20" s="7"/>
      <c r="M20" s="5">
        <f t="shared" si="3"/>
        <v>0</v>
      </c>
      <c r="N20" s="50"/>
      <c r="O20" s="49">
        <f t="shared" si="4"/>
        <v>0</v>
      </c>
    </row>
    <row r="21" spans="1:15" ht="15.6" x14ac:dyDescent="0.3">
      <c r="A21" s="27"/>
      <c r="B21" s="39" t="s">
        <v>25</v>
      </c>
      <c r="C21" s="40">
        <v>185070</v>
      </c>
      <c r="D21" s="13"/>
      <c r="E21" s="14">
        <f t="shared" si="0"/>
        <v>0</v>
      </c>
      <c r="F21" s="15"/>
      <c r="G21" s="13">
        <f t="shared" si="1"/>
        <v>0</v>
      </c>
      <c r="H21" s="52">
        <v>50</v>
      </c>
      <c r="I21" s="6">
        <f t="shared" si="5"/>
        <v>9253500</v>
      </c>
      <c r="J21" s="16">
        <v>900</v>
      </c>
      <c r="K21" s="17">
        <f t="shared" si="2"/>
        <v>166563000</v>
      </c>
      <c r="L21" s="13"/>
      <c r="M21" s="13">
        <f t="shared" si="3"/>
        <v>0</v>
      </c>
      <c r="N21" s="52"/>
      <c r="O21" s="52">
        <f t="shared" si="4"/>
        <v>0</v>
      </c>
    </row>
    <row r="22" spans="1:15" ht="15.6" x14ac:dyDescent="0.3">
      <c r="A22" s="27"/>
      <c r="B22" s="39" t="s">
        <v>26</v>
      </c>
      <c r="C22" s="40">
        <v>125084</v>
      </c>
      <c r="D22" s="13"/>
      <c r="E22" s="14">
        <f t="shared" si="0"/>
        <v>0</v>
      </c>
      <c r="F22" s="13"/>
      <c r="G22" s="13">
        <f t="shared" si="1"/>
        <v>0</v>
      </c>
      <c r="H22" s="52">
        <v>170</v>
      </c>
      <c r="I22" s="6">
        <f t="shared" si="5"/>
        <v>21264280</v>
      </c>
      <c r="J22" s="17"/>
      <c r="K22" s="17">
        <f t="shared" si="2"/>
        <v>0</v>
      </c>
      <c r="L22" s="16">
        <v>109</v>
      </c>
      <c r="M22" s="13">
        <f t="shared" si="3"/>
        <v>13634156</v>
      </c>
      <c r="N22" s="52"/>
      <c r="O22" s="52">
        <f t="shared" si="4"/>
        <v>0</v>
      </c>
    </row>
    <row r="23" spans="1:15" ht="15.6" x14ac:dyDescent="0.3">
      <c r="A23" s="27"/>
      <c r="B23" s="28" t="s">
        <v>27</v>
      </c>
      <c r="C23" s="40"/>
      <c r="D23" s="15"/>
      <c r="E23" s="14">
        <f t="shared" si="0"/>
        <v>0</v>
      </c>
      <c r="F23" s="13"/>
      <c r="G23" s="13">
        <f t="shared" si="1"/>
        <v>0</v>
      </c>
      <c r="H23" s="53"/>
      <c r="I23" s="6">
        <f t="shared" si="5"/>
        <v>0</v>
      </c>
      <c r="J23" s="18"/>
      <c r="K23" s="17">
        <f t="shared" si="2"/>
        <v>0</v>
      </c>
      <c r="L23" s="15"/>
      <c r="M23" s="13">
        <f t="shared" si="3"/>
        <v>0</v>
      </c>
      <c r="N23" s="53"/>
      <c r="O23" s="52">
        <f t="shared" si="4"/>
        <v>0</v>
      </c>
    </row>
    <row r="24" spans="1:15" ht="15.6" x14ac:dyDescent="0.3">
      <c r="A24" s="45"/>
      <c r="B24" s="39" t="s">
        <v>28</v>
      </c>
      <c r="C24" s="40">
        <v>130997</v>
      </c>
      <c r="D24" s="19"/>
      <c r="E24" s="14">
        <f t="shared" si="0"/>
        <v>0</v>
      </c>
      <c r="F24" s="15"/>
      <c r="G24" s="13">
        <f t="shared" si="1"/>
        <v>0</v>
      </c>
      <c r="H24" s="54"/>
      <c r="I24" s="6">
        <f t="shared" si="5"/>
        <v>0</v>
      </c>
      <c r="J24" s="20"/>
      <c r="K24" s="17">
        <f t="shared" si="2"/>
        <v>0</v>
      </c>
      <c r="L24" s="19"/>
      <c r="M24" s="13">
        <f t="shared" si="3"/>
        <v>0</v>
      </c>
      <c r="N24" s="54"/>
      <c r="O24" s="52">
        <f t="shared" si="4"/>
        <v>0</v>
      </c>
    </row>
    <row r="25" spans="1:15" ht="15.6" x14ac:dyDescent="0.3">
      <c r="A25" s="45"/>
      <c r="B25" s="39" t="s">
        <v>29</v>
      </c>
      <c r="C25" s="40">
        <v>228961</v>
      </c>
      <c r="D25" s="19"/>
      <c r="E25" s="14">
        <f t="shared" si="0"/>
        <v>0</v>
      </c>
      <c r="F25" s="19"/>
      <c r="G25" s="13">
        <f t="shared" si="1"/>
        <v>0</v>
      </c>
      <c r="H25" s="54"/>
      <c r="I25" s="6">
        <f t="shared" si="5"/>
        <v>0</v>
      </c>
      <c r="J25" s="20"/>
      <c r="K25" s="17">
        <f t="shared" si="2"/>
        <v>0</v>
      </c>
      <c r="L25" s="19"/>
      <c r="M25" s="13">
        <f t="shared" si="3"/>
        <v>0</v>
      </c>
      <c r="N25" s="54"/>
      <c r="O25" s="52">
        <f t="shared" si="4"/>
        <v>0</v>
      </c>
    </row>
    <row r="26" spans="1:15" ht="15.6" x14ac:dyDescent="0.3">
      <c r="A26" s="27"/>
      <c r="B26" s="28" t="s">
        <v>30</v>
      </c>
      <c r="C26" s="40"/>
      <c r="D26" s="15"/>
      <c r="E26" s="14">
        <f t="shared" si="0"/>
        <v>0</v>
      </c>
      <c r="F26" s="19"/>
      <c r="G26" s="13">
        <f t="shared" si="1"/>
        <v>0</v>
      </c>
      <c r="H26" s="53"/>
      <c r="I26" s="6">
        <f t="shared" si="5"/>
        <v>0</v>
      </c>
      <c r="J26" s="18"/>
      <c r="K26" s="17">
        <f t="shared" si="2"/>
        <v>0</v>
      </c>
      <c r="L26" s="15"/>
      <c r="M26" s="13">
        <f t="shared" si="3"/>
        <v>0</v>
      </c>
      <c r="N26" s="53"/>
      <c r="O26" s="52">
        <f t="shared" si="4"/>
        <v>0</v>
      </c>
    </row>
    <row r="27" spans="1:15" ht="15.6" x14ac:dyDescent="0.3">
      <c r="A27" s="45"/>
      <c r="B27" s="39" t="s">
        <v>31</v>
      </c>
      <c r="C27" s="40">
        <v>123384</v>
      </c>
      <c r="D27" s="19">
        <v>45</v>
      </c>
      <c r="E27" s="14">
        <f t="shared" si="0"/>
        <v>5552280</v>
      </c>
      <c r="F27" s="15"/>
      <c r="G27" s="13">
        <f t="shared" si="1"/>
        <v>0</v>
      </c>
      <c r="H27" s="55">
        <v>197</v>
      </c>
      <c r="I27" s="6">
        <f t="shared" si="5"/>
        <v>24306648</v>
      </c>
      <c r="J27" s="21">
        <v>540</v>
      </c>
      <c r="K27" s="17">
        <f t="shared" si="2"/>
        <v>66627360</v>
      </c>
      <c r="L27" s="19"/>
      <c r="M27" s="13">
        <f t="shared" si="3"/>
        <v>0</v>
      </c>
      <c r="N27" s="54"/>
      <c r="O27" s="52">
        <f t="shared" si="4"/>
        <v>0</v>
      </c>
    </row>
    <row r="28" spans="1:15" ht="15.6" x14ac:dyDescent="0.3">
      <c r="A28" s="45"/>
      <c r="B28" s="39" t="s">
        <v>32</v>
      </c>
      <c r="C28" s="40">
        <v>140434</v>
      </c>
      <c r="D28" s="19"/>
      <c r="E28" s="14">
        <f t="shared" si="0"/>
        <v>0</v>
      </c>
      <c r="F28" s="19"/>
      <c r="G28" s="13">
        <f t="shared" si="1"/>
        <v>0</v>
      </c>
      <c r="H28" s="54">
        <v>100</v>
      </c>
      <c r="I28" s="6">
        <f t="shared" si="5"/>
        <v>14043400</v>
      </c>
      <c r="J28" s="20">
        <v>99</v>
      </c>
      <c r="K28" s="17">
        <f t="shared" si="2"/>
        <v>13902966</v>
      </c>
      <c r="L28" s="19"/>
      <c r="M28" s="13">
        <f t="shared" si="3"/>
        <v>0</v>
      </c>
      <c r="N28" s="54"/>
      <c r="O28" s="52">
        <f t="shared" si="4"/>
        <v>0</v>
      </c>
    </row>
    <row r="29" spans="1:15" ht="15.6" x14ac:dyDescent="0.3">
      <c r="A29" s="45"/>
      <c r="B29" s="39" t="s">
        <v>33</v>
      </c>
      <c r="C29" s="40">
        <v>307323</v>
      </c>
      <c r="D29" s="19">
        <v>5</v>
      </c>
      <c r="E29" s="14">
        <f t="shared" si="0"/>
        <v>1536615</v>
      </c>
      <c r="F29" s="19"/>
      <c r="G29" s="13">
        <f t="shared" si="1"/>
        <v>0</v>
      </c>
      <c r="H29" s="54"/>
      <c r="I29" s="6">
        <f t="shared" si="5"/>
        <v>0</v>
      </c>
      <c r="J29" s="20"/>
      <c r="K29" s="17">
        <f t="shared" si="2"/>
        <v>0</v>
      </c>
      <c r="L29" s="19"/>
      <c r="M29" s="13">
        <f t="shared" si="3"/>
        <v>0</v>
      </c>
      <c r="N29" s="54"/>
      <c r="O29" s="52">
        <f t="shared" si="4"/>
        <v>0</v>
      </c>
    </row>
    <row r="30" spans="1:15" ht="15.6" x14ac:dyDescent="0.3">
      <c r="A30" s="27"/>
      <c r="B30" s="28" t="s">
        <v>34</v>
      </c>
      <c r="C30" s="40"/>
      <c r="D30" s="15"/>
      <c r="E30" s="14">
        <f t="shared" si="0"/>
        <v>0</v>
      </c>
      <c r="F30" s="19"/>
      <c r="G30" s="13">
        <f t="shared" si="1"/>
        <v>0</v>
      </c>
      <c r="H30" s="53"/>
      <c r="I30" s="6">
        <f t="shared" si="5"/>
        <v>0</v>
      </c>
      <c r="J30" s="18"/>
      <c r="K30" s="17">
        <f t="shared" si="2"/>
        <v>0</v>
      </c>
      <c r="L30" s="15"/>
      <c r="M30" s="13">
        <f t="shared" si="3"/>
        <v>0</v>
      </c>
      <c r="N30" s="53"/>
      <c r="O30" s="52">
        <f t="shared" si="4"/>
        <v>0</v>
      </c>
    </row>
    <row r="31" spans="1:15" ht="15.6" x14ac:dyDescent="0.3">
      <c r="A31" s="45"/>
      <c r="B31" s="39" t="s">
        <v>35</v>
      </c>
      <c r="C31" s="40">
        <v>81043</v>
      </c>
      <c r="D31" s="19"/>
      <c r="E31" s="14">
        <f t="shared" si="0"/>
        <v>0</v>
      </c>
      <c r="F31" s="15"/>
      <c r="G31" s="13">
        <f t="shared" si="1"/>
        <v>0</v>
      </c>
      <c r="H31" s="54">
        <v>40</v>
      </c>
      <c r="I31" s="6">
        <f t="shared" si="5"/>
        <v>3241720</v>
      </c>
      <c r="J31" s="20"/>
      <c r="K31" s="17">
        <f t="shared" si="2"/>
        <v>0</v>
      </c>
      <c r="L31" s="19"/>
      <c r="M31" s="13">
        <f t="shared" si="3"/>
        <v>0</v>
      </c>
      <c r="N31" s="54"/>
      <c r="O31" s="52">
        <f t="shared" si="4"/>
        <v>0</v>
      </c>
    </row>
    <row r="32" spans="1:15" ht="15.6" x14ac:dyDescent="0.3">
      <c r="A32" s="27"/>
      <c r="B32" s="28" t="s">
        <v>36</v>
      </c>
      <c r="C32" s="40"/>
      <c r="D32" s="15"/>
      <c r="E32" s="14">
        <f t="shared" si="0"/>
        <v>0</v>
      </c>
      <c r="F32" s="19"/>
      <c r="G32" s="13">
        <f t="shared" si="1"/>
        <v>0</v>
      </c>
      <c r="H32" s="53"/>
      <c r="I32" s="6">
        <f t="shared" si="5"/>
        <v>0</v>
      </c>
      <c r="J32" s="18"/>
      <c r="K32" s="17">
        <f t="shared" si="2"/>
        <v>0</v>
      </c>
      <c r="L32" s="15"/>
      <c r="M32" s="13">
        <f t="shared" si="3"/>
        <v>0</v>
      </c>
      <c r="N32" s="53"/>
      <c r="O32" s="52">
        <f t="shared" si="4"/>
        <v>0</v>
      </c>
    </row>
    <row r="33" spans="1:15" ht="15.6" x14ac:dyDescent="0.3">
      <c r="A33" s="27"/>
      <c r="B33" s="39" t="s">
        <v>37</v>
      </c>
      <c r="C33" s="40">
        <v>125397</v>
      </c>
      <c r="D33" s="13">
        <v>2</v>
      </c>
      <c r="E33" s="14">
        <f t="shared" si="0"/>
        <v>250794</v>
      </c>
      <c r="F33" s="15"/>
      <c r="G33" s="13">
        <f t="shared" si="1"/>
        <v>0</v>
      </c>
      <c r="H33" s="52"/>
      <c r="I33" s="6">
        <f t="shared" si="5"/>
        <v>0</v>
      </c>
      <c r="J33" s="17"/>
      <c r="K33" s="17">
        <f t="shared" si="2"/>
        <v>0</v>
      </c>
      <c r="L33" s="13"/>
      <c r="M33" s="13">
        <f t="shared" si="3"/>
        <v>0</v>
      </c>
      <c r="N33" s="52"/>
      <c r="O33" s="52">
        <f t="shared" si="4"/>
        <v>0</v>
      </c>
    </row>
    <row r="34" spans="1:15" ht="15.6" x14ac:dyDescent="0.3">
      <c r="A34" s="27"/>
      <c r="B34" s="39" t="s">
        <v>38</v>
      </c>
      <c r="C34" s="40">
        <v>154639</v>
      </c>
      <c r="D34" s="13">
        <v>2</v>
      </c>
      <c r="E34" s="14">
        <f t="shared" si="0"/>
        <v>309278</v>
      </c>
      <c r="F34" s="13"/>
      <c r="G34" s="13">
        <f t="shared" si="1"/>
        <v>0</v>
      </c>
      <c r="H34" s="52">
        <v>10</v>
      </c>
      <c r="I34" s="6">
        <f t="shared" si="5"/>
        <v>1546390</v>
      </c>
      <c r="J34" s="17"/>
      <c r="K34" s="17">
        <f t="shared" si="2"/>
        <v>0</v>
      </c>
      <c r="L34" s="13"/>
      <c r="M34" s="13">
        <f t="shared" si="3"/>
        <v>0</v>
      </c>
      <c r="N34" s="52"/>
      <c r="O34" s="52">
        <f t="shared" si="4"/>
        <v>0</v>
      </c>
    </row>
    <row r="35" spans="1:15" ht="15.6" x14ac:dyDescent="0.3">
      <c r="A35" s="27"/>
      <c r="B35" s="28" t="s">
        <v>39</v>
      </c>
      <c r="C35" s="40"/>
      <c r="D35" s="15"/>
      <c r="E35" s="14">
        <f t="shared" si="0"/>
        <v>0</v>
      </c>
      <c r="F35" s="13"/>
      <c r="G35" s="13">
        <f t="shared" si="1"/>
        <v>0</v>
      </c>
      <c r="H35" s="53"/>
      <c r="I35" s="6">
        <f t="shared" si="5"/>
        <v>0</v>
      </c>
      <c r="J35" s="18"/>
      <c r="K35" s="17">
        <f t="shared" si="2"/>
        <v>0</v>
      </c>
      <c r="L35" s="15"/>
      <c r="M35" s="13">
        <f t="shared" si="3"/>
        <v>0</v>
      </c>
      <c r="N35" s="53"/>
      <c r="O35" s="52">
        <f t="shared" si="4"/>
        <v>0</v>
      </c>
    </row>
    <row r="36" spans="1:15" ht="15.6" x14ac:dyDescent="0.3">
      <c r="A36" s="27"/>
      <c r="B36" s="39" t="s">
        <v>40</v>
      </c>
      <c r="C36" s="40">
        <v>117744</v>
      </c>
      <c r="D36" s="13"/>
      <c r="E36" s="14">
        <f t="shared" si="0"/>
        <v>0</v>
      </c>
      <c r="F36" s="15"/>
      <c r="G36" s="13">
        <f t="shared" si="1"/>
        <v>0</v>
      </c>
      <c r="H36" s="52"/>
      <c r="I36" s="6">
        <f t="shared" si="5"/>
        <v>0</v>
      </c>
      <c r="J36" s="17"/>
      <c r="K36" s="17">
        <f t="shared" si="2"/>
        <v>0</v>
      </c>
      <c r="L36" s="13"/>
      <c r="M36" s="13">
        <f t="shared" si="3"/>
        <v>0</v>
      </c>
      <c r="N36" s="52"/>
      <c r="O36" s="52">
        <f t="shared" si="4"/>
        <v>0</v>
      </c>
    </row>
    <row r="37" spans="1:15" ht="15.6" x14ac:dyDescent="0.3">
      <c r="A37" s="27"/>
      <c r="B37" s="28" t="s">
        <v>41</v>
      </c>
      <c r="C37" s="40">
        <v>0</v>
      </c>
      <c r="D37" s="15"/>
      <c r="E37" s="14">
        <f t="shared" si="0"/>
        <v>0</v>
      </c>
      <c r="F37" s="13"/>
      <c r="G37" s="13">
        <f t="shared" si="1"/>
        <v>0</v>
      </c>
      <c r="H37" s="53"/>
      <c r="I37" s="6">
        <f t="shared" si="5"/>
        <v>0</v>
      </c>
      <c r="J37" s="18"/>
      <c r="K37" s="17">
        <f t="shared" si="2"/>
        <v>0</v>
      </c>
      <c r="L37" s="15"/>
      <c r="M37" s="13">
        <f t="shared" si="3"/>
        <v>0</v>
      </c>
      <c r="N37" s="53"/>
      <c r="O37" s="52">
        <f t="shared" si="4"/>
        <v>0</v>
      </c>
    </row>
    <row r="38" spans="1:15" ht="15.6" x14ac:dyDescent="0.3">
      <c r="A38" s="27"/>
      <c r="B38" s="39" t="s">
        <v>42</v>
      </c>
      <c r="C38" s="40">
        <v>122755</v>
      </c>
      <c r="D38" s="13"/>
      <c r="E38" s="14">
        <f t="shared" si="0"/>
        <v>0</v>
      </c>
      <c r="F38" s="15"/>
      <c r="G38" s="13">
        <f t="shared" si="1"/>
        <v>0</v>
      </c>
      <c r="H38" s="52">
        <v>22</v>
      </c>
      <c r="I38" s="6">
        <f t="shared" si="5"/>
        <v>2700610</v>
      </c>
      <c r="J38" s="17"/>
      <c r="K38" s="17">
        <f t="shared" si="2"/>
        <v>0</v>
      </c>
      <c r="L38" s="13"/>
      <c r="M38" s="13">
        <f t="shared" si="3"/>
        <v>0</v>
      </c>
      <c r="N38" s="51">
        <v>2</v>
      </c>
      <c r="O38" s="49">
        <f>ROUND(N38*$C38,0)</f>
        <v>245510</v>
      </c>
    </row>
    <row r="39" spans="1:15" s="30" customFormat="1" ht="15.6" x14ac:dyDescent="0.3">
      <c r="A39" s="32"/>
      <c r="B39" s="33" t="s">
        <v>45</v>
      </c>
      <c r="C39" s="33"/>
      <c r="D39" s="34">
        <f t="shared" ref="D39:O39" si="6">SUM(D6:D38)</f>
        <v>62</v>
      </c>
      <c r="E39" s="34">
        <f t="shared" si="6"/>
        <v>8792607</v>
      </c>
      <c r="F39" s="34">
        <f t="shared" si="6"/>
        <v>185</v>
      </c>
      <c r="G39" s="34">
        <f t="shared" si="6"/>
        <v>33920920</v>
      </c>
      <c r="H39" s="34">
        <f t="shared" si="6"/>
        <v>609</v>
      </c>
      <c r="I39" s="34">
        <f t="shared" si="6"/>
        <v>79215648</v>
      </c>
      <c r="J39" s="34">
        <f t="shared" si="6"/>
        <v>1788</v>
      </c>
      <c r="K39" s="34">
        <f t="shared" si="6"/>
        <v>285612859</v>
      </c>
      <c r="L39" s="34">
        <f t="shared" si="6"/>
        <v>109</v>
      </c>
      <c r="M39" s="34">
        <f t="shared" si="6"/>
        <v>13634156</v>
      </c>
      <c r="N39" s="34">
        <f t="shared" si="6"/>
        <v>117</v>
      </c>
      <c r="O39" s="34">
        <f t="shared" si="6"/>
        <v>7767430</v>
      </c>
    </row>
    <row r="40" spans="1:15" s="31" customFormat="1" ht="15.6" x14ac:dyDescent="0.3">
      <c r="A40" s="27"/>
      <c r="B40" s="28" t="s">
        <v>43</v>
      </c>
      <c r="C40" s="28"/>
      <c r="D40" s="29">
        <v>62</v>
      </c>
      <c r="E40" s="29">
        <v>8792607</v>
      </c>
      <c r="F40" s="29">
        <v>185</v>
      </c>
      <c r="G40" s="29">
        <v>33920920</v>
      </c>
      <c r="H40" s="29">
        <v>628</v>
      </c>
      <c r="I40" s="29">
        <v>81559944</v>
      </c>
      <c r="J40" s="29">
        <v>1432</v>
      </c>
      <c r="K40" s="29">
        <v>238279792</v>
      </c>
      <c r="L40" s="29">
        <v>90</v>
      </c>
      <c r="M40" s="29">
        <v>11257560</v>
      </c>
      <c r="N40" s="29">
        <v>117</v>
      </c>
      <c r="O40" s="29">
        <v>7652736</v>
      </c>
    </row>
    <row r="41" spans="1:15" s="25" customFormat="1" x14ac:dyDescent="0.3">
      <c r="A41" s="23"/>
      <c r="B41" s="23" t="s">
        <v>44</v>
      </c>
      <c r="C41" s="23"/>
      <c r="D41" s="24" t="e">
        <f>SUM(D39-#REF!)</f>
        <v>#REF!</v>
      </c>
      <c r="E41" s="24" t="e">
        <f>SUM(E39-#REF!)</f>
        <v>#REF!</v>
      </c>
      <c r="F41" s="24" t="e">
        <f>SUM(F39-#REF!)</f>
        <v>#REF!</v>
      </c>
      <c r="G41" s="24" t="e">
        <f>SUM(G39-#REF!)</f>
        <v>#REF!</v>
      </c>
      <c r="H41" s="24">
        <f t="shared" ref="H41:I41" si="7">SUM(H39-H40)</f>
        <v>-19</v>
      </c>
      <c r="I41" s="24">
        <f t="shared" si="7"/>
        <v>-2344296</v>
      </c>
      <c r="J41" s="24">
        <f>SUM(J39-J40)</f>
        <v>356</v>
      </c>
      <c r="K41" s="24">
        <f>SUM(K39-K40)</f>
        <v>47333067</v>
      </c>
      <c r="L41" s="24">
        <f t="shared" ref="L41:O41" si="8">SUM(L39-L40)</f>
        <v>19</v>
      </c>
      <c r="M41" s="24">
        <f t="shared" si="8"/>
        <v>2376596</v>
      </c>
      <c r="N41" s="24">
        <f t="shared" si="8"/>
        <v>0</v>
      </c>
      <c r="O41" s="24">
        <f t="shared" si="8"/>
        <v>114694</v>
      </c>
    </row>
    <row r="42" spans="1:15" s="26" customFormat="1" ht="15" x14ac:dyDescent="0.25"/>
    <row r="159" spans="88:88" x14ac:dyDescent="0.3">
      <c r="CJ159" s="22"/>
    </row>
    <row r="216" spans="88:88" x14ac:dyDescent="0.3">
      <c r="CJ216" s="22"/>
    </row>
    <row r="217" spans="88:88" x14ac:dyDescent="0.3">
      <c r="CJ217" s="22"/>
    </row>
  </sheetData>
  <mergeCells count="11">
    <mergeCell ref="N1:O1"/>
    <mergeCell ref="A3:A4"/>
    <mergeCell ref="B3:B4"/>
    <mergeCell ref="C3:C4"/>
    <mergeCell ref="D3:E3"/>
    <mergeCell ref="F3:G3"/>
    <mergeCell ref="N3:O3"/>
    <mergeCell ref="H3:I3"/>
    <mergeCell ref="J3:K3"/>
    <mergeCell ref="L3:M3"/>
    <mergeCell ref="A2:M2"/>
  </mergeCells>
  <pageMargins left="0.11811023622047245" right="0.11811023622047245" top="0.19685039370078741" bottom="0.15748031496062992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ВМП!</vt:lpstr>
      <vt:lpstr>'ВМП!'!Заголовки_для_печати</vt:lpstr>
      <vt:lpstr>'ВМП!'!Область_печати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Гимадеева Ольга Васильевна</cp:lastModifiedBy>
  <cp:lastPrinted>2015-12-07T01:17:37Z</cp:lastPrinted>
  <dcterms:created xsi:type="dcterms:W3CDTF">2015-11-11T05:24:03Z</dcterms:created>
  <dcterms:modified xsi:type="dcterms:W3CDTF">2015-12-10T00:45:53Z</dcterms:modified>
</cp:coreProperties>
</file>