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-60" yWindow="60" windowWidth="14388" windowHeight="11568" tabRatio="884" activeTab="1"/>
  </bookViews>
  <sheets>
    <sheet name="1 уровень" sheetId="156" r:id="rId1"/>
    <sheet name="2 уровень" sheetId="157" r:id="rId2"/>
  </sheets>
  <externalReferences>
    <externalReference r:id="rId3"/>
    <externalReference r:id="rId4"/>
  </externalReferences>
  <definedNames>
    <definedName name="_xlnm._FilterDatabase" localSheetId="0" hidden="1">'1 уровень'!$A$6:$CY$18</definedName>
    <definedName name="_xlnm._FilterDatabase" localSheetId="1" hidden="1">'2 уровень'!#REF!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'1 уровень'!$A:$A,'1 уровень'!$4:$5</definedName>
    <definedName name="_xlnm.Print_Titles" localSheetId="1">'2 уровень'!$A:$A,'2 уровень'!$4:$5</definedName>
    <definedName name="_xlnm.Print_Area" localSheetId="0">'1 уровень'!$A$1:$D$18</definedName>
    <definedName name="_xlnm.Print_Area" localSheetId="1">'2 уровень'!$A$3:$D$130</definedName>
  </definedNames>
  <calcPr calcId="145621"/>
</workbook>
</file>

<file path=xl/calcChain.xml><?xml version="1.0" encoding="utf-8"?>
<calcChain xmlns="http://schemas.openxmlformats.org/spreadsheetml/2006/main">
  <c r="D35" i="157" l="1"/>
  <c r="D34" i="157" s="1"/>
  <c r="B34" i="157"/>
  <c r="D33" i="157"/>
  <c r="D32" i="157"/>
  <c r="D31" i="157"/>
  <c r="D30" i="157"/>
  <c r="D29" i="157"/>
  <c r="D28" i="157"/>
  <c r="D27" i="157"/>
  <c r="B26" i="157"/>
  <c r="B20" i="157"/>
  <c r="D15" i="157"/>
  <c r="D13" i="157"/>
  <c r="D11" i="157"/>
  <c r="D20" i="157" l="1"/>
  <c r="D26" i="157"/>
  <c r="D24" i="157" s="1"/>
  <c r="D22" i="157" s="1"/>
  <c r="D36" i="157" s="1"/>
  <c r="D37" i="157" s="1"/>
  <c r="D327" i="157" l="1"/>
  <c r="D326" i="157"/>
  <c r="D325" i="157"/>
  <c r="D324" i="157" s="1"/>
  <c r="B324" i="157"/>
  <c r="D323" i="157"/>
  <c r="D322" i="157"/>
  <c r="D321" i="157"/>
  <c r="D320" i="157" s="1"/>
  <c r="B320" i="157"/>
  <c r="D319" i="157"/>
  <c r="D318" i="157"/>
  <c r="D317" i="157"/>
  <c r="D316" i="157"/>
  <c r="D315" i="157"/>
  <c r="D314" i="157"/>
  <c r="D313" i="157"/>
  <c r="D312" i="157"/>
  <c r="D311" i="157"/>
  <c r="D310" i="157"/>
  <c r="D309" i="157"/>
  <c r="D308" i="157"/>
  <c r="D307" i="157"/>
  <c r="D306" i="157"/>
  <c r="D305" i="157"/>
  <c r="D304" i="157" s="1"/>
  <c r="B304" i="157"/>
  <c r="B302" i="157" s="1"/>
  <c r="D303" i="157"/>
  <c r="D301" i="157"/>
  <c r="D300" i="157"/>
  <c r="D299" i="157"/>
  <c r="D298" i="157"/>
  <c r="B297" i="157"/>
  <c r="D296" i="157"/>
  <c r="D295" i="157"/>
  <c r="D294" i="157"/>
  <c r="D293" i="157"/>
  <c r="B292" i="157"/>
  <c r="D291" i="157"/>
  <c r="D290" i="157"/>
  <c r="D289" i="157"/>
  <c r="D288" i="157"/>
  <c r="D287" i="157"/>
  <c r="D286" i="157"/>
  <c r="D285" i="157"/>
  <c r="B284" i="157"/>
  <c r="D273" i="157"/>
  <c r="D271" i="157"/>
  <c r="D270" i="157"/>
  <c r="D268" i="157" s="1"/>
  <c r="D278" i="157" s="1"/>
  <c r="D260" i="157"/>
  <c r="D259" i="157"/>
  <c r="D258" i="157"/>
  <c r="B257" i="157"/>
  <c r="D256" i="157"/>
  <c r="D255" i="157"/>
  <c r="D254" i="157"/>
  <c r="B253" i="157"/>
  <c r="D252" i="157"/>
  <c r="D251" i="157"/>
  <c r="D250" i="157"/>
  <c r="D249" i="157"/>
  <c r="D248" i="157"/>
  <c r="D247" i="157"/>
  <c r="D246" i="157"/>
  <c r="D245" i="157"/>
  <c r="D244" i="157"/>
  <c r="D243" i="157"/>
  <c r="D242" i="157"/>
  <c r="D241" i="157"/>
  <c r="D240" i="157"/>
  <c r="D239" i="157"/>
  <c r="D238" i="157"/>
  <c r="B237" i="157"/>
  <c r="B235" i="157" s="1"/>
  <c r="D236" i="157"/>
  <c r="D234" i="157"/>
  <c r="D233" i="157"/>
  <c r="D232" i="157"/>
  <c r="D230" i="157" s="1"/>
  <c r="D231" i="157"/>
  <c r="B230" i="157"/>
  <c r="D229" i="157"/>
  <c r="D228" i="157"/>
  <c r="D227" i="157"/>
  <c r="D226" i="157"/>
  <c r="B225" i="157"/>
  <c r="D224" i="157"/>
  <c r="D223" i="157"/>
  <c r="D222" i="157"/>
  <c r="D221" i="157"/>
  <c r="D220" i="157"/>
  <c r="D219" i="157"/>
  <c r="D218" i="157"/>
  <c r="B217" i="157"/>
  <c r="D207" i="157"/>
  <c r="D205" i="157"/>
  <c r="D204" i="157"/>
  <c r="D202" i="157" s="1"/>
  <c r="D211" i="157" s="1"/>
  <c r="D194" i="157"/>
  <c r="D191" i="157" s="1"/>
  <c r="D193" i="157"/>
  <c r="D192" i="157"/>
  <c r="B191" i="157"/>
  <c r="D190" i="157"/>
  <c r="D189" i="157"/>
  <c r="D188" i="157"/>
  <c r="D187" i="157"/>
  <c r="B187" i="157"/>
  <c r="D186" i="157"/>
  <c r="D185" i="157"/>
  <c r="D184" i="157"/>
  <c r="D183" i="157"/>
  <c r="D182" i="157"/>
  <c r="D181" i="157"/>
  <c r="D180" i="157"/>
  <c r="D179" i="157"/>
  <c r="D178" i="157"/>
  <c r="D177" i="157"/>
  <c r="D176" i="157"/>
  <c r="D175" i="157"/>
  <c r="D174" i="157"/>
  <c r="D173" i="157"/>
  <c r="D172" i="157"/>
  <c r="D171" i="157" s="1"/>
  <c r="B171" i="157"/>
  <c r="B169" i="157" s="1"/>
  <c r="D170" i="157"/>
  <c r="D168" i="157"/>
  <c r="D167" i="157"/>
  <c r="D166" i="157"/>
  <c r="D164" i="157" s="1"/>
  <c r="D165" i="157"/>
  <c r="B164" i="157"/>
  <c r="D163" i="157"/>
  <c r="D162" i="157"/>
  <c r="D159" i="157" s="1"/>
  <c r="D161" i="157"/>
  <c r="D160" i="157"/>
  <c r="B159" i="157"/>
  <c r="D158" i="157"/>
  <c r="D157" i="157"/>
  <c r="D156" i="157"/>
  <c r="D155" i="157"/>
  <c r="D154" i="157"/>
  <c r="D153" i="157"/>
  <c r="D152" i="157"/>
  <c r="D151" i="157" s="1"/>
  <c r="B151" i="157"/>
  <c r="D140" i="157"/>
  <c r="D138" i="157"/>
  <c r="D137" i="157"/>
  <c r="D135" i="157" s="1"/>
  <c r="D145" i="157" s="1"/>
  <c r="D514" i="156"/>
  <c r="D511" i="156" s="1"/>
  <c r="D513" i="156"/>
  <c r="D512" i="156"/>
  <c r="B511" i="156"/>
  <c r="D510" i="156"/>
  <c r="D509" i="156"/>
  <c r="D508" i="156"/>
  <c r="D507" i="156"/>
  <c r="D506" i="156"/>
  <c r="D505" i="156"/>
  <c r="D504" i="156"/>
  <c r="D503" i="156"/>
  <c r="D502" i="156"/>
  <c r="D501" i="156"/>
  <c r="D500" i="156"/>
  <c r="D499" i="156"/>
  <c r="D498" i="156"/>
  <c r="D497" i="156"/>
  <c r="D496" i="156"/>
  <c r="D495" i="156"/>
  <c r="B495" i="156"/>
  <c r="D494" i="156"/>
  <c r="B493" i="156"/>
  <c r="D492" i="156"/>
  <c r="D491" i="156"/>
  <c r="D490" i="156"/>
  <c r="D489" i="156"/>
  <c r="D488" i="156" s="1"/>
  <c r="B488" i="156"/>
  <c r="D487" i="156"/>
  <c r="D486" i="156"/>
  <c r="D483" i="156" s="1"/>
  <c r="D485" i="156"/>
  <c r="D484" i="156"/>
  <c r="B483" i="156"/>
  <c r="D482" i="156"/>
  <c r="D481" i="156"/>
  <c r="D480" i="156"/>
  <c r="D479" i="156"/>
  <c r="D478" i="156"/>
  <c r="D477" i="156"/>
  <c r="D476" i="156"/>
  <c r="D475" i="156"/>
  <c r="B475" i="156"/>
  <c r="D465" i="156"/>
  <c r="D463" i="156"/>
  <c r="D462" i="156"/>
  <c r="D460" i="156"/>
  <c r="D469" i="156" s="1"/>
  <c r="D453" i="156"/>
  <c r="D452" i="156"/>
  <c r="D451" i="156"/>
  <c r="D450" i="156" s="1"/>
  <c r="B450" i="156"/>
  <c r="D449" i="156"/>
  <c r="D446" i="156" s="1"/>
  <c r="D448" i="156"/>
  <c r="D447" i="156"/>
  <c r="B446" i="156"/>
  <c r="D445" i="156"/>
  <c r="D444" i="156"/>
  <c r="D443" i="156"/>
  <c r="D442" i="156"/>
  <c r="D441" i="156"/>
  <c r="D440" i="156"/>
  <c r="D439" i="156"/>
  <c r="D438" i="156"/>
  <c r="D437" i="156"/>
  <c r="D436" i="156"/>
  <c r="D435" i="156"/>
  <c r="D434" i="156"/>
  <c r="D433" i="156"/>
  <c r="D432" i="156"/>
  <c r="D431" i="156"/>
  <c r="D430" i="156"/>
  <c r="D428" i="156" s="1"/>
  <c r="B430" i="156"/>
  <c r="D429" i="156"/>
  <c r="B428" i="156"/>
  <c r="D427" i="156"/>
  <c r="D426" i="156"/>
  <c r="D425" i="156"/>
  <c r="D424" i="156"/>
  <c r="D423" i="156" s="1"/>
  <c r="B423" i="156"/>
  <c r="D422" i="156"/>
  <c r="D421" i="156"/>
  <c r="D420" i="156"/>
  <c r="D419" i="156"/>
  <c r="D418" i="156"/>
  <c r="D417" i="156"/>
  <c r="D416" i="156"/>
  <c r="D415" i="156" s="1"/>
  <c r="D413" i="156" s="1"/>
  <c r="B415" i="156"/>
  <c r="D407" i="156"/>
  <c r="D405" i="156"/>
  <c r="D404" i="156"/>
  <c r="D402" i="156" s="1"/>
  <c r="D409" i="156" s="1"/>
  <c r="D395" i="156"/>
  <c r="D394" i="156"/>
  <c r="D393" i="156"/>
  <c r="D392" i="156"/>
  <c r="B392" i="156"/>
  <c r="D391" i="156"/>
  <c r="D390" i="156"/>
  <c r="D389" i="156"/>
  <c r="D388" i="156" s="1"/>
  <c r="B388" i="156"/>
  <c r="D387" i="156"/>
  <c r="D386" i="156"/>
  <c r="D385" i="156"/>
  <c r="D384" i="156"/>
  <c r="D383" i="156"/>
  <c r="D382" i="156"/>
  <c r="D381" i="156"/>
  <c r="D380" i="156"/>
  <c r="D379" i="156"/>
  <c r="D378" i="156"/>
  <c r="D377" i="156"/>
  <c r="D376" i="156"/>
  <c r="D375" i="156"/>
  <c r="D374" i="156"/>
  <c r="D373" i="156"/>
  <c r="D372" i="156" s="1"/>
  <c r="B372" i="156"/>
  <c r="B370" i="156" s="1"/>
  <c r="D371" i="156"/>
  <c r="D369" i="156"/>
  <c r="D368" i="156"/>
  <c r="D365" i="156" s="1"/>
  <c r="D367" i="156"/>
  <c r="D366" i="156"/>
  <c r="B365" i="156"/>
  <c r="D364" i="156"/>
  <c r="D363" i="156"/>
  <c r="D362" i="156"/>
  <c r="D361" i="156"/>
  <c r="D360" i="156" s="1"/>
  <c r="B360" i="156"/>
  <c r="D359" i="156"/>
  <c r="D358" i="156"/>
  <c r="D357" i="156"/>
  <c r="D356" i="156"/>
  <c r="D355" i="156"/>
  <c r="D354" i="156"/>
  <c r="D353" i="156"/>
  <c r="D352" i="156" s="1"/>
  <c r="B352" i="156"/>
  <c r="D342" i="156"/>
  <c r="D340" i="156"/>
  <c r="D339" i="156"/>
  <c r="D337" i="156" s="1"/>
  <c r="D346" i="156" s="1"/>
  <c r="D330" i="156"/>
  <c r="D329" i="156"/>
  <c r="D328" i="156"/>
  <c r="B327" i="156"/>
  <c r="D326" i="156"/>
  <c r="D325" i="156"/>
  <c r="D324" i="156"/>
  <c r="D323" i="156" s="1"/>
  <c r="B323" i="156"/>
  <c r="D322" i="156"/>
  <c r="D321" i="156"/>
  <c r="D320" i="156"/>
  <c r="D319" i="156"/>
  <c r="D318" i="156"/>
  <c r="D317" i="156"/>
  <c r="D316" i="156"/>
  <c r="D315" i="156"/>
  <c r="D314" i="156"/>
  <c r="D313" i="156"/>
  <c r="D312" i="156"/>
  <c r="D311" i="156"/>
  <c r="D310" i="156"/>
  <c r="D309" i="156"/>
  <c r="D308" i="156"/>
  <c r="B307" i="156"/>
  <c r="B305" i="156" s="1"/>
  <c r="D306" i="156"/>
  <c r="D304" i="156"/>
  <c r="D303" i="156"/>
  <c r="D302" i="156"/>
  <c r="D300" i="156" s="1"/>
  <c r="D301" i="156"/>
  <c r="B300" i="156"/>
  <c r="D299" i="156"/>
  <c r="D295" i="156" s="1"/>
  <c r="D298" i="156"/>
  <c r="D297" i="156"/>
  <c r="D296" i="156"/>
  <c r="B295" i="156"/>
  <c r="D294" i="156"/>
  <c r="D293" i="156"/>
  <c r="D292" i="156"/>
  <c r="D291" i="156"/>
  <c r="D290" i="156"/>
  <c r="D289" i="156"/>
  <c r="D288" i="156"/>
  <c r="D287" i="156" s="1"/>
  <c r="B287" i="156"/>
  <c r="B281" i="156"/>
  <c r="D276" i="156"/>
  <c r="D274" i="156"/>
  <c r="D273" i="156"/>
  <c r="B267" i="156"/>
  <c r="D265" i="156"/>
  <c r="D264" i="156"/>
  <c r="D263" i="156"/>
  <c r="D262" i="156"/>
  <c r="B262" i="156"/>
  <c r="D261" i="156"/>
  <c r="D260" i="156"/>
  <c r="D259" i="156"/>
  <c r="D258" i="156" s="1"/>
  <c r="B258" i="156"/>
  <c r="D257" i="156"/>
  <c r="D256" i="156"/>
  <c r="D255" i="156"/>
  <c r="D254" i="156"/>
  <c r="D253" i="156"/>
  <c r="D252" i="156"/>
  <c r="D251" i="156"/>
  <c r="D250" i="156"/>
  <c r="D249" i="156"/>
  <c r="D248" i="156"/>
  <c r="D247" i="156"/>
  <c r="D246" i="156"/>
  <c r="D245" i="156"/>
  <c r="D244" i="156"/>
  <c r="D242" i="156" s="1"/>
  <c r="D243" i="156"/>
  <c r="B242" i="156"/>
  <c r="D241" i="156"/>
  <c r="D240" i="156" s="1"/>
  <c r="B240" i="156"/>
  <c r="D239" i="156"/>
  <c r="D238" i="156"/>
  <c r="D237" i="156"/>
  <c r="D236" i="156"/>
  <c r="D235" i="156" s="1"/>
  <c r="B235" i="156"/>
  <c r="D234" i="156"/>
  <c r="D233" i="156"/>
  <c r="D232" i="156"/>
  <c r="D231" i="156"/>
  <c r="D230" i="156" s="1"/>
  <c r="B230" i="156"/>
  <c r="D229" i="156"/>
  <c r="D228" i="156"/>
  <c r="D227" i="156"/>
  <c r="D226" i="156"/>
  <c r="D225" i="156"/>
  <c r="D224" i="156"/>
  <c r="D223" i="156"/>
  <c r="D222" i="156" s="1"/>
  <c r="D220" i="156" s="1"/>
  <c r="B222" i="156"/>
  <c r="B218" i="156"/>
  <c r="D212" i="156"/>
  <c r="D210" i="156"/>
  <c r="D209" i="156"/>
  <c r="D207" i="156" s="1"/>
  <c r="D216" i="156" s="1"/>
  <c r="D63" i="157"/>
  <c r="D62" i="157" s="1"/>
  <c r="B62" i="157"/>
  <c r="D61" i="157"/>
  <c r="D60" i="157"/>
  <c r="D59" i="157"/>
  <c r="D58" i="157"/>
  <c r="D57" i="157"/>
  <c r="D56" i="157"/>
  <c r="D55" i="157"/>
  <c r="B54" i="157"/>
  <c r="D46" i="157"/>
  <c r="D44" i="157"/>
  <c r="D42" i="157" s="1"/>
  <c r="B201" i="156"/>
  <c r="D198" i="156"/>
  <c r="D197" i="156"/>
  <c r="D196" i="156"/>
  <c r="B196" i="156"/>
  <c r="D195" i="156"/>
  <c r="D194" i="156"/>
  <c r="D193" i="156"/>
  <c r="D192" i="156"/>
  <c r="B192" i="156"/>
  <c r="D191" i="156"/>
  <c r="D190" i="156"/>
  <c r="D189" i="156"/>
  <c r="D188" i="156"/>
  <c r="D187" i="156"/>
  <c r="D186" i="156"/>
  <c r="D185" i="156"/>
  <c r="D184" i="156"/>
  <c r="D183" i="156"/>
  <c r="D182" i="156"/>
  <c r="D181" i="156"/>
  <c r="D180" i="156"/>
  <c r="D179" i="156"/>
  <c r="D178" i="156"/>
  <c r="D177" i="156"/>
  <c r="D176" i="156" s="1"/>
  <c r="D174" i="156" s="1"/>
  <c r="B176" i="156"/>
  <c r="B174" i="156" s="1"/>
  <c r="D175" i="156"/>
  <c r="D173" i="156"/>
  <c r="D172" i="156"/>
  <c r="D171" i="156"/>
  <c r="D169" i="156" s="1"/>
  <c r="D170" i="156"/>
  <c r="B169" i="156"/>
  <c r="D168" i="156"/>
  <c r="D167" i="156"/>
  <c r="D166" i="156"/>
  <c r="D165" i="156"/>
  <c r="D164" i="156"/>
  <c r="D163" i="156"/>
  <c r="D162" i="156"/>
  <c r="B161" i="156"/>
  <c r="D151" i="156"/>
  <c r="D149" i="156"/>
  <c r="D148" i="156"/>
  <c r="D146" i="156"/>
  <c r="D155" i="156" s="1"/>
  <c r="D139" i="156"/>
  <c r="D136" i="156" s="1"/>
  <c r="D138" i="156"/>
  <c r="D137" i="156"/>
  <c r="B136" i="156"/>
  <c r="B114" i="156" s="1"/>
  <c r="D135" i="156"/>
  <c r="D134" i="156"/>
  <c r="D133" i="156"/>
  <c r="D132" i="156"/>
  <c r="B132" i="156"/>
  <c r="D131" i="156"/>
  <c r="D130" i="156"/>
  <c r="D129" i="156"/>
  <c r="D128" i="156"/>
  <c r="D127" i="156"/>
  <c r="D126" i="156"/>
  <c r="D125" i="156"/>
  <c r="D124" i="156"/>
  <c r="D123" i="156"/>
  <c r="D122" i="156"/>
  <c r="D121" i="156"/>
  <c r="D120" i="156"/>
  <c r="D119" i="156"/>
  <c r="D118" i="156"/>
  <c r="D117" i="156"/>
  <c r="D116" i="156" s="1"/>
  <c r="B116" i="156"/>
  <c r="D115" i="156"/>
  <c r="D113" i="156"/>
  <c r="D112" i="156"/>
  <c r="D111" i="156"/>
  <c r="D109" i="156" s="1"/>
  <c r="D110" i="156"/>
  <c r="B109" i="156"/>
  <c r="D108" i="156"/>
  <c r="D107" i="156"/>
  <c r="D106" i="156"/>
  <c r="D105" i="156"/>
  <c r="D104" i="156"/>
  <c r="B104" i="156"/>
  <c r="D103" i="156"/>
  <c r="D102" i="156"/>
  <c r="D101" i="156"/>
  <c r="D100" i="156"/>
  <c r="D99" i="156"/>
  <c r="D98" i="156"/>
  <c r="D97" i="156"/>
  <c r="D96" i="156" s="1"/>
  <c r="B96" i="156"/>
  <c r="D86" i="156"/>
  <c r="D84" i="156"/>
  <c r="D83" i="156"/>
  <c r="D81" i="156" s="1"/>
  <c r="D90" i="156" s="1"/>
  <c r="B76" i="156"/>
  <c r="D74" i="156"/>
  <c r="D73" i="156"/>
  <c r="B73" i="156"/>
  <c r="D72" i="156"/>
  <c r="D71" i="156"/>
  <c r="D70" i="156"/>
  <c r="D69" i="156"/>
  <c r="D68" i="156"/>
  <c r="D67" i="156"/>
  <c r="D66" i="156"/>
  <c r="D65" i="156" s="1"/>
  <c r="D63" i="156" s="1"/>
  <c r="D61" i="156" s="1"/>
  <c r="D75" i="156" s="1"/>
  <c r="B65" i="156"/>
  <c r="D59" i="156"/>
  <c r="D57" i="156"/>
  <c r="D55" i="156"/>
  <c r="D53" i="156"/>
  <c r="D46" i="156"/>
  <c r="D45" i="156"/>
  <c r="D44" i="156"/>
  <c r="D43" i="156"/>
  <c r="D42" i="156"/>
  <c r="D41" i="156"/>
  <c r="D40" i="156"/>
  <c r="D39" i="156"/>
  <c r="D38" i="156"/>
  <c r="B37" i="156"/>
  <c r="D28" i="156"/>
  <c r="D31" i="156" s="1"/>
  <c r="D24" i="156"/>
  <c r="D284" i="157" l="1"/>
  <c r="D161" i="156"/>
  <c r="D76" i="156"/>
  <c r="D37" i="156"/>
  <c r="D35" i="156" s="1"/>
  <c r="D33" i="156" s="1"/>
  <c r="D47" i="156" s="1"/>
  <c r="D48" i="156" s="1"/>
  <c r="D292" i="157"/>
  <c r="D217" i="157"/>
  <c r="D215" i="157" s="1"/>
  <c r="D237" i="157"/>
  <c r="D257" i="157"/>
  <c r="D297" i="157"/>
  <c r="D302" i="157"/>
  <c r="D225" i="157"/>
  <c r="D253" i="157"/>
  <c r="D327" i="156"/>
  <c r="D307" i="156"/>
  <c r="D305" i="156" s="1"/>
  <c r="D285" i="156"/>
  <c r="D271" i="156"/>
  <c r="D281" i="156" s="1"/>
  <c r="D235" i="157"/>
  <c r="D149" i="157"/>
  <c r="D169" i="157"/>
  <c r="D411" i="156"/>
  <c r="D454" i="156" s="1"/>
  <c r="D455" i="156" s="1"/>
  <c r="D473" i="156"/>
  <c r="D471" i="156" s="1"/>
  <c r="D515" i="156" s="1"/>
  <c r="D516" i="156" s="1"/>
  <c r="D350" i="156"/>
  <c r="D348" i="156" s="1"/>
  <c r="D396" i="156" s="1"/>
  <c r="D397" i="156" s="1"/>
  <c r="D493" i="156"/>
  <c r="D370" i="156"/>
  <c r="D218" i="156"/>
  <c r="D266" i="156" s="1"/>
  <c r="D267" i="156" s="1"/>
  <c r="D48" i="157"/>
  <c r="D54" i="157"/>
  <c r="D52" i="157" s="1"/>
  <c r="D50" i="157" s="1"/>
  <c r="D64" i="157" s="1"/>
  <c r="D159" i="156"/>
  <c r="D157" i="156" s="1"/>
  <c r="D200" i="156" s="1"/>
  <c r="D201" i="156" s="1"/>
  <c r="D94" i="156"/>
  <c r="D114" i="156"/>
  <c r="D17" i="156"/>
  <c r="D13" i="156"/>
  <c r="D282" i="157" l="1"/>
  <c r="D280" i="157" s="1"/>
  <c r="D328" i="157" s="1"/>
  <c r="D329" i="157" s="1"/>
  <c r="D283" i="156"/>
  <c r="D331" i="156" s="1"/>
  <c r="D213" i="157"/>
  <c r="D261" i="157" s="1"/>
  <c r="D262" i="157" s="1"/>
  <c r="D65" i="157"/>
  <c r="D332" i="156"/>
  <c r="D147" i="157"/>
  <c r="D195" i="157" s="1"/>
  <c r="D196" i="157" s="1"/>
  <c r="D92" i="156"/>
  <c r="D140" i="156" s="1"/>
  <c r="D141" i="156" s="1"/>
  <c r="D128" i="157"/>
  <c r="D127" i="157"/>
  <c r="D126" i="157"/>
  <c r="B125" i="157"/>
  <c r="D124" i="157"/>
  <c r="D123" i="157"/>
  <c r="D122" i="157"/>
  <c r="B121" i="157"/>
  <c r="D120" i="157"/>
  <c r="D119" i="157"/>
  <c r="D118" i="157"/>
  <c r="D117" i="157"/>
  <c r="D116" i="157"/>
  <c r="D115" i="157"/>
  <c r="D114" i="157"/>
  <c r="D113" i="157"/>
  <c r="D112" i="157"/>
  <c r="D111" i="157"/>
  <c r="D110" i="157"/>
  <c r="D109" i="157"/>
  <c r="D108" i="157"/>
  <c r="D107" i="157"/>
  <c r="D106" i="157"/>
  <c r="B105" i="157"/>
  <c r="B103" i="157" s="1"/>
  <c r="D104" i="157"/>
  <c r="D102" i="157"/>
  <c r="D101" i="157"/>
  <c r="D100" i="157"/>
  <c r="D99" i="157"/>
  <c r="B98" i="157"/>
  <c r="D97" i="157"/>
  <c r="D96" i="157"/>
  <c r="D95" i="157"/>
  <c r="D94" i="157"/>
  <c r="B93" i="157"/>
  <c r="D92" i="157"/>
  <c r="D91" i="157"/>
  <c r="D90" i="157"/>
  <c r="D89" i="157"/>
  <c r="D88" i="157"/>
  <c r="D87" i="157"/>
  <c r="D86" i="157"/>
  <c r="B85" i="157"/>
  <c r="D75" i="157"/>
  <c r="D74" i="157"/>
  <c r="D73" i="157"/>
  <c r="D125" i="157" l="1"/>
  <c r="D121" i="157"/>
  <c r="D85" i="157"/>
  <c r="D93" i="157"/>
  <c r="D98" i="157"/>
  <c r="D105" i="157"/>
  <c r="D70" i="157"/>
  <c r="D79" i="157" s="1"/>
  <c r="D103" i="157" l="1"/>
  <c r="D83" i="157"/>
  <c r="D81" i="157" l="1"/>
  <c r="D129" i="157" s="1"/>
  <c r="D130" i="157" s="1"/>
  <c r="D8" i="156" l="1"/>
  <c r="D14" i="156" s="1"/>
  <c r="D18" i="156" l="1"/>
</calcChain>
</file>

<file path=xl/sharedStrings.xml><?xml version="1.0" encoding="utf-8"?>
<sst xmlns="http://schemas.openxmlformats.org/spreadsheetml/2006/main" count="840" uniqueCount="118">
  <si>
    <t>Стоматология (УЕТ)</t>
  </si>
  <si>
    <t>Поликлиника</t>
  </si>
  <si>
    <t>Стоматология</t>
  </si>
  <si>
    <t>Комсомольский муниципальный район</t>
  </si>
  <si>
    <t>Итого по поликлинике (всего посещений)</t>
  </si>
  <si>
    <t>1. Посещения с профилактической целью - всего</t>
  </si>
  <si>
    <t>1.3. Посещения с иными целями</t>
  </si>
  <si>
    <t>2. Обращения по поводу заболевания</t>
  </si>
  <si>
    <t>3. Посещения в связи с оказанием неотложной помощи</t>
  </si>
  <si>
    <t>в том числе:</t>
  </si>
  <si>
    <t>1.1. Посещения в Центре здоровья</t>
  </si>
  <si>
    <t>из них:</t>
  </si>
  <si>
    <t>Итого стоматология (посещения)</t>
  </si>
  <si>
    <t>Всего посещений (по самостоятельным тарифам)</t>
  </si>
  <si>
    <t>ИТОГО - по поликлинике (посещений)</t>
  </si>
  <si>
    <t>АПП по подушевому нормативу финансирования</t>
  </si>
  <si>
    <t>Всего  посещений (по подушевому нормативу)</t>
  </si>
  <si>
    <t>АПП по самостоятельным тарифам</t>
  </si>
  <si>
    <t>1. Посещения с профилактической целью</t>
  </si>
  <si>
    <t>**диспансеризация детей-сирот, находящихся в стационарных учреждениях (законченный случай)</t>
  </si>
  <si>
    <t>***диспансеризация детей-сирот, находящихся в семьях (законченный случай)</t>
  </si>
  <si>
    <t>КГБУЗ "Комсомольская центральная районная больница" МЗХК</t>
  </si>
  <si>
    <t xml:space="preserve">Всего посещений </t>
  </si>
  <si>
    <t>2. 1 Посещения по поводу заболевания (УЕТ)</t>
  </si>
  <si>
    <t xml:space="preserve">6. КГБУЗ "Консультативно-диагностический центр МЗХК "Вивея" </t>
  </si>
  <si>
    <t>при поступлении в дошкольное образовательное учреждение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</si>
  <si>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</si>
  <si>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диспансеризация мужчины 21-38 лет</t>
  </si>
  <si>
    <t>диспансеризация женщины 21-38 лет</t>
  </si>
  <si>
    <t>диспансеризация мужчины 45 лет и старше</t>
  </si>
  <si>
    <t>диспансеризация женщины 45 лет и старше</t>
  </si>
  <si>
    <t>диспансеризация детей 0-2 лет</t>
  </si>
  <si>
    <t>диспансеризация детей 3-4 лет</t>
  </si>
  <si>
    <t>диспансеризация детей 5-14 лет</t>
  </si>
  <si>
    <t>диспансеризация детей 15-17 лет</t>
  </si>
  <si>
    <t>Профилактический медицинский осмотр лиц старше 18 лет</t>
  </si>
  <si>
    <t>Профилактический медицинский детей 1 месяца</t>
  </si>
  <si>
    <t>Профилактический медицинский осмотр детей новорожденных, 2, 4, 5, 7, 8, 9, 10, 11 месяцев, 1 г. 3 мес., 1 г. 6 мес., 1 г. 9 мес., 2 г. 6 мес., 8, 9, 13 лет</t>
  </si>
  <si>
    <t>Профилактический медицинский осмотр детей 3 месяцев</t>
  </si>
  <si>
    <t>Профилактический медицинский осмотр детей 6 месяцев</t>
  </si>
  <si>
    <t>Профилактический медицинский осмотр детей 12 месяцев</t>
  </si>
  <si>
    <t>Профилактический медицинский осмотр детей 2 лет</t>
  </si>
  <si>
    <t>Профилактический медицинский осмотр детей 3 лет</t>
  </si>
  <si>
    <t>Профилактический медицинский осмотр детей 4 лет, 5 лет</t>
  </si>
  <si>
    <t>Профилактический медицинский осмотр детей 6 лет</t>
  </si>
  <si>
    <t>Профилактический медицинский осмотр детей 7 лет</t>
  </si>
  <si>
    <t>Профилактический медицинский осмотр детей 10 лет</t>
  </si>
  <si>
    <t>Профилактический медицинский осмотр детей 11 лет</t>
  </si>
  <si>
    <t>Профилактический медицинский осмотр детей 12 лет</t>
  </si>
  <si>
    <t>Профилактический медицинский осмотр детей 14 лет</t>
  </si>
  <si>
    <t>Профилактический медицинский осмотр детей 15, 16, 17 лет</t>
  </si>
  <si>
    <t>Предварительные медицинские осмотры (при поступлении в ОУ)*</t>
  </si>
  <si>
    <t xml:space="preserve">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 </t>
  </si>
  <si>
    <t>Периодические медицинские осмотры (ежегодно)*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</si>
  <si>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</si>
  <si>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</si>
  <si>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</si>
  <si>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1.2. Посещения выполненные мобильными выездными бригадами (выезды в районы крайнего севера)</t>
  </si>
  <si>
    <t>1.1. Посещения с иными целями</t>
  </si>
  <si>
    <t>*диспансеризация взрослого населения I этап (законченный случай)</t>
  </si>
  <si>
    <t>*диспансеризация взрослого населения II этап (законченный случай)</t>
  </si>
  <si>
    <t>1.1. Посещения в связи с диспансеризацией определенных групп населения - всего</t>
  </si>
  <si>
    <t>диспансеризация мужчины 39-44 года</t>
  </si>
  <si>
    <t>диспансеризация женщины 39-44 года</t>
  </si>
  <si>
    <t>1.2. Посещение в связи с диспансерным наблюдением</t>
  </si>
  <si>
    <t>Профилактичекие медицнские осмотры детей, всего</t>
  </si>
  <si>
    <t>1.2. Посещение в связи с профилактическими медицинскими осмотрами</t>
  </si>
  <si>
    <r>
      <t>1.3.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Дородовый патронаж беременной, выполняемый врачом-педиатром</t>
    </r>
  </si>
  <si>
    <t>Медицинская организация</t>
  </si>
  <si>
    <t>Объемы амбулаторно-поликлинической медицинской помощи в рамках территориальной программы ОМС на 2015 год</t>
  </si>
  <si>
    <t>Город Хабаровск</t>
  </si>
  <si>
    <t>КГБУЗ "Городская клиническая больница № 10" МЗХК</t>
  </si>
  <si>
    <t>1.1. Посещение в связи с диспансерным наблюдением</t>
  </si>
  <si>
    <t>1.2. Посещения с иными целями</t>
  </si>
  <si>
    <t>в т.ч. посещения в травмпункте</t>
  </si>
  <si>
    <t>1.2. Посещения в связи с диспансеризацией определенных групп населения - всего</t>
  </si>
  <si>
    <t>диспансеризация мужчины 39-44 лет</t>
  </si>
  <si>
    <t>диспансеризация женщины 39-44 лет</t>
  </si>
  <si>
    <t>1.3 Посещение в связи с профилактическими медицинскими осмотрами</t>
  </si>
  <si>
    <t>Всего посещений</t>
  </si>
  <si>
    <t>КГБУЗ "Городская клиническая поликлиника № 3" МЗХК</t>
  </si>
  <si>
    <t>КГБУЗ "Городская поликлиника № 8" МЗХК</t>
  </si>
  <si>
    <t>1.2. Дородовый патронаж беременной, выполняемый врачом-педиатром</t>
  </si>
  <si>
    <t>Обращения по поводу заболевания</t>
  </si>
  <si>
    <t>Посещения в связи с оказанием неотложной помощи</t>
  </si>
  <si>
    <t>х</t>
  </si>
  <si>
    <t>*диспансеризация взрослого населения июль-декабрь I этап (законченный случай)</t>
  </si>
  <si>
    <t>*диспансеризация взрослого населения июль-декабрь II этап (законченный случай)</t>
  </si>
  <si>
    <t>Всего посещений (по самостоятельным тарифам м подушевым тарифам)</t>
  </si>
  <si>
    <t>КГБУЗ "Городская поликлиника № 15" МЗХК</t>
  </si>
  <si>
    <t>Город Комсомольск-на-Амуре</t>
  </si>
  <si>
    <t>Всего посещений (по самостоятельным тарифам и подушевым тарифам)</t>
  </si>
  <si>
    <t xml:space="preserve">КГБУЗ "Городская поликлиника № 9" МЗХК </t>
  </si>
  <si>
    <t>1.2.  Посещение в связи с профилактическими медицинскими осмотрами</t>
  </si>
  <si>
    <t>Районы</t>
  </si>
  <si>
    <t>КГБУЗ "Бикинская центральная районная больница" МЗХК</t>
  </si>
  <si>
    <t>КГБУЗ "Районная больница района имени Лазо" МЗХК</t>
  </si>
  <si>
    <t>в том числе травмпункт</t>
  </si>
  <si>
    <t>*диспансеризация взрослого населения  I этап (законченный случай)</t>
  </si>
  <si>
    <t>*диспансеризация взрослого населения  II этап (законченный случай)</t>
  </si>
  <si>
    <t>КГБУЗ "Троицкая центральная районная больница" МЗХК</t>
  </si>
  <si>
    <t>КГБУЗ "Князе-Волконская районная больница" МЗХК</t>
  </si>
  <si>
    <t>КГБУЗ "Хабаровская районная больница"МЗХК</t>
  </si>
  <si>
    <t>Ванинский муниципальный район</t>
  </si>
  <si>
    <t>КГБУЗ "Ванинская центральная районная больница" МЗХК</t>
  </si>
  <si>
    <t>в т.ч. травмпункт</t>
  </si>
  <si>
    <t>Всего посещений (по подушевому нормативу)</t>
  </si>
  <si>
    <t>Верхнебуреинский муниципальный район</t>
  </si>
  <si>
    <t>КГБУЗ "Верхнебуреинская центральная районная больница" МЗХК</t>
  </si>
  <si>
    <t xml:space="preserve">Итого по поликлинике </t>
  </si>
  <si>
    <t>Николаевский муниципальный район</t>
  </si>
  <si>
    <t>КГБУЗ "Николаевская-на-Амуре центральная районная больница" МЗХК</t>
  </si>
  <si>
    <r>
      <t xml:space="preserve">1.2. 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Дородовый патронаж беременной, выполняемый врачом-педиатром</t>
    </r>
  </si>
  <si>
    <t>в т.ч.травмпункт</t>
  </si>
  <si>
    <t>КГБУЗ "Городская больница № 7" МЗХК</t>
  </si>
  <si>
    <t xml:space="preserve">в т.ч. посещения в травмпункте </t>
  </si>
  <si>
    <t>Приложение № 2.1 к              Решению Комиссии по разработке ТП ОМС
 от 27.11.2015 № 11</t>
  </si>
  <si>
    <t>Приложение № 2.1 к              Решению Комиссии по разработке ТП ОМС    от 16.11.2015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</si>
</sst>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_р_._-;\-* #,##0.0_р_._-;_-* &quot;-&quot;_р_._-;_-@_-"/>
    <numFmt numFmtId="166" formatCode="_-* #,##0_р_._-;\-* #,##0_р_._-;_-* &quot;-&quot;??_р_._-;_-@_-"/>
    <numFmt numFmtId="167" formatCode="#,##0_ ;\-#,##0\ 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name val="Times New Roman"/>
      <family val="1"/>
    </font>
    <font>
      <i/>
      <sz val="11"/>
      <name val="Times New Roman"/>
      <family val="1"/>
    </font>
    <font>
      <i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21" fillId="0" borderId="0" applyFill="0" applyBorder="0" applyProtection="0">
      <alignment wrapText="1"/>
      <protection locked="0"/>
    </xf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25" fillId="0" borderId="0"/>
    <xf numFmtId="9" fontId="24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86">
    <xf numFmtId="0" fontId="0" fillId="0" borderId="0" xfId="0"/>
    <xf numFmtId="0" fontId="19" fillId="3" borderId="0" xfId="1" applyFont="1" applyFill="1" applyBorder="1" applyProtection="1">
      <alignment wrapText="1"/>
    </xf>
    <xf numFmtId="0" fontId="19" fillId="3" borderId="8" xfId="1" applyFont="1" applyFill="1" applyBorder="1" applyProtection="1">
      <alignment wrapText="1"/>
    </xf>
    <xf numFmtId="41" fontId="11" fillId="3" borderId="6" xfId="1" applyNumberFormat="1" applyFont="1" applyFill="1" applyBorder="1" applyProtection="1">
      <alignment wrapText="1"/>
    </xf>
    <xf numFmtId="0" fontId="14" fillId="3" borderId="6" xfId="0" applyFont="1" applyFill="1" applyBorder="1" applyAlignment="1">
      <alignment horizontal="left" indent="1"/>
    </xf>
    <xf numFmtId="0" fontId="13" fillId="3" borderId="6" xfId="0" applyFont="1" applyFill="1" applyBorder="1" applyAlignment="1">
      <alignment horizontal="left" wrapText="1" indent="2"/>
    </xf>
    <xf numFmtId="41" fontId="15" fillId="3" borderId="6" xfId="1" applyNumberFormat="1" applyFont="1" applyFill="1" applyBorder="1" applyProtection="1">
      <alignment wrapText="1"/>
    </xf>
    <xf numFmtId="0" fontId="15" fillId="3" borderId="2" xfId="1" applyFont="1" applyFill="1" applyBorder="1" applyAlignment="1" applyProtection="1">
      <alignment horizontal="left" indent="1"/>
    </xf>
    <xf numFmtId="41" fontId="12" fillId="3" borderId="6" xfId="1" applyNumberFormat="1" applyFont="1" applyFill="1" applyBorder="1" applyProtection="1">
      <alignment wrapText="1"/>
    </xf>
    <xf numFmtId="41" fontId="11" fillId="3" borderId="9" xfId="1" applyNumberFormat="1" applyFont="1" applyFill="1" applyBorder="1" applyProtection="1">
      <alignment wrapText="1"/>
    </xf>
    <xf numFmtId="0" fontId="15" fillId="3" borderId="6" xfId="1" applyFont="1" applyFill="1" applyBorder="1" applyAlignment="1" applyProtection="1">
      <alignment horizontal="left" indent="1"/>
    </xf>
    <xf numFmtId="0" fontId="15" fillId="3" borderId="6" xfId="1" applyFont="1" applyFill="1" applyBorder="1" applyAlignment="1" applyProtection="1">
      <alignment wrapText="1"/>
    </xf>
    <xf numFmtId="41" fontId="10" fillId="3" borderId="6" xfId="2" applyNumberFormat="1" applyFont="1" applyFill="1" applyBorder="1"/>
    <xf numFmtId="41" fontId="15" fillId="3" borderId="6" xfId="2" applyNumberFormat="1" applyFont="1" applyFill="1" applyBorder="1"/>
    <xf numFmtId="0" fontId="15" fillId="3" borderId="6" xfId="0" applyFont="1" applyFill="1" applyBorder="1" applyAlignment="1">
      <alignment horizontal="left" vertical="justify" indent="1"/>
    </xf>
    <xf numFmtId="0" fontId="10" fillId="3" borderId="6" xfId="0" applyFont="1" applyFill="1" applyBorder="1" applyAlignment="1">
      <alignment horizontal="left" wrapText="1" indent="2"/>
    </xf>
    <xf numFmtId="0" fontId="17" fillId="3" borderId="6" xfId="0" applyFont="1" applyFill="1" applyBorder="1" applyAlignment="1">
      <alignment horizontal="left" indent="1"/>
    </xf>
    <xf numFmtId="41" fontId="18" fillId="3" borderId="6" xfId="1" applyNumberFormat="1" applyFont="1" applyFill="1" applyBorder="1" applyProtection="1">
      <alignment wrapText="1"/>
    </xf>
    <xf numFmtId="166" fontId="10" fillId="3" borderId="6" xfId="2" applyNumberFormat="1" applyFont="1" applyFill="1" applyBorder="1" applyAlignment="1">
      <alignment horizontal="center"/>
    </xf>
    <xf numFmtId="41" fontId="11" fillId="3" borderId="6" xfId="3" applyNumberFormat="1" applyFont="1" applyFill="1" applyBorder="1" applyAlignment="1">
      <alignment horizontal="center"/>
    </xf>
    <xf numFmtId="0" fontId="10" fillId="3" borderId="6" xfId="1" applyFont="1" applyFill="1" applyBorder="1" applyProtection="1">
      <alignment wrapText="1"/>
    </xf>
    <xf numFmtId="0" fontId="19" fillId="3" borderId="0" xfId="1" applyFont="1" applyFill="1" applyProtection="1">
      <alignment wrapText="1"/>
    </xf>
    <xf numFmtId="41" fontId="15" fillId="3" borderId="9" xfId="2" applyNumberFormat="1" applyFont="1" applyFill="1" applyBorder="1"/>
    <xf numFmtId="0" fontId="21" fillId="3" borderId="0" xfId="1" applyFont="1" applyFill="1" applyProtection="1">
      <alignment wrapText="1"/>
    </xf>
    <xf numFmtId="0" fontId="10" fillId="3" borderId="0" xfId="1" applyFont="1" applyFill="1" applyProtection="1">
      <alignment wrapText="1"/>
    </xf>
    <xf numFmtId="0" fontId="15" fillId="3" borderId="0" xfId="1" applyFont="1" applyFill="1" applyProtection="1">
      <alignment wrapText="1"/>
    </xf>
    <xf numFmtId="0" fontId="16" fillId="3" borderId="6" xfId="0" applyFont="1" applyFill="1" applyBorder="1" applyAlignment="1">
      <alignment horizontal="left" indent="1"/>
    </xf>
    <xf numFmtId="0" fontId="10" fillId="3" borderId="4" xfId="1" applyFont="1" applyFill="1" applyBorder="1" applyAlignment="1" applyProtection="1">
      <alignment horizontal="center" vertical="center"/>
    </xf>
    <xf numFmtId="0" fontId="19" fillId="0" borderId="0" xfId="1" applyFont="1" applyFill="1" applyBorder="1" applyProtection="1">
      <alignment wrapText="1"/>
    </xf>
    <xf numFmtId="165" fontId="10" fillId="3" borderId="6" xfId="2" applyNumberFormat="1" applyFont="1" applyFill="1" applyBorder="1"/>
    <xf numFmtId="0" fontId="15" fillId="3" borderId="3" xfId="1" applyFont="1" applyFill="1" applyBorder="1" applyAlignment="1" applyProtection="1">
      <alignment horizontal="left" indent="1"/>
    </xf>
    <xf numFmtId="41" fontId="11" fillId="3" borderId="5" xfId="1" applyNumberFormat="1" applyFont="1" applyFill="1" applyBorder="1" applyProtection="1">
      <alignment wrapText="1"/>
    </xf>
    <xf numFmtId="165" fontId="12" fillId="3" borderId="6" xfId="1" applyNumberFormat="1" applyFont="1" applyFill="1" applyBorder="1" applyProtection="1">
      <alignment wrapText="1"/>
    </xf>
    <xf numFmtId="0" fontId="15" fillId="3" borderId="5" xfId="1" applyFont="1" applyFill="1" applyBorder="1" applyAlignment="1" applyProtection="1">
      <alignment horizontal="left" indent="1"/>
    </xf>
    <xf numFmtId="0" fontId="14" fillId="3" borderId="6" xfId="0" applyFont="1" applyFill="1" applyBorder="1" applyAlignment="1">
      <alignment horizontal="right" indent="1"/>
    </xf>
    <xf numFmtId="41" fontId="15" fillId="3" borderId="5" xfId="1" applyNumberFormat="1" applyFont="1" applyFill="1" applyBorder="1" applyProtection="1">
      <alignment wrapText="1"/>
    </xf>
    <xf numFmtId="0" fontId="10" fillId="3" borderId="1" xfId="46" applyFont="1" applyFill="1" applyBorder="1" applyAlignment="1">
      <alignment horizontal="center" vertical="center" wrapText="1"/>
    </xf>
    <xf numFmtId="0" fontId="10" fillId="3" borderId="3" xfId="46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15" fillId="3" borderId="0" xfId="1" applyFont="1" applyFill="1" applyBorder="1" applyAlignment="1" applyProtection="1">
      <alignment horizontal="left" indent="1"/>
    </xf>
    <xf numFmtId="166" fontId="15" fillId="2" borderId="7" xfId="1" applyNumberFormat="1" applyFont="1" applyFill="1" applyBorder="1" applyProtection="1">
      <alignment wrapText="1"/>
    </xf>
    <xf numFmtId="0" fontId="19" fillId="0" borderId="8" xfId="1" applyFont="1" applyFill="1" applyBorder="1" applyProtection="1">
      <alignment wrapText="1"/>
    </xf>
    <xf numFmtId="0" fontId="19" fillId="0" borderId="4" xfId="1" applyFont="1" applyFill="1" applyBorder="1" applyAlignment="1" applyProtection="1">
      <alignment horizontal="center" wrapText="1"/>
    </xf>
    <xf numFmtId="0" fontId="10" fillId="3" borderId="4" xfId="46" applyFont="1" applyFill="1" applyBorder="1" applyAlignment="1">
      <alignment horizontal="center" vertical="center" wrapText="1"/>
    </xf>
    <xf numFmtId="0" fontId="19" fillId="3" borderId="4" xfId="1" applyFont="1" applyFill="1" applyBorder="1" applyAlignment="1" applyProtection="1">
      <alignment horizontal="center" vertical="center" wrapText="1"/>
    </xf>
    <xf numFmtId="0" fontId="10" fillId="3" borderId="11" xfId="46" applyFont="1" applyFill="1" applyBorder="1" applyAlignment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0" fillId="3" borderId="0" xfId="1" applyFont="1" applyFill="1" applyAlignment="1" applyProtection="1">
      <alignment horizontal="center" vertical="center" wrapText="1"/>
    </xf>
    <xf numFmtId="3" fontId="10" fillId="3" borderId="6" xfId="2" applyNumberFormat="1" applyFont="1" applyFill="1" applyBorder="1" applyAlignment="1">
      <alignment horizontal="center"/>
    </xf>
    <xf numFmtId="3" fontId="18" fillId="3" borderId="6" xfId="1" applyNumberFormat="1" applyFont="1" applyFill="1" applyBorder="1" applyProtection="1">
      <alignment wrapText="1"/>
    </xf>
    <xf numFmtId="3" fontId="10" fillId="3" borderId="0" xfId="1" applyNumberFormat="1" applyFont="1" applyFill="1" applyProtection="1">
      <alignment wrapText="1"/>
    </xf>
    <xf numFmtId="3" fontId="19" fillId="0" borderId="0" xfId="1" applyNumberFormat="1" applyFont="1" applyFill="1" applyBorder="1" applyProtection="1">
      <alignment wrapText="1"/>
    </xf>
    <xf numFmtId="3" fontId="10" fillId="3" borderId="4" xfId="46" applyNumberFormat="1" applyFont="1" applyFill="1" applyBorder="1" applyAlignment="1">
      <alignment horizontal="center" vertical="center" wrapText="1"/>
    </xf>
    <xf numFmtId="3" fontId="10" fillId="3" borderId="3" xfId="46" applyNumberFormat="1" applyFont="1" applyFill="1" applyBorder="1" applyAlignment="1">
      <alignment horizontal="center" vertical="center" wrapText="1"/>
    </xf>
    <xf numFmtId="3" fontId="11" fillId="3" borderId="6" xfId="3" applyNumberFormat="1" applyFont="1" applyFill="1" applyBorder="1" applyAlignment="1">
      <alignment horizontal="center"/>
    </xf>
    <xf numFmtId="3" fontId="10" fillId="3" borderId="6" xfId="2" applyNumberFormat="1" applyFont="1" applyFill="1" applyBorder="1"/>
    <xf numFmtId="3" fontId="15" fillId="3" borderId="9" xfId="2" applyNumberFormat="1" applyFont="1" applyFill="1" applyBorder="1"/>
    <xf numFmtId="3" fontId="15" fillId="3" borderId="6" xfId="2" applyNumberFormat="1" applyFont="1" applyFill="1" applyBorder="1"/>
    <xf numFmtId="3" fontId="10" fillId="3" borderId="6" xfId="1" applyNumberFormat="1" applyFont="1" applyFill="1" applyBorder="1" applyProtection="1">
      <alignment wrapText="1"/>
    </xf>
    <xf numFmtId="3" fontId="15" fillId="2" borderId="7" xfId="1" applyNumberFormat="1" applyFont="1" applyFill="1" applyBorder="1" applyProtection="1">
      <alignment wrapText="1"/>
    </xf>
    <xf numFmtId="3" fontId="15" fillId="3" borderId="6" xfId="1" applyNumberFormat="1" applyFont="1" applyFill="1" applyBorder="1" applyProtection="1">
      <alignment wrapText="1"/>
    </xf>
    <xf numFmtId="3" fontId="15" fillId="3" borderId="5" xfId="1" applyNumberFormat="1" applyFont="1" applyFill="1" applyBorder="1" applyProtection="1">
      <alignment wrapText="1"/>
    </xf>
    <xf numFmtId="41" fontId="10" fillId="4" borderId="6" xfId="2" applyNumberFormat="1" applyFont="1" applyFill="1" applyBorder="1"/>
    <xf numFmtId="3" fontId="10" fillId="4" borderId="6" xfId="2" applyNumberFormat="1" applyFont="1" applyFill="1" applyBorder="1"/>
    <xf numFmtId="0" fontId="11" fillId="3" borderId="9" xfId="1" applyFont="1" applyFill="1" applyBorder="1" applyAlignment="1" applyProtection="1">
      <alignment horizontal="left" wrapText="1"/>
    </xf>
    <xf numFmtId="16" fontId="13" fillId="4" borderId="6" xfId="0" applyNumberFormat="1" applyFont="1" applyFill="1" applyBorder="1" applyAlignment="1">
      <alignment horizontal="left" wrapText="1" indent="2"/>
    </xf>
    <xf numFmtId="41" fontId="12" fillId="4" borderId="6" xfId="1" applyNumberFormat="1" applyFont="1" applyFill="1" applyBorder="1" applyProtection="1">
      <alignment wrapText="1"/>
    </xf>
    <xf numFmtId="41" fontId="13" fillId="4" borderId="6" xfId="1" applyNumberFormat="1" applyFont="1" applyFill="1" applyBorder="1" applyProtection="1">
      <alignment wrapText="1"/>
    </xf>
    <xf numFmtId="9" fontId="23" fillId="3" borderId="10" xfId="47" applyFont="1" applyFill="1" applyBorder="1" applyAlignment="1">
      <alignment horizontal="right" vertical="top" wrapText="1"/>
    </xf>
    <xf numFmtId="9" fontId="23" fillId="4" borderId="10" xfId="47" applyFont="1" applyFill="1" applyBorder="1" applyAlignment="1">
      <alignment horizontal="right" vertical="top" wrapText="1"/>
    </xf>
    <xf numFmtId="9" fontId="26" fillId="3" borderId="10" xfId="47" applyFont="1" applyFill="1" applyBorder="1" applyAlignment="1">
      <alignment horizontal="right" vertical="top" wrapText="1"/>
    </xf>
    <xf numFmtId="0" fontId="27" fillId="2" borderId="2" xfId="1" applyFont="1" applyFill="1" applyBorder="1" applyProtection="1">
      <alignment wrapText="1"/>
    </xf>
    <xf numFmtId="41" fontId="10" fillId="2" borderId="2" xfId="1" applyNumberFormat="1" applyFont="1" applyFill="1" applyBorder="1" applyAlignment="1" applyProtection="1">
      <alignment horizontal="center"/>
    </xf>
    <xf numFmtId="0" fontId="15" fillId="3" borderId="6" xfId="1" applyFont="1" applyFill="1" applyBorder="1" applyProtection="1">
      <alignment wrapText="1"/>
    </xf>
    <xf numFmtId="41" fontId="10" fillId="3" borderId="6" xfId="1" applyNumberFormat="1" applyFont="1" applyFill="1" applyBorder="1" applyAlignment="1" applyProtection="1">
      <alignment horizontal="right"/>
    </xf>
    <xf numFmtId="41" fontId="10" fillId="3" borderId="6" xfId="1" applyNumberFormat="1" applyFont="1" applyFill="1" applyBorder="1" applyProtection="1">
      <alignment wrapText="1"/>
    </xf>
    <xf numFmtId="0" fontId="15" fillId="3" borderId="6" xfId="0" applyFont="1" applyFill="1" applyBorder="1" applyAlignment="1">
      <alignment horizontal="left" indent="1"/>
    </xf>
    <xf numFmtId="0" fontId="10" fillId="0" borderId="6" xfId="0" applyFont="1" applyFill="1" applyBorder="1" applyAlignment="1">
      <alignment horizontal="left" wrapText="1" indent="2"/>
    </xf>
    <xf numFmtId="41" fontId="10" fillId="0" borderId="6" xfId="2" applyNumberFormat="1" applyFont="1" applyFill="1" applyBorder="1"/>
    <xf numFmtId="41" fontId="10" fillId="0" borderId="6" xfId="2" applyNumberFormat="1" applyFont="1" applyFill="1" applyBorder="1" applyAlignment="1">
      <alignment horizontal="right"/>
    </xf>
    <xf numFmtId="166" fontId="15" fillId="3" borderId="6" xfId="2" applyNumberFormat="1" applyFont="1" applyFill="1" applyBorder="1" applyAlignment="1">
      <alignment horizontal="center"/>
    </xf>
    <xf numFmtId="41" fontId="10" fillId="3" borderId="9" xfId="2" applyNumberFormat="1" applyFont="1" applyFill="1" applyBorder="1"/>
    <xf numFmtId="41" fontId="15" fillId="0" borderId="6" xfId="2" applyNumberFormat="1" applyFont="1" applyFill="1" applyBorder="1" applyAlignment="1">
      <alignment horizontal="left"/>
    </xf>
    <xf numFmtId="0" fontId="10" fillId="3" borderId="9" xfId="1" applyFont="1" applyFill="1" applyBorder="1" applyProtection="1">
      <alignment wrapText="1"/>
    </xf>
    <xf numFmtId="41" fontId="10" fillId="3" borderId="9" xfId="1" applyNumberFormat="1" applyFont="1" applyFill="1" applyBorder="1" applyProtection="1">
      <alignment wrapText="1"/>
    </xf>
    <xf numFmtId="0" fontId="15" fillId="3" borderId="6" xfId="1" applyFont="1" applyFill="1" applyBorder="1" applyAlignment="1" applyProtection="1">
      <alignment horizontal="left" wrapText="1"/>
    </xf>
    <xf numFmtId="0" fontId="15" fillId="3" borderId="5" xfId="0" applyFont="1" applyFill="1" applyBorder="1" applyAlignment="1">
      <alignment horizontal="left" wrapText="1" indent="2"/>
    </xf>
    <xf numFmtId="41" fontId="18" fillId="3" borderId="5" xfId="1" applyNumberFormat="1" applyFont="1" applyFill="1" applyBorder="1" applyProtection="1">
      <alignment wrapText="1"/>
    </xf>
    <xf numFmtId="41" fontId="15" fillId="3" borderId="9" xfId="1" applyNumberFormat="1" applyFont="1" applyFill="1" applyBorder="1" applyProtection="1">
      <alignment wrapText="1"/>
    </xf>
    <xf numFmtId="0" fontId="15" fillId="3" borderId="6" xfId="1" applyFont="1" applyFill="1" applyBorder="1" applyAlignment="1" applyProtection="1">
      <alignment horizontal="left"/>
    </xf>
    <xf numFmtId="0" fontId="15" fillId="0" borderId="6" xfId="1" applyFont="1" applyFill="1" applyBorder="1" applyAlignment="1" applyProtection="1">
      <alignment horizontal="left" indent="1"/>
    </xf>
    <xf numFmtId="41" fontId="18" fillId="0" borderId="6" xfId="1" applyNumberFormat="1" applyFont="1" applyFill="1" applyBorder="1" applyProtection="1">
      <alignment wrapText="1"/>
    </xf>
    <xf numFmtId="0" fontId="10" fillId="3" borderId="10" xfId="0" applyFont="1" applyFill="1" applyBorder="1" applyAlignment="1">
      <alignment horizontal="left" wrapText="1" indent="2"/>
    </xf>
    <xf numFmtId="41" fontId="10" fillId="0" borderId="6" xfId="2" applyNumberFormat="1" applyFont="1" applyFill="1" applyBorder="1" applyAlignment="1">
      <alignment horizontal="center" vertical="center"/>
    </xf>
    <xf numFmtId="9" fontId="23" fillId="0" borderId="10" xfId="47" applyFont="1" applyBorder="1" applyAlignment="1">
      <alignment horizontal="right" vertical="top" wrapText="1"/>
    </xf>
    <xf numFmtId="0" fontId="10" fillId="0" borderId="10" xfId="0" applyFont="1" applyFill="1" applyBorder="1" applyAlignment="1">
      <alignment horizontal="left" wrapText="1" indent="2"/>
    </xf>
    <xf numFmtId="167" fontId="10" fillId="0" borderId="6" xfId="2" applyNumberFormat="1" applyFont="1" applyFill="1" applyBorder="1" applyAlignment="1">
      <alignment horizontal="center" vertical="center"/>
    </xf>
    <xf numFmtId="9" fontId="23" fillId="0" borderId="10" xfId="47" applyFont="1" applyFill="1" applyBorder="1" applyAlignment="1">
      <alignment horizontal="right" vertical="top" wrapText="1"/>
    </xf>
    <xf numFmtId="167" fontId="15" fillId="0" borderId="6" xfId="2" applyNumberFormat="1" applyFont="1" applyFill="1" applyBorder="1" applyAlignment="1">
      <alignment horizontal="center" vertical="center"/>
    </xf>
    <xf numFmtId="0" fontId="15" fillId="0" borderId="2" xfId="1" applyFont="1" applyFill="1" applyBorder="1" applyAlignment="1" applyProtection="1">
      <alignment horizontal="left" indent="1"/>
    </xf>
    <xf numFmtId="41" fontId="15" fillId="0" borderId="6" xfId="2" applyNumberFormat="1" applyFont="1" applyFill="1" applyBorder="1"/>
    <xf numFmtId="0" fontId="15" fillId="0" borderId="5" xfId="0" applyFont="1" applyFill="1" applyBorder="1" applyAlignment="1">
      <alignment horizontal="left" wrapText="1" indent="2"/>
    </xf>
    <xf numFmtId="41" fontId="18" fillId="0" borderId="5" xfId="1" applyNumberFormat="1" applyFont="1" applyFill="1" applyBorder="1" applyProtection="1">
      <alignment wrapText="1"/>
    </xf>
    <xf numFmtId="9" fontId="26" fillId="0" borderId="10" xfId="47" applyFont="1" applyFill="1" applyBorder="1" applyAlignment="1">
      <alignment horizontal="right" vertical="top" wrapText="1"/>
    </xf>
    <xf numFmtId="0" fontId="10" fillId="2" borderId="6" xfId="1" applyFont="1" applyFill="1" applyBorder="1" applyProtection="1">
      <alignment wrapText="1"/>
    </xf>
    <xf numFmtId="41" fontId="10" fillId="2" borderId="6" xfId="1" applyNumberFormat="1" applyFont="1" applyFill="1" applyBorder="1" applyAlignment="1" applyProtection="1">
      <alignment horizontal="center"/>
    </xf>
    <xf numFmtId="3" fontId="10" fillId="2" borderId="6" xfId="1" applyNumberFormat="1" applyFont="1" applyFill="1" applyBorder="1" applyAlignment="1" applyProtection="1">
      <alignment horizontal="center"/>
    </xf>
    <xf numFmtId="0" fontId="11" fillId="3" borderId="6" xfId="1" applyFont="1" applyFill="1" applyBorder="1" applyProtection="1">
      <alignment wrapText="1"/>
    </xf>
    <xf numFmtId="3" fontId="10" fillId="0" borderId="6" xfId="2" applyNumberFormat="1" applyFont="1" applyFill="1" applyBorder="1"/>
    <xf numFmtId="3" fontId="15" fillId="3" borderId="6" xfId="2" applyNumberFormat="1" applyFont="1" applyFill="1" applyBorder="1" applyAlignment="1">
      <alignment horizontal="center"/>
    </xf>
    <xf numFmtId="41" fontId="11" fillId="3" borderId="5" xfId="3" applyNumberFormat="1" applyFont="1" applyFill="1" applyBorder="1" applyAlignment="1">
      <alignment horizontal="center"/>
    </xf>
    <xf numFmtId="3" fontId="11" fillId="3" borderId="5" xfId="3" applyNumberFormat="1" applyFont="1" applyFill="1" applyBorder="1" applyAlignment="1">
      <alignment horizontal="center"/>
    </xf>
    <xf numFmtId="0" fontId="11" fillId="3" borderId="9" xfId="1" applyFont="1" applyFill="1" applyBorder="1" applyAlignment="1" applyProtection="1">
      <alignment horizontal="left"/>
    </xf>
    <xf numFmtId="0" fontId="13" fillId="3" borderId="9" xfId="1" applyFont="1" applyFill="1" applyBorder="1" applyProtection="1">
      <alignment wrapText="1"/>
    </xf>
    <xf numFmtId="3" fontId="13" fillId="3" borderId="9" xfId="1" applyNumberFormat="1" applyFont="1" applyFill="1" applyBorder="1" applyProtection="1">
      <alignment wrapText="1"/>
    </xf>
    <xf numFmtId="0" fontId="14" fillId="3" borderId="6" xfId="1" applyFont="1" applyFill="1" applyBorder="1" applyAlignment="1" applyProtection="1">
      <alignment horizontal="left" indent="1"/>
    </xf>
    <xf numFmtId="3" fontId="10" fillId="3" borderId="9" xfId="2" applyNumberFormat="1" applyFont="1" applyFill="1" applyBorder="1"/>
    <xf numFmtId="41" fontId="19" fillId="0" borderId="0" xfId="1" applyNumberFormat="1" applyFont="1" applyFill="1" applyBorder="1" applyProtection="1">
      <alignment wrapText="1"/>
    </xf>
    <xf numFmtId="41" fontId="11" fillId="3" borderId="5" xfId="3" applyNumberFormat="1" applyFont="1" applyFill="1" applyBorder="1"/>
    <xf numFmtId="3" fontId="11" fillId="3" borderId="5" xfId="3" applyNumberFormat="1" applyFont="1" applyFill="1" applyBorder="1"/>
    <xf numFmtId="0" fontId="28" fillId="2" borderId="12" xfId="1" applyFont="1" applyFill="1" applyBorder="1" applyAlignment="1" applyProtection="1">
      <alignment horizontal="center" wrapText="1"/>
    </xf>
    <xf numFmtId="2" fontId="19" fillId="2" borderId="2" xfId="1" applyNumberFormat="1" applyFont="1" applyFill="1" applyBorder="1" applyAlignment="1" applyProtection="1">
      <alignment horizontal="center"/>
    </xf>
    <xf numFmtId="0" fontId="28" fillId="0" borderId="12" xfId="1" applyFont="1" applyFill="1" applyBorder="1" applyAlignment="1" applyProtection="1">
      <alignment horizontal="center" wrapText="1"/>
    </xf>
    <xf numFmtId="2" fontId="19" fillId="0" borderId="2" xfId="1" applyNumberFormat="1" applyFont="1" applyFill="1" applyBorder="1" applyAlignment="1" applyProtection="1">
      <alignment horizontal="center"/>
    </xf>
    <xf numFmtId="0" fontId="18" fillId="3" borderId="6" xfId="1" applyFont="1" applyFill="1" applyBorder="1" applyAlignment="1" applyProtection="1">
      <alignment horizontal="left" wrapText="1"/>
    </xf>
    <xf numFmtId="0" fontId="19" fillId="3" borderId="6" xfId="1" applyFont="1" applyFill="1" applyBorder="1" applyProtection="1">
      <alignment wrapText="1"/>
    </xf>
    <xf numFmtId="0" fontId="29" fillId="3" borderId="6" xfId="0" applyFont="1" applyFill="1" applyBorder="1" applyAlignment="1">
      <alignment horizontal="left" indent="1"/>
    </xf>
    <xf numFmtId="166" fontId="18" fillId="3" borderId="6" xfId="2" applyNumberFormat="1" applyFont="1" applyFill="1" applyBorder="1" applyAlignment="1">
      <alignment horizontal="right"/>
    </xf>
    <xf numFmtId="0" fontId="15" fillId="3" borderId="7" xfId="1" applyFont="1" applyFill="1" applyBorder="1" applyAlignment="1" applyProtection="1">
      <alignment horizontal="left" indent="1"/>
    </xf>
    <xf numFmtId="166" fontId="18" fillId="3" borderId="5" xfId="2" applyNumberFormat="1" applyFont="1" applyFill="1" applyBorder="1" applyAlignment="1">
      <alignment horizontal="right"/>
    </xf>
    <xf numFmtId="0" fontId="15" fillId="5" borderId="13" xfId="1" applyFont="1" applyFill="1" applyBorder="1" applyAlignment="1" applyProtection="1">
      <alignment wrapText="1"/>
    </xf>
    <xf numFmtId="0" fontId="10" fillId="5" borderId="13" xfId="1" applyFont="1" applyFill="1" applyBorder="1" applyProtection="1">
      <alignment wrapText="1"/>
    </xf>
    <xf numFmtId="41" fontId="15" fillId="3" borderId="6" xfId="1" applyNumberFormat="1" applyFont="1" applyFill="1" applyBorder="1" applyAlignment="1" applyProtection="1">
      <alignment horizontal="right"/>
    </xf>
    <xf numFmtId="0" fontId="10" fillId="6" borderId="6" xfId="0" applyFont="1" applyFill="1" applyBorder="1" applyAlignment="1">
      <alignment horizontal="left" wrapText="1" indent="2"/>
    </xf>
    <xf numFmtId="0" fontId="19" fillId="6" borderId="0" xfId="1" applyFont="1" applyFill="1" applyBorder="1" applyProtection="1">
      <alignment wrapText="1"/>
    </xf>
    <xf numFmtId="41" fontId="10" fillId="6" borderId="6" xfId="2" applyNumberFormat="1" applyFont="1" applyFill="1" applyBorder="1"/>
    <xf numFmtId="41" fontId="15" fillId="3" borderId="5" xfId="1" applyNumberFormat="1" applyFont="1" applyFill="1" applyBorder="1" applyAlignment="1" applyProtection="1">
      <alignment horizontal="right"/>
    </xf>
    <xf numFmtId="0" fontId="15" fillId="3" borderId="9" xfId="0" applyFont="1" applyFill="1" applyBorder="1" applyAlignment="1">
      <alignment horizontal="left" wrapText="1" indent="2"/>
    </xf>
    <xf numFmtId="41" fontId="15" fillId="3" borderId="9" xfId="1" applyNumberFormat="1" applyFont="1" applyFill="1" applyBorder="1" applyAlignment="1" applyProtection="1">
      <alignment horizontal="right"/>
    </xf>
    <xf numFmtId="0" fontId="18" fillId="3" borderId="7" xfId="1" applyFont="1" applyFill="1" applyBorder="1" applyAlignment="1" applyProtection="1">
      <alignment horizontal="left" wrapText="1" indent="1"/>
    </xf>
    <xf numFmtId="41" fontId="10" fillId="3" borderId="7" xfId="1" applyNumberFormat="1" applyFont="1" applyFill="1" applyBorder="1" applyProtection="1">
      <alignment wrapText="1"/>
    </xf>
    <xf numFmtId="41" fontId="15" fillId="3" borderId="6" xfId="1" applyNumberFormat="1" applyFont="1" applyFill="1" applyBorder="1" applyAlignment="1" applyProtection="1">
      <alignment horizontal="center" wrapText="1"/>
    </xf>
    <xf numFmtId="0" fontId="15" fillId="3" borderId="5" xfId="0" applyFont="1" applyFill="1" applyBorder="1" applyAlignment="1">
      <alignment horizontal="left" indent="2"/>
    </xf>
    <xf numFmtId="41" fontId="18" fillId="3" borderId="5" xfId="1" applyNumberFormat="1" applyFont="1" applyFill="1" applyBorder="1" applyAlignment="1" applyProtection="1">
      <alignment horizontal="right"/>
    </xf>
    <xf numFmtId="0" fontId="27" fillId="3" borderId="9" xfId="1" applyFont="1" applyFill="1" applyBorder="1" applyProtection="1">
      <alignment wrapText="1"/>
    </xf>
    <xf numFmtId="0" fontId="10" fillId="3" borderId="9" xfId="1" applyFont="1" applyFill="1" applyBorder="1" applyAlignment="1" applyProtection="1">
      <alignment horizontal="center"/>
    </xf>
    <xf numFmtId="41" fontId="10" fillId="2" borderId="2" xfId="1" applyNumberFormat="1" applyFont="1" applyFill="1" applyBorder="1" applyAlignment="1" applyProtection="1">
      <alignment horizontal="right"/>
    </xf>
    <xf numFmtId="3" fontId="10" fillId="2" borderId="2" xfId="1" applyNumberFormat="1" applyFont="1" applyFill="1" applyBorder="1" applyAlignment="1" applyProtection="1">
      <alignment horizontal="right"/>
    </xf>
    <xf numFmtId="0" fontId="18" fillId="3" borderId="6" xfId="1" applyFont="1" applyFill="1" applyBorder="1" applyAlignment="1" applyProtection="1">
      <alignment wrapText="1"/>
    </xf>
    <xf numFmtId="3" fontId="10" fillId="3" borderId="6" xfId="1" applyNumberFormat="1" applyFont="1" applyFill="1" applyBorder="1" applyAlignment="1" applyProtection="1">
      <alignment horizontal="right"/>
    </xf>
    <xf numFmtId="3" fontId="10" fillId="6" borderId="6" xfId="2" applyNumberFormat="1" applyFont="1" applyFill="1" applyBorder="1"/>
    <xf numFmtId="3" fontId="15" fillId="3" borderId="5" xfId="1" applyNumberFormat="1" applyFont="1" applyFill="1" applyBorder="1" applyAlignment="1" applyProtection="1">
      <alignment horizontal="right"/>
    </xf>
    <xf numFmtId="41" fontId="15" fillId="3" borderId="2" xfId="1" applyNumberFormat="1" applyFont="1" applyFill="1" applyBorder="1" applyAlignment="1" applyProtection="1">
      <alignment horizontal="right"/>
    </xf>
    <xf numFmtId="3" fontId="15" fillId="3" borderId="2" xfId="1" applyNumberFormat="1" applyFont="1" applyFill="1" applyBorder="1" applyAlignment="1" applyProtection="1">
      <alignment horizontal="right"/>
    </xf>
    <xf numFmtId="166" fontId="18" fillId="2" borderId="2" xfId="1" applyNumberFormat="1" applyFont="1" applyFill="1" applyBorder="1" applyProtection="1">
      <alignment wrapText="1"/>
    </xf>
    <xf numFmtId="3" fontId="18" fillId="2" borderId="2" xfId="1" applyNumberFormat="1" applyFont="1" applyFill="1" applyBorder="1" applyProtection="1">
      <alignment wrapText="1"/>
    </xf>
    <xf numFmtId="0" fontId="10" fillId="3" borderId="6" xfId="1" applyFont="1" applyFill="1" applyBorder="1" applyAlignment="1" applyProtection="1">
      <alignment wrapText="1"/>
    </xf>
    <xf numFmtId="3" fontId="10" fillId="3" borderId="6" xfId="1" applyNumberFormat="1" applyFont="1" applyFill="1" applyBorder="1" applyAlignment="1" applyProtection="1">
      <alignment wrapText="1"/>
    </xf>
    <xf numFmtId="166" fontId="15" fillId="3" borderId="6" xfId="2" applyNumberFormat="1" applyFont="1" applyFill="1" applyBorder="1" applyAlignment="1">
      <alignment horizontal="right"/>
    </xf>
    <xf numFmtId="3" fontId="15" fillId="3" borderId="6" xfId="2" applyNumberFormat="1" applyFont="1" applyFill="1" applyBorder="1" applyAlignment="1">
      <alignment horizontal="right"/>
    </xf>
    <xf numFmtId="166" fontId="15" fillId="3" borderId="5" xfId="2" applyNumberFormat="1" applyFont="1" applyFill="1" applyBorder="1" applyAlignment="1">
      <alignment horizontal="right"/>
    </xf>
    <xf numFmtId="3" fontId="15" fillId="3" borderId="5" xfId="2" applyNumberFormat="1" applyFont="1" applyFill="1" applyBorder="1" applyAlignment="1">
      <alignment horizontal="right"/>
    </xf>
    <xf numFmtId="41" fontId="15" fillId="3" borderId="7" xfId="1" applyNumberFormat="1" applyFont="1" applyFill="1" applyBorder="1" applyProtection="1">
      <alignment wrapText="1"/>
    </xf>
    <xf numFmtId="3" fontId="15" fillId="3" borderId="7" xfId="1" applyNumberFormat="1" applyFont="1" applyFill="1" applyBorder="1" applyProtection="1">
      <alignment wrapText="1"/>
    </xf>
    <xf numFmtId="0" fontId="0" fillId="2" borderId="0" xfId="0" applyFont="1" applyFill="1" applyBorder="1"/>
    <xf numFmtId="0" fontId="10" fillId="3" borderId="6" xfId="1" applyFont="1" applyFill="1" applyBorder="1" applyAlignment="1" applyProtection="1">
      <alignment horizontal="center"/>
    </xf>
    <xf numFmtId="3" fontId="10" fillId="3" borderId="6" xfId="1" applyNumberFormat="1" applyFont="1" applyFill="1" applyBorder="1" applyAlignment="1" applyProtection="1">
      <alignment horizontal="center"/>
    </xf>
    <xf numFmtId="3" fontId="15" fillId="3" borderId="6" xfId="1" applyNumberFormat="1" applyFont="1" applyFill="1" applyBorder="1" applyAlignment="1" applyProtection="1">
      <alignment horizontal="right"/>
    </xf>
    <xf numFmtId="3" fontId="15" fillId="3" borderId="3" xfId="1" applyNumberFormat="1" applyFont="1" applyFill="1" applyBorder="1" applyAlignment="1" applyProtection="1">
      <alignment horizontal="left" indent="1"/>
    </xf>
    <xf numFmtId="164" fontId="11" fillId="3" borderId="9" xfId="3" applyFont="1" applyFill="1" applyBorder="1"/>
    <xf numFmtId="41" fontId="11" fillId="3" borderId="9" xfId="3" applyNumberFormat="1" applyFont="1" applyFill="1" applyBorder="1" applyAlignment="1">
      <alignment horizontal="center"/>
    </xf>
    <xf numFmtId="3" fontId="11" fillId="3" borderId="9" xfId="3" applyNumberFormat="1" applyFont="1" applyFill="1" applyBorder="1" applyAlignment="1">
      <alignment horizontal="center"/>
    </xf>
    <xf numFmtId="41" fontId="13" fillId="3" borderId="6" xfId="3" applyNumberFormat="1" applyFont="1" applyFill="1" applyBorder="1" applyAlignment="1">
      <alignment horizontal="center"/>
    </xf>
    <xf numFmtId="3" fontId="13" fillId="3" borderId="6" xfId="3" applyNumberFormat="1" applyFont="1" applyFill="1" applyBorder="1" applyAlignment="1">
      <alignment horizontal="center"/>
    </xf>
    <xf numFmtId="9" fontId="30" fillId="6" borderId="14" xfId="47" applyFont="1" applyFill="1" applyBorder="1" applyAlignment="1">
      <alignment horizontal="right" vertical="top" wrapText="1"/>
    </xf>
    <xf numFmtId="0" fontId="14" fillId="4" borderId="6" xfId="0" applyFont="1" applyFill="1" applyBorder="1" applyAlignment="1">
      <alignment horizontal="right" indent="1"/>
    </xf>
    <xf numFmtId="0" fontId="10" fillId="4" borderId="6" xfId="0" applyFont="1" applyFill="1" applyBorder="1" applyAlignment="1">
      <alignment horizontal="left" wrapText="1" indent="2"/>
    </xf>
    <xf numFmtId="166" fontId="15" fillId="4" borderId="6" xfId="2" applyNumberFormat="1" applyFont="1" applyFill="1" applyBorder="1" applyAlignment="1">
      <alignment horizontal="center"/>
    </xf>
    <xf numFmtId="41" fontId="10" fillId="4" borderId="9" xfId="2" applyNumberFormat="1" applyFont="1" applyFill="1" applyBorder="1"/>
    <xf numFmtId="41" fontId="10" fillId="4" borderId="6" xfId="2" applyNumberFormat="1" applyFont="1" applyFill="1" applyBorder="1" applyAlignment="1">
      <alignment horizontal="center" vertical="center"/>
    </xf>
    <xf numFmtId="41" fontId="15" fillId="4" borderId="9" xfId="2" applyNumberFormat="1" applyFont="1" applyFill="1" applyBorder="1"/>
    <xf numFmtId="0" fontId="17" fillId="4" borderId="6" xfId="0" applyFont="1" applyFill="1" applyBorder="1" applyAlignment="1">
      <alignment horizontal="right" wrapText="1" indent="2"/>
    </xf>
    <xf numFmtId="41" fontId="12" fillId="4" borderId="6" xfId="1" applyNumberFormat="1" applyFont="1" applyFill="1" applyBorder="1" applyAlignment="1" applyProtection="1">
      <alignment vertical="center" wrapText="1"/>
    </xf>
    <xf numFmtId="3" fontId="15" fillId="4" borderId="9" xfId="2" applyNumberFormat="1" applyFont="1" applyFill="1" applyBorder="1"/>
    <xf numFmtId="0" fontId="13" fillId="0" borderId="0" xfId="46" applyFont="1" applyFill="1" applyBorder="1" applyAlignment="1">
      <alignment horizontal="right" wrapText="1"/>
    </xf>
    <xf numFmtId="0" fontId="20" fillId="0" borderId="0" xfId="1" applyFont="1" applyFill="1" applyBorder="1" applyAlignment="1" applyProtection="1">
      <alignment horizontal="center" vertical="center" wrapText="1"/>
    </xf>
  </cellXfs>
  <cellStyles count="54">
    <cellStyle name="Обычный" xfId="0" builtinId="0"/>
    <cellStyle name="Обычный 2" xfId="4"/>
    <cellStyle name="Обычный 2 2" xfId="17"/>
    <cellStyle name="Обычный 3" xfId="6"/>
    <cellStyle name="Обычный 3 2" xfId="10"/>
    <cellStyle name="Обычный 3 2 2" xfId="15"/>
    <cellStyle name="Обычный 3 3" xfId="13"/>
    <cellStyle name="Обычный 3 3 2" xfId="49"/>
    <cellStyle name="Обычный 3 4" xfId="48"/>
    <cellStyle name="Обычный 3 5" xfId="51"/>
    <cellStyle name="Обычный 4" xfId="8"/>
    <cellStyle name="Обычный 5" xfId="12"/>
    <cellStyle name="Обычный 6" xfId="50"/>
    <cellStyle name="Обычный Лена" xfId="1"/>
    <cellStyle name="Обычный_Таблицы Мун.заказ Стационар" xfId="46"/>
    <cellStyle name="Процентный" xfId="47" builtinId="5"/>
    <cellStyle name="Процентный 2" xfId="16"/>
    <cellStyle name="Процентный 3" xfId="52"/>
    <cellStyle name="Финансовый" xfId="2" builtinId="3"/>
    <cellStyle name="Финансовый [0]_Таблицы Мун.заказ Стационар" xfId="3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5"/>
    <cellStyle name="Финансовый 2 2" xfId="53"/>
    <cellStyle name="Финансовый 20" xfId="28"/>
    <cellStyle name="Финансовый 21" xfId="29"/>
    <cellStyle name="Финансовый 22" xfId="30"/>
    <cellStyle name="Финансовый 23" xfId="31"/>
    <cellStyle name="Финансовый 24" xfId="32"/>
    <cellStyle name="Финансовый 25" xfId="33"/>
    <cellStyle name="Финансовый 26" xfId="34"/>
    <cellStyle name="Финансовый 27" xfId="35"/>
    <cellStyle name="Финансовый 28" xfId="36"/>
    <cellStyle name="Финансовый 29" xfId="37"/>
    <cellStyle name="Финансовый 3" xfId="7"/>
    <cellStyle name="Финансовый 3 2" xfId="11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9"/>
    <cellStyle name="Финансовый 5" xfId="14"/>
    <cellStyle name="Финансовый 6" xfId="42"/>
    <cellStyle name="Финансовый 7" xfId="43"/>
    <cellStyle name="Финансовый 8" xfId="44"/>
    <cellStyle name="Финансовый 9" xfId="4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  <color rgb="FF66FF33"/>
      <color rgb="FF9999FF"/>
      <color rgb="FFFFCCFF"/>
      <color rgb="FFFFFF99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85725</xdr:colOff>
      <xdr:row>131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theme="9" tint="0.79998168889431442"/>
    <pageSetUpPr fitToPage="1"/>
  </sheetPr>
  <dimension ref="A1:CB516"/>
  <sheetViews>
    <sheetView showZeros="0" zoomScaleNormal="100" zoomScaleSheetLayoutView="85" workbookViewId="0">
      <selection activeCell="A2" sqref="A2:D2"/>
    </sheetView>
  </sheetViews>
  <sheetFormatPr defaultColWidth="9.109375" defaultRowHeight="13.8" x14ac:dyDescent="0.25"/>
  <cols>
    <col min="1" max="1" width="65.6640625" style="21" customWidth="1"/>
    <col min="2" max="2" width="13.88671875" style="21" customWidth="1"/>
    <col min="3" max="3" width="17" style="21" customWidth="1"/>
    <col min="4" max="4" width="12.44140625" style="21" customWidth="1"/>
    <col min="5" max="5" width="17.44140625" style="1" customWidth="1"/>
    <col min="6" max="6" width="9.109375" style="1"/>
    <col min="7" max="8" width="10.33203125" style="1" bestFit="1" customWidth="1"/>
    <col min="9" max="16384" width="9.109375" style="1"/>
  </cols>
  <sheetData>
    <row r="1" spans="1:80" ht="60" customHeight="1" x14ac:dyDescent="0.25">
      <c r="A1" s="28"/>
      <c r="B1" s="28"/>
      <c r="C1" s="184" t="s">
        <v>116</v>
      </c>
      <c r="D1" s="184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80" ht="36.75" customHeight="1" x14ac:dyDescent="0.25">
      <c r="A2" s="185" t="s">
        <v>69</v>
      </c>
      <c r="B2" s="185"/>
      <c r="C2" s="185"/>
      <c r="D2" s="185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</row>
    <row r="3" spans="1:80" ht="14.4" thickBot="1" x14ac:dyDescent="0.3">
      <c r="A3" s="28"/>
      <c r="B3" s="28"/>
      <c r="C3" s="41"/>
      <c r="D3" s="41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</row>
    <row r="4" spans="1:80" ht="189.75" customHeight="1" thickBot="1" x14ac:dyDescent="0.3">
      <c r="A4" s="44" t="s">
        <v>68</v>
      </c>
      <c r="B4" s="45" t="s">
        <v>54</v>
      </c>
      <c r="C4" s="36" t="s">
        <v>55</v>
      </c>
      <c r="D4" s="36" t="s">
        <v>56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</row>
    <row r="5" spans="1:80" ht="14.4" thickBot="1" x14ac:dyDescent="0.3">
      <c r="A5" s="42">
        <v>1</v>
      </c>
      <c r="B5" s="43">
        <v>2</v>
      </c>
      <c r="C5" s="43">
        <v>3</v>
      </c>
      <c r="D5" s="43">
        <v>4</v>
      </c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</row>
    <row r="6" spans="1:80" x14ac:dyDescent="0.25">
      <c r="A6" s="64" t="s">
        <v>24</v>
      </c>
      <c r="B6" s="9"/>
      <c r="C6" s="9"/>
      <c r="D6" s="9"/>
    </row>
    <row r="7" spans="1:80" x14ac:dyDescent="0.25">
      <c r="A7" s="4" t="s">
        <v>1</v>
      </c>
      <c r="B7" s="3"/>
      <c r="C7" s="3"/>
      <c r="D7" s="3"/>
    </row>
    <row r="8" spans="1:80" x14ac:dyDescent="0.25">
      <c r="A8" s="5" t="s">
        <v>5</v>
      </c>
      <c r="B8" s="8"/>
      <c r="C8" s="8"/>
      <c r="D8" s="8">
        <f>D9+D10+D12+D11</f>
        <v>100992</v>
      </c>
    </row>
    <row r="9" spans="1:80" x14ac:dyDescent="0.25">
      <c r="A9" s="5" t="s">
        <v>9</v>
      </c>
      <c r="B9" s="8"/>
      <c r="C9" s="8"/>
      <c r="D9" s="8"/>
    </row>
    <row r="10" spans="1:80" x14ac:dyDescent="0.25">
      <c r="A10" s="5" t="s">
        <v>10</v>
      </c>
      <c r="B10" s="8"/>
      <c r="C10" s="8"/>
      <c r="D10" s="8">
        <v>26400</v>
      </c>
    </row>
    <row r="11" spans="1:80" ht="27.6" x14ac:dyDescent="0.25">
      <c r="A11" s="65" t="s">
        <v>57</v>
      </c>
      <c r="B11" s="66"/>
      <c r="C11" s="67"/>
      <c r="D11" s="67">
        <v>2109</v>
      </c>
    </row>
    <row r="12" spans="1:80" x14ac:dyDescent="0.25">
      <c r="A12" s="5" t="s">
        <v>6</v>
      </c>
      <c r="B12" s="8"/>
      <c r="C12" s="8"/>
      <c r="D12" s="8">
        <v>72483</v>
      </c>
    </row>
    <row r="13" spans="1:80" x14ac:dyDescent="0.25">
      <c r="A13" s="5" t="s">
        <v>7</v>
      </c>
      <c r="B13" s="8">
        <v>49466</v>
      </c>
      <c r="C13" s="32">
        <v>3.2</v>
      </c>
      <c r="D13" s="8">
        <f>ROUND(B13*C13,0)</f>
        <v>158291</v>
      </c>
    </row>
    <row r="14" spans="1:80" x14ac:dyDescent="0.25">
      <c r="A14" s="3" t="s">
        <v>4</v>
      </c>
      <c r="B14" s="1"/>
      <c r="C14" s="3"/>
      <c r="D14" s="3">
        <f>D8+D13</f>
        <v>259283</v>
      </c>
    </row>
    <row r="15" spans="1:80" x14ac:dyDescent="0.25">
      <c r="A15" s="7" t="s">
        <v>2</v>
      </c>
      <c r="B15" s="3"/>
      <c r="C15" s="3"/>
      <c r="D15" s="3"/>
    </row>
    <row r="16" spans="1:80" x14ac:dyDescent="0.25">
      <c r="A16" s="5" t="s">
        <v>23</v>
      </c>
      <c r="C16" s="8"/>
      <c r="D16" s="8">
        <v>49800</v>
      </c>
    </row>
    <row r="17" spans="1:4" x14ac:dyDescent="0.25">
      <c r="A17" s="8" t="s">
        <v>12</v>
      </c>
      <c r="B17" s="8"/>
      <c r="C17" s="8"/>
      <c r="D17" s="3">
        <f>ROUND(D16/4,0)</f>
        <v>12450</v>
      </c>
    </row>
    <row r="18" spans="1:4" ht="14.4" thickBot="1" x14ac:dyDescent="0.3">
      <c r="A18" s="30" t="s">
        <v>14</v>
      </c>
      <c r="B18" s="2"/>
      <c r="C18" s="31"/>
      <c r="D18" s="31">
        <f>D17+D14</f>
        <v>271733</v>
      </c>
    </row>
    <row r="19" spans="1:4" x14ac:dyDescent="0.25">
      <c r="A19" s="71" t="s">
        <v>70</v>
      </c>
      <c r="B19" s="72"/>
      <c r="C19" s="72"/>
      <c r="D19" s="72"/>
    </row>
    <row r="20" spans="1:4" x14ac:dyDescent="0.25">
      <c r="A20" s="73"/>
      <c r="B20" s="74"/>
      <c r="C20" s="74"/>
      <c r="D20" s="74"/>
    </row>
    <row r="21" spans="1:4" x14ac:dyDescent="0.25">
      <c r="A21" s="73" t="s">
        <v>71</v>
      </c>
      <c r="B21" s="75"/>
      <c r="C21" s="75"/>
      <c r="D21" s="75"/>
    </row>
    <row r="22" spans="1:4" x14ac:dyDescent="0.25">
      <c r="A22" s="16" t="s">
        <v>1</v>
      </c>
      <c r="B22" s="75"/>
      <c r="C22" s="75"/>
      <c r="D22" s="75"/>
    </row>
    <row r="23" spans="1:4" x14ac:dyDescent="0.25">
      <c r="A23" s="76" t="s">
        <v>15</v>
      </c>
      <c r="B23" s="75"/>
      <c r="C23" s="75"/>
      <c r="D23" s="75"/>
    </row>
    <row r="24" spans="1:4" x14ac:dyDescent="0.25">
      <c r="A24" s="15" t="s">
        <v>18</v>
      </c>
      <c r="B24" s="13"/>
      <c r="C24" s="13"/>
      <c r="D24" s="12">
        <f>D26+D27</f>
        <v>38621</v>
      </c>
    </row>
    <row r="25" spans="1:4" x14ac:dyDescent="0.25">
      <c r="A25" s="15" t="s">
        <v>9</v>
      </c>
      <c r="B25" s="12"/>
      <c r="C25" s="12"/>
      <c r="D25" s="12"/>
    </row>
    <row r="26" spans="1:4" x14ac:dyDescent="0.25">
      <c r="A26" s="77" t="s">
        <v>72</v>
      </c>
      <c r="B26" s="78"/>
      <c r="C26" s="78"/>
      <c r="D26" s="78">
        <v>24000</v>
      </c>
    </row>
    <row r="27" spans="1:4" x14ac:dyDescent="0.25">
      <c r="A27" s="15" t="s">
        <v>73</v>
      </c>
      <c r="B27" s="1"/>
      <c r="C27" s="12"/>
      <c r="D27" s="12">
        <v>14621</v>
      </c>
    </row>
    <row r="28" spans="1:4" x14ac:dyDescent="0.25">
      <c r="A28" s="15" t="s">
        <v>7</v>
      </c>
      <c r="B28" s="12">
        <v>63473</v>
      </c>
      <c r="C28" s="29">
        <v>3.2</v>
      </c>
      <c r="D28" s="12">
        <f>B28*C28</f>
        <v>203113.60000000001</v>
      </c>
    </row>
    <row r="29" spans="1:4" x14ac:dyDescent="0.25">
      <c r="A29" s="15" t="s">
        <v>8</v>
      </c>
      <c r="B29" s="78"/>
      <c r="C29" s="12"/>
      <c r="D29" s="12">
        <v>20000</v>
      </c>
    </row>
    <row r="30" spans="1:4" x14ac:dyDescent="0.25">
      <c r="A30" s="79" t="s">
        <v>74</v>
      </c>
      <c r="B30" s="78"/>
      <c r="C30" s="78"/>
      <c r="D30" s="78">
        <v>17900</v>
      </c>
    </row>
    <row r="31" spans="1:4" x14ac:dyDescent="0.25">
      <c r="A31" s="10" t="s">
        <v>16</v>
      </c>
      <c r="B31" s="1"/>
      <c r="C31" s="17"/>
      <c r="D31" s="17">
        <f>D24+D28+D29</f>
        <v>261734.6</v>
      </c>
    </row>
    <row r="32" spans="1:4" x14ac:dyDescent="0.25">
      <c r="A32" s="14" t="s">
        <v>17</v>
      </c>
      <c r="B32" s="80"/>
      <c r="C32" s="12"/>
      <c r="D32" s="12"/>
    </row>
    <row r="33" spans="1:4" x14ac:dyDescent="0.25">
      <c r="A33" s="176" t="s">
        <v>18</v>
      </c>
      <c r="B33" s="177"/>
      <c r="C33" s="178"/>
      <c r="D33" s="178">
        <f>D35+D45</f>
        <v>21823</v>
      </c>
    </row>
    <row r="34" spans="1:4" x14ac:dyDescent="0.25">
      <c r="A34" s="15" t="s">
        <v>9</v>
      </c>
      <c r="B34" s="80"/>
      <c r="C34" s="12"/>
      <c r="D34" s="12"/>
    </row>
    <row r="35" spans="1:4" ht="27.6" x14ac:dyDescent="0.25">
      <c r="A35" s="15" t="s">
        <v>75</v>
      </c>
      <c r="B35" s="80"/>
      <c r="C35" s="80"/>
      <c r="D35" s="80">
        <f>D37+D44</f>
        <v>21323</v>
      </c>
    </row>
    <row r="36" spans="1:4" x14ac:dyDescent="0.25">
      <c r="A36" s="15" t="s">
        <v>11</v>
      </c>
      <c r="B36" s="12"/>
      <c r="C36" s="12"/>
      <c r="D36" s="12"/>
    </row>
    <row r="37" spans="1:4" x14ac:dyDescent="0.25">
      <c r="A37" s="15" t="s">
        <v>59</v>
      </c>
      <c r="B37" s="12">
        <f>B38+B39+B40+B41+B42+B43</f>
        <v>13110</v>
      </c>
      <c r="C37" s="12"/>
      <c r="D37" s="12">
        <f>D38+D39+D40+D41+D42+D43</f>
        <v>17423</v>
      </c>
    </row>
    <row r="38" spans="1:4" x14ac:dyDescent="0.25">
      <c r="A38" s="34" t="s">
        <v>27</v>
      </c>
      <c r="B38" s="12">
        <v>2616</v>
      </c>
      <c r="C38" s="12">
        <v>1</v>
      </c>
      <c r="D38" s="12">
        <f>B38*C38</f>
        <v>2616</v>
      </c>
    </row>
    <row r="39" spans="1:4" x14ac:dyDescent="0.25">
      <c r="A39" s="34" t="s">
        <v>28</v>
      </c>
      <c r="B39" s="12">
        <v>2999</v>
      </c>
      <c r="C39" s="12">
        <v>1</v>
      </c>
      <c r="D39" s="12">
        <f t="shared" ref="D39:D44" si="0">B39*C39</f>
        <v>2999</v>
      </c>
    </row>
    <row r="40" spans="1:4" x14ac:dyDescent="0.25">
      <c r="A40" s="34" t="s">
        <v>76</v>
      </c>
      <c r="B40" s="12">
        <v>667</v>
      </c>
      <c r="C40" s="12">
        <v>1</v>
      </c>
      <c r="D40" s="12">
        <f t="shared" si="0"/>
        <v>667</v>
      </c>
    </row>
    <row r="41" spans="1:4" x14ac:dyDescent="0.25">
      <c r="A41" s="34" t="s">
        <v>77</v>
      </c>
      <c r="B41" s="12">
        <v>770</v>
      </c>
      <c r="C41" s="12">
        <v>1</v>
      </c>
      <c r="D41" s="12">
        <f t="shared" si="0"/>
        <v>770</v>
      </c>
    </row>
    <row r="42" spans="1:4" x14ac:dyDescent="0.25">
      <c r="A42" s="175" t="s">
        <v>29</v>
      </c>
      <c r="B42" s="62">
        <v>1745</v>
      </c>
      <c r="C42" s="62">
        <v>1</v>
      </c>
      <c r="D42" s="62">
        <f t="shared" si="0"/>
        <v>1745</v>
      </c>
    </row>
    <row r="43" spans="1:4" x14ac:dyDescent="0.25">
      <c r="A43" s="175" t="s">
        <v>30</v>
      </c>
      <c r="B43" s="62">
        <v>4313</v>
      </c>
      <c r="C43" s="62">
        <v>2</v>
      </c>
      <c r="D43" s="62">
        <f t="shared" si="0"/>
        <v>8626</v>
      </c>
    </row>
    <row r="44" spans="1:4" x14ac:dyDescent="0.25">
      <c r="A44" s="15" t="s">
        <v>60</v>
      </c>
      <c r="B44" s="12">
        <v>1950</v>
      </c>
      <c r="C44" s="12">
        <v>2</v>
      </c>
      <c r="D44" s="12">
        <f t="shared" si="0"/>
        <v>3900</v>
      </c>
    </row>
    <row r="45" spans="1:4" ht="27.6" x14ac:dyDescent="0.25">
      <c r="A45" s="77" t="s">
        <v>78</v>
      </c>
      <c r="B45" s="78">
        <v>500</v>
      </c>
      <c r="C45" s="78"/>
      <c r="D45" s="78">
        <f>D46</f>
        <v>500</v>
      </c>
    </row>
    <row r="46" spans="1:4" x14ac:dyDescent="0.25">
      <c r="A46" s="34" t="s">
        <v>35</v>
      </c>
      <c r="B46" s="78">
        <v>500</v>
      </c>
      <c r="C46" s="12">
        <v>1</v>
      </c>
      <c r="D46" s="12">
        <f>B46*C46</f>
        <v>500</v>
      </c>
    </row>
    <row r="47" spans="1:4" x14ac:dyDescent="0.25">
      <c r="A47" s="82" t="s">
        <v>13</v>
      </c>
      <c r="B47" s="78"/>
      <c r="C47" s="13"/>
      <c r="D47" s="13">
        <f>D33</f>
        <v>21823</v>
      </c>
    </row>
    <row r="48" spans="1:4" ht="14.4" thickBot="1" x14ac:dyDescent="0.3">
      <c r="A48" s="30" t="s">
        <v>79</v>
      </c>
      <c r="B48" s="30"/>
      <c r="C48" s="30"/>
      <c r="D48" s="168">
        <f>D31+D47</f>
        <v>283557.59999999998</v>
      </c>
    </row>
    <row r="49" spans="1:4" x14ac:dyDescent="0.25">
      <c r="A49" s="83"/>
      <c r="B49" s="84"/>
      <c r="C49" s="84"/>
      <c r="D49" s="84"/>
    </row>
    <row r="50" spans="1:4" x14ac:dyDescent="0.25">
      <c r="A50" s="85" t="s">
        <v>80</v>
      </c>
      <c r="B50" s="6"/>
      <c r="C50" s="6"/>
      <c r="D50" s="6"/>
    </row>
    <row r="51" spans="1:4" x14ac:dyDescent="0.25">
      <c r="A51" s="16" t="s">
        <v>1</v>
      </c>
      <c r="B51" s="6"/>
      <c r="C51" s="6"/>
      <c r="D51" s="6"/>
    </row>
    <row r="52" spans="1:4" x14ac:dyDescent="0.25">
      <c r="A52" s="76" t="s">
        <v>15</v>
      </c>
      <c r="B52" s="6"/>
      <c r="C52" s="6"/>
      <c r="D52" s="6"/>
    </row>
    <row r="53" spans="1:4" x14ac:dyDescent="0.25">
      <c r="A53" s="15" t="s">
        <v>18</v>
      </c>
      <c r="B53" s="12"/>
      <c r="C53" s="12"/>
      <c r="D53" s="12">
        <f>D55+D56</f>
        <v>22087</v>
      </c>
    </row>
    <row r="54" spans="1:4" x14ac:dyDescent="0.25">
      <c r="A54" s="15" t="s">
        <v>9</v>
      </c>
      <c r="B54" s="12"/>
      <c r="C54" s="12"/>
      <c r="D54" s="12"/>
    </row>
    <row r="55" spans="1:4" x14ac:dyDescent="0.25">
      <c r="A55" s="77" t="s">
        <v>72</v>
      </c>
      <c r="B55" s="78">
        <v>10000</v>
      </c>
      <c r="C55" s="78">
        <v>1</v>
      </c>
      <c r="D55" s="78">
        <f>B55*C55</f>
        <v>10000</v>
      </c>
    </row>
    <row r="56" spans="1:4" x14ac:dyDescent="0.25">
      <c r="A56" s="15" t="s">
        <v>73</v>
      </c>
      <c r="B56" s="1"/>
      <c r="C56" s="12"/>
      <c r="D56" s="12">
        <v>12087</v>
      </c>
    </row>
    <row r="57" spans="1:4" x14ac:dyDescent="0.25">
      <c r="A57" s="15" t="s">
        <v>7</v>
      </c>
      <c r="B57" s="12">
        <v>81731</v>
      </c>
      <c r="C57" s="29">
        <v>3.2</v>
      </c>
      <c r="D57" s="12">
        <f>B57*C57</f>
        <v>261539.20000000001</v>
      </c>
    </row>
    <row r="58" spans="1:4" x14ac:dyDescent="0.25">
      <c r="A58" s="15" t="s">
        <v>8</v>
      </c>
      <c r="B58" s="1"/>
      <c r="C58" s="12"/>
      <c r="D58" s="12">
        <v>14700</v>
      </c>
    </row>
    <row r="59" spans="1:4" x14ac:dyDescent="0.25">
      <c r="A59" s="10" t="s">
        <v>16</v>
      </c>
      <c r="B59" s="17"/>
      <c r="C59" s="17"/>
      <c r="D59" s="17">
        <f>D53+D57+D58</f>
        <v>298326.2</v>
      </c>
    </row>
    <row r="60" spans="1:4" x14ac:dyDescent="0.25">
      <c r="A60" s="14" t="s">
        <v>17</v>
      </c>
      <c r="B60" s="12"/>
      <c r="C60" s="12"/>
      <c r="D60" s="12"/>
    </row>
    <row r="61" spans="1:4" x14ac:dyDescent="0.25">
      <c r="A61" s="176" t="s">
        <v>18</v>
      </c>
      <c r="B61" s="178"/>
      <c r="C61" s="178"/>
      <c r="D61" s="178">
        <f>D63+D73</f>
        <v>22894</v>
      </c>
    </row>
    <row r="62" spans="1:4" x14ac:dyDescent="0.25">
      <c r="A62" s="15" t="s">
        <v>9</v>
      </c>
      <c r="B62" s="12"/>
      <c r="C62" s="12"/>
      <c r="D62" s="12"/>
    </row>
    <row r="63" spans="1:4" ht="27.6" x14ac:dyDescent="0.25">
      <c r="A63" s="15" t="s">
        <v>61</v>
      </c>
      <c r="B63" s="80"/>
      <c r="C63" s="80"/>
      <c r="D63" s="80">
        <f>D65+D72</f>
        <v>22594</v>
      </c>
    </row>
    <row r="64" spans="1:4" x14ac:dyDescent="0.25">
      <c r="A64" s="15" t="s">
        <v>11</v>
      </c>
      <c r="B64" s="12"/>
      <c r="C64" s="12"/>
      <c r="D64" s="12"/>
    </row>
    <row r="65" spans="1:4" x14ac:dyDescent="0.25">
      <c r="A65" s="15" t="s">
        <v>59</v>
      </c>
      <c r="B65" s="12">
        <f>B66+B67+B68+B69+B70+B71</f>
        <v>13132</v>
      </c>
      <c r="C65" s="12"/>
      <c r="D65" s="12">
        <f>D66+D67+D68+D69+D70+D71</f>
        <v>18594</v>
      </c>
    </row>
    <row r="66" spans="1:4" x14ac:dyDescent="0.25">
      <c r="A66" s="175" t="s">
        <v>27</v>
      </c>
      <c r="B66" s="62">
        <v>1100</v>
      </c>
      <c r="C66" s="62">
        <v>1</v>
      </c>
      <c r="D66" s="62">
        <f>B66*C66</f>
        <v>1100</v>
      </c>
    </row>
    <row r="67" spans="1:4" x14ac:dyDescent="0.25">
      <c r="A67" s="175" t="s">
        <v>28</v>
      </c>
      <c r="B67" s="62">
        <v>1787</v>
      </c>
      <c r="C67" s="62">
        <v>1</v>
      </c>
      <c r="D67" s="62">
        <f t="shared" ref="D67:D72" si="1">B67*C67</f>
        <v>1787</v>
      </c>
    </row>
    <row r="68" spans="1:4" x14ac:dyDescent="0.25">
      <c r="A68" s="175" t="s">
        <v>76</v>
      </c>
      <c r="B68" s="62">
        <v>347</v>
      </c>
      <c r="C68" s="62">
        <v>1</v>
      </c>
      <c r="D68" s="62">
        <f t="shared" si="1"/>
        <v>347</v>
      </c>
    </row>
    <row r="69" spans="1:4" x14ac:dyDescent="0.25">
      <c r="A69" s="175" t="s">
        <v>77</v>
      </c>
      <c r="B69" s="62">
        <v>961</v>
      </c>
      <c r="C69" s="62">
        <v>1</v>
      </c>
      <c r="D69" s="62">
        <f t="shared" si="1"/>
        <v>961</v>
      </c>
    </row>
    <row r="70" spans="1:4" x14ac:dyDescent="0.25">
      <c r="A70" s="175" t="s">
        <v>29</v>
      </c>
      <c r="B70" s="62">
        <v>3475</v>
      </c>
      <c r="C70" s="62">
        <v>1</v>
      </c>
      <c r="D70" s="62">
        <f t="shared" si="1"/>
        <v>3475</v>
      </c>
    </row>
    <row r="71" spans="1:4" x14ac:dyDescent="0.25">
      <c r="A71" s="175" t="s">
        <v>30</v>
      </c>
      <c r="B71" s="62">
        <v>5462</v>
      </c>
      <c r="C71" s="62">
        <v>2</v>
      </c>
      <c r="D71" s="62">
        <f t="shared" si="1"/>
        <v>10924</v>
      </c>
    </row>
    <row r="72" spans="1:4" x14ac:dyDescent="0.25">
      <c r="A72" s="15" t="s">
        <v>60</v>
      </c>
      <c r="B72" s="12">
        <v>2000</v>
      </c>
      <c r="C72" s="12">
        <v>2</v>
      </c>
      <c r="D72" s="12">
        <f t="shared" si="1"/>
        <v>4000</v>
      </c>
    </row>
    <row r="73" spans="1:4" ht="27.6" x14ac:dyDescent="0.25">
      <c r="A73" s="77" t="s">
        <v>66</v>
      </c>
      <c r="B73" s="78">
        <f>B74</f>
        <v>300</v>
      </c>
      <c r="C73" s="78"/>
      <c r="D73" s="78">
        <f>D74</f>
        <v>300</v>
      </c>
    </row>
    <row r="74" spans="1:4" x14ac:dyDescent="0.25">
      <c r="A74" s="34" t="s">
        <v>35</v>
      </c>
      <c r="B74" s="12">
        <v>300</v>
      </c>
      <c r="C74" s="12">
        <v>1</v>
      </c>
      <c r="D74" s="12">
        <f>B74*C74</f>
        <v>300</v>
      </c>
    </row>
    <row r="75" spans="1:4" x14ac:dyDescent="0.25">
      <c r="A75" s="7" t="s">
        <v>13</v>
      </c>
      <c r="B75" s="13"/>
      <c r="C75" s="13"/>
      <c r="D75" s="13">
        <f>D61</f>
        <v>22894</v>
      </c>
    </row>
    <row r="76" spans="1:4" ht="14.4" thickBot="1" x14ac:dyDescent="0.3">
      <c r="A76" s="86" t="s">
        <v>22</v>
      </c>
      <c r="B76" s="87">
        <f>B75+B59</f>
        <v>0</v>
      </c>
      <c r="C76" s="87"/>
      <c r="D76" s="87">
        <f>D59+D75</f>
        <v>321220.2</v>
      </c>
    </row>
    <row r="77" spans="1:4" x14ac:dyDescent="0.25">
      <c r="A77" s="83"/>
      <c r="B77" s="88"/>
      <c r="C77" s="88"/>
      <c r="D77" s="88"/>
    </row>
    <row r="78" spans="1:4" x14ac:dyDescent="0.25">
      <c r="A78" s="89" t="s">
        <v>81</v>
      </c>
      <c r="B78" s="6"/>
      <c r="C78" s="6"/>
      <c r="D78" s="6"/>
    </row>
    <row r="79" spans="1:4" x14ac:dyDescent="0.25">
      <c r="A79" s="16" t="s">
        <v>1</v>
      </c>
      <c r="B79" s="6"/>
      <c r="C79" s="6"/>
      <c r="D79" s="6"/>
    </row>
    <row r="80" spans="1:4" x14ac:dyDescent="0.25">
      <c r="A80" s="76" t="s">
        <v>15</v>
      </c>
      <c r="B80" s="75"/>
      <c r="C80" s="75"/>
      <c r="D80" s="75"/>
    </row>
    <row r="81" spans="1:4" x14ac:dyDescent="0.25">
      <c r="A81" s="15" t="s">
        <v>18</v>
      </c>
      <c r="C81" s="12"/>
      <c r="D81" s="13">
        <f>D83+D84+D85</f>
        <v>17409</v>
      </c>
    </row>
    <row r="82" spans="1:4" x14ac:dyDescent="0.25">
      <c r="A82" s="15" t="s">
        <v>9</v>
      </c>
      <c r="B82" s="12"/>
      <c r="C82" s="12"/>
      <c r="D82" s="12"/>
    </row>
    <row r="83" spans="1:4" x14ac:dyDescent="0.25">
      <c r="A83" s="77" t="s">
        <v>72</v>
      </c>
      <c r="B83" s="78">
        <v>438</v>
      </c>
      <c r="C83" s="78">
        <v>1</v>
      </c>
      <c r="D83" s="78">
        <f>B83*C83</f>
        <v>438</v>
      </c>
    </row>
    <row r="84" spans="1:4" ht="27.6" x14ac:dyDescent="0.25">
      <c r="A84" s="77" t="s">
        <v>82</v>
      </c>
      <c r="B84" s="78">
        <v>174</v>
      </c>
      <c r="C84" s="78">
        <v>1</v>
      </c>
      <c r="D84" s="78">
        <f>B84*C84</f>
        <v>174</v>
      </c>
    </row>
    <row r="85" spans="1:4" x14ac:dyDescent="0.25">
      <c r="A85" s="15" t="s">
        <v>6</v>
      </c>
      <c r="C85" s="12"/>
      <c r="D85" s="12">
        <v>16797</v>
      </c>
    </row>
    <row r="86" spans="1:4" x14ac:dyDescent="0.25">
      <c r="A86" s="15" t="s">
        <v>83</v>
      </c>
      <c r="B86" s="12">
        <v>42804</v>
      </c>
      <c r="C86" s="29">
        <v>3.2</v>
      </c>
      <c r="D86" s="12">
        <f>B86*C86</f>
        <v>136972.80000000002</v>
      </c>
    </row>
    <row r="87" spans="1:4" x14ac:dyDescent="0.25">
      <c r="A87" s="15" t="s">
        <v>11</v>
      </c>
      <c r="B87" s="12"/>
      <c r="C87" s="12"/>
      <c r="D87" s="12"/>
    </row>
    <row r="88" spans="1:4" x14ac:dyDescent="0.25">
      <c r="A88" s="15" t="s">
        <v>0</v>
      </c>
      <c r="B88" s="12"/>
      <c r="C88" s="12"/>
      <c r="D88" s="12">
        <v>42000</v>
      </c>
    </row>
    <row r="89" spans="1:4" x14ac:dyDescent="0.25">
      <c r="A89" s="15" t="s">
        <v>84</v>
      </c>
      <c r="C89" s="12"/>
      <c r="D89" s="12">
        <v>10995</v>
      </c>
    </row>
    <row r="90" spans="1:4" x14ac:dyDescent="0.25">
      <c r="A90" s="90" t="s">
        <v>16</v>
      </c>
      <c r="B90" s="91"/>
      <c r="C90" s="91"/>
      <c r="D90" s="91">
        <f>D81+D86+D89</f>
        <v>165376.80000000002</v>
      </c>
    </row>
    <row r="91" spans="1:4" x14ac:dyDescent="0.25">
      <c r="A91" s="14" t="s">
        <v>17</v>
      </c>
      <c r="B91" s="12"/>
      <c r="C91" s="12"/>
      <c r="D91" s="12"/>
    </row>
    <row r="92" spans="1:4" x14ac:dyDescent="0.25">
      <c r="A92" s="176" t="s">
        <v>18</v>
      </c>
      <c r="B92" s="180"/>
      <c r="C92" s="180"/>
      <c r="D92" s="180">
        <f>D94+D114</f>
        <v>18203.952499999999</v>
      </c>
    </row>
    <row r="93" spans="1:4" x14ac:dyDescent="0.25">
      <c r="A93" s="15" t="s">
        <v>9</v>
      </c>
      <c r="B93" s="12"/>
      <c r="C93" s="12"/>
      <c r="D93" s="12"/>
    </row>
    <row r="94" spans="1:4" ht="27.6" x14ac:dyDescent="0.25">
      <c r="A94" s="15" t="s">
        <v>61</v>
      </c>
      <c r="B94" s="18" t="s">
        <v>85</v>
      </c>
      <c r="C94" s="18" t="s">
        <v>85</v>
      </c>
      <c r="D94" s="18">
        <f>D96+D103+D104+D109</f>
        <v>6662.9524999999994</v>
      </c>
    </row>
    <row r="95" spans="1:4" x14ac:dyDescent="0.25">
      <c r="A95" s="15" t="s">
        <v>11</v>
      </c>
      <c r="B95" s="12"/>
      <c r="C95" s="12"/>
      <c r="D95" s="12"/>
    </row>
    <row r="96" spans="1:4" ht="27.6" x14ac:dyDescent="0.25">
      <c r="A96" s="92" t="s">
        <v>86</v>
      </c>
      <c r="B96" s="93">
        <f>B97+B98+B99+B100+B101+B102</f>
        <v>3329.9524999999999</v>
      </c>
      <c r="C96" s="12"/>
      <c r="D96" s="78">
        <f>D97+D98+D99+D100+D101+D102</f>
        <v>4511.9524999999994</v>
      </c>
    </row>
    <row r="97" spans="1:4" x14ac:dyDescent="0.25">
      <c r="A97" s="69" t="s">
        <v>27</v>
      </c>
      <c r="B97" s="179">
        <v>450.74250000000001</v>
      </c>
      <c r="C97" s="62">
        <v>1</v>
      </c>
      <c r="D97" s="62">
        <f>B97*C97</f>
        <v>450.74250000000001</v>
      </c>
    </row>
    <row r="98" spans="1:4" x14ac:dyDescent="0.25">
      <c r="A98" s="69" t="s">
        <v>28</v>
      </c>
      <c r="B98" s="179">
        <v>636.42149999999992</v>
      </c>
      <c r="C98" s="62">
        <v>1</v>
      </c>
      <c r="D98" s="62">
        <f t="shared" ref="D98:D113" si="2">B98*C98</f>
        <v>636.42149999999992</v>
      </c>
    </row>
    <row r="99" spans="1:4" x14ac:dyDescent="0.25">
      <c r="A99" s="69" t="s">
        <v>76</v>
      </c>
      <c r="B99" s="179">
        <v>98</v>
      </c>
      <c r="C99" s="62">
        <v>1</v>
      </c>
      <c r="D99" s="62">
        <f t="shared" si="2"/>
        <v>98</v>
      </c>
    </row>
    <row r="100" spans="1:4" x14ac:dyDescent="0.25">
      <c r="A100" s="69" t="s">
        <v>77</v>
      </c>
      <c r="B100" s="179">
        <v>197.7885</v>
      </c>
      <c r="C100" s="62">
        <v>1</v>
      </c>
      <c r="D100" s="62">
        <f t="shared" si="2"/>
        <v>197.7885</v>
      </c>
    </row>
    <row r="101" spans="1:4" x14ac:dyDescent="0.25">
      <c r="A101" s="69" t="s">
        <v>29</v>
      </c>
      <c r="B101" s="179">
        <v>765</v>
      </c>
      <c r="C101" s="62">
        <v>1</v>
      </c>
      <c r="D101" s="62">
        <f t="shared" si="2"/>
        <v>765</v>
      </c>
    </row>
    <row r="102" spans="1:4" x14ac:dyDescent="0.25">
      <c r="A102" s="69" t="s">
        <v>30</v>
      </c>
      <c r="B102" s="179">
        <v>1182</v>
      </c>
      <c r="C102" s="62">
        <v>2</v>
      </c>
      <c r="D102" s="62">
        <f t="shared" si="2"/>
        <v>2364</v>
      </c>
    </row>
    <row r="103" spans="1:4" ht="27.6" x14ac:dyDescent="0.25">
      <c r="A103" s="92" t="s">
        <v>87</v>
      </c>
      <c r="B103" s="93">
        <v>450</v>
      </c>
      <c r="C103" s="12">
        <v>2</v>
      </c>
      <c r="D103" s="78">
        <f t="shared" si="2"/>
        <v>900</v>
      </c>
    </row>
    <row r="104" spans="1:4" ht="27.6" x14ac:dyDescent="0.25">
      <c r="A104" s="92" t="s">
        <v>19</v>
      </c>
      <c r="B104" s="93">
        <f>B105+B106+B107+B108</f>
        <v>100</v>
      </c>
      <c r="C104" s="12"/>
      <c r="D104" s="78">
        <f>D105+D106+D107+D108</f>
        <v>900</v>
      </c>
    </row>
    <row r="105" spans="1:4" x14ac:dyDescent="0.25">
      <c r="A105" s="94" t="s">
        <v>31</v>
      </c>
      <c r="B105" s="93"/>
      <c r="C105" s="12">
        <v>7</v>
      </c>
      <c r="D105" s="12">
        <f t="shared" si="2"/>
        <v>0</v>
      </c>
    </row>
    <row r="106" spans="1:4" x14ac:dyDescent="0.25">
      <c r="A106" s="94" t="s">
        <v>32</v>
      </c>
      <c r="B106" s="93"/>
      <c r="C106" s="12">
        <v>8</v>
      </c>
      <c r="D106" s="12">
        <f t="shared" si="2"/>
        <v>0</v>
      </c>
    </row>
    <row r="107" spans="1:4" x14ac:dyDescent="0.25">
      <c r="A107" s="94" t="s">
        <v>33</v>
      </c>
      <c r="B107" s="93">
        <v>82</v>
      </c>
      <c r="C107" s="12">
        <v>9</v>
      </c>
      <c r="D107" s="12">
        <f t="shared" si="2"/>
        <v>738</v>
      </c>
    </row>
    <row r="108" spans="1:4" x14ac:dyDescent="0.25">
      <c r="A108" s="94" t="s">
        <v>34</v>
      </c>
      <c r="B108" s="93">
        <v>18</v>
      </c>
      <c r="C108" s="12">
        <v>9</v>
      </c>
      <c r="D108" s="12">
        <f t="shared" si="2"/>
        <v>162</v>
      </c>
    </row>
    <row r="109" spans="1:4" ht="27.6" x14ac:dyDescent="0.25">
      <c r="A109" s="92" t="s">
        <v>20</v>
      </c>
      <c r="B109" s="93">
        <f>B110+B111+B112+B113</f>
        <v>39</v>
      </c>
      <c r="C109" s="12"/>
      <c r="D109" s="78">
        <f>D110+D111+D112+D113</f>
        <v>351</v>
      </c>
    </row>
    <row r="110" spans="1:4" x14ac:dyDescent="0.25">
      <c r="A110" s="94" t="s">
        <v>31</v>
      </c>
      <c r="B110" s="93"/>
      <c r="C110" s="12">
        <v>7</v>
      </c>
      <c r="D110" s="12">
        <f t="shared" si="2"/>
        <v>0</v>
      </c>
    </row>
    <row r="111" spans="1:4" x14ac:dyDescent="0.25">
      <c r="A111" s="94" t="s">
        <v>32</v>
      </c>
      <c r="B111" s="93"/>
      <c r="C111" s="12">
        <v>8</v>
      </c>
      <c r="D111" s="12">
        <f t="shared" si="2"/>
        <v>0</v>
      </c>
    </row>
    <row r="112" spans="1:4" x14ac:dyDescent="0.25">
      <c r="A112" s="94" t="s">
        <v>33</v>
      </c>
      <c r="B112" s="93">
        <v>27</v>
      </c>
      <c r="C112" s="12">
        <v>9</v>
      </c>
      <c r="D112" s="12">
        <f t="shared" si="2"/>
        <v>243</v>
      </c>
    </row>
    <row r="113" spans="1:4" x14ac:dyDescent="0.25">
      <c r="A113" s="94" t="s">
        <v>34</v>
      </c>
      <c r="B113" s="93">
        <v>12</v>
      </c>
      <c r="C113" s="12">
        <v>9</v>
      </c>
      <c r="D113" s="12">
        <f t="shared" si="2"/>
        <v>108</v>
      </c>
    </row>
    <row r="114" spans="1:4" ht="27.6" x14ac:dyDescent="0.25">
      <c r="A114" s="95" t="s">
        <v>66</v>
      </c>
      <c r="B114" s="93">
        <f>B115+B117+B118+B119+B120+B121+B122+B123+B124+B125+B126+B127+B128+B129+B130+B131+B132+B136</f>
        <v>5168</v>
      </c>
      <c r="C114" s="96" t="s">
        <v>85</v>
      </c>
      <c r="D114" s="93">
        <f>D115+D116+D132+D136</f>
        <v>11541</v>
      </c>
    </row>
    <row r="115" spans="1:4" x14ac:dyDescent="0.25">
      <c r="A115" s="97" t="s">
        <v>35</v>
      </c>
      <c r="B115" s="93">
        <v>3528</v>
      </c>
      <c r="C115" s="96">
        <v>1</v>
      </c>
      <c r="D115" s="96">
        <f>B115*C115</f>
        <v>3528</v>
      </c>
    </row>
    <row r="116" spans="1:4" x14ac:dyDescent="0.25">
      <c r="A116" s="77" t="s">
        <v>65</v>
      </c>
      <c r="B116" s="93">
        <f>B117+B118+B119+B120+B121+B122+B123+B124+B125+B126+B127+B128+B129+B130+B131</f>
        <v>1194</v>
      </c>
      <c r="C116" s="96"/>
      <c r="D116" s="93">
        <f>D117+D118+D119+D120+D121+D122+D123+D124+D125+D126+D127+D128+D129+D130+D131</f>
        <v>4832</v>
      </c>
    </row>
    <row r="117" spans="1:4" x14ac:dyDescent="0.25">
      <c r="A117" s="97" t="s">
        <v>36</v>
      </c>
      <c r="B117" s="93"/>
      <c r="C117" s="96">
        <v>4</v>
      </c>
      <c r="D117" s="96">
        <f t="shared" ref="D117:D139" si="3">B117*C117</f>
        <v>0</v>
      </c>
    </row>
    <row r="118" spans="1:4" ht="26.4" x14ac:dyDescent="0.25">
      <c r="A118" s="97" t="s">
        <v>37</v>
      </c>
      <c r="B118" s="93">
        <v>354</v>
      </c>
      <c r="C118" s="96">
        <v>1</v>
      </c>
      <c r="D118" s="96">
        <f t="shared" si="3"/>
        <v>354</v>
      </c>
    </row>
    <row r="119" spans="1:4" x14ac:dyDescent="0.25">
      <c r="A119" s="97" t="s">
        <v>38</v>
      </c>
      <c r="B119" s="93">
        <v>8</v>
      </c>
      <c r="C119" s="96">
        <v>3</v>
      </c>
      <c r="D119" s="96">
        <f t="shared" si="3"/>
        <v>24</v>
      </c>
    </row>
    <row r="120" spans="1:4" x14ac:dyDescent="0.25">
      <c r="A120" s="97" t="s">
        <v>39</v>
      </c>
      <c r="B120" s="93">
        <v>7</v>
      </c>
      <c r="C120" s="96">
        <v>3</v>
      </c>
      <c r="D120" s="96">
        <f t="shared" si="3"/>
        <v>21</v>
      </c>
    </row>
    <row r="121" spans="1:4" x14ac:dyDescent="0.25">
      <c r="A121" s="97" t="s">
        <v>40</v>
      </c>
      <c r="B121" s="93">
        <v>9</v>
      </c>
      <c r="C121" s="96">
        <v>6</v>
      </c>
      <c r="D121" s="96">
        <f t="shared" si="3"/>
        <v>54</v>
      </c>
    </row>
    <row r="122" spans="1:4" x14ac:dyDescent="0.25">
      <c r="A122" s="97" t="s">
        <v>41</v>
      </c>
      <c r="B122" s="93">
        <v>80</v>
      </c>
      <c r="C122" s="96">
        <v>2</v>
      </c>
      <c r="D122" s="96">
        <f t="shared" si="3"/>
        <v>160</v>
      </c>
    </row>
    <row r="123" spans="1:4" x14ac:dyDescent="0.25">
      <c r="A123" s="97" t="s">
        <v>42</v>
      </c>
      <c r="B123" s="93">
        <v>59</v>
      </c>
      <c r="C123" s="96">
        <v>7</v>
      </c>
      <c r="D123" s="96">
        <f t="shared" si="3"/>
        <v>413</v>
      </c>
    </row>
    <row r="124" spans="1:4" x14ac:dyDescent="0.25">
      <c r="A124" s="97" t="s">
        <v>43</v>
      </c>
      <c r="B124" s="93">
        <v>107</v>
      </c>
      <c r="C124" s="96">
        <v>2</v>
      </c>
      <c r="D124" s="96">
        <f t="shared" si="3"/>
        <v>214</v>
      </c>
    </row>
    <row r="125" spans="1:4" x14ac:dyDescent="0.25">
      <c r="A125" s="97" t="s">
        <v>44</v>
      </c>
      <c r="B125" s="93">
        <v>55</v>
      </c>
      <c r="C125" s="96">
        <v>4</v>
      </c>
      <c r="D125" s="96">
        <f t="shared" si="3"/>
        <v>220</v>
      </c>
    </row>
    <row r="126" spans="1:4" x14ac:dyDescent="0.25">
      <c r="A126" s="97" t="s">
        <v>45</v>
      </c>
      <c r="B126" s="93">
        <v>42</v>
      </c>
      <c r="C126" s="96">
        <v>8</v>
      </c>
      <c r="D126" s="96">
        <f t="shared" si="3"/>
        <v>336</v>
      </c>
    </row>
    <row r="127" spans="1:4" x14ac:dyDescent="0.25">
      <c r="A127" s="97" t="s">
        <v>46</v>
      </c>
      <c r="B127" s="93">
        <v>73</v>
      </c>
      <c r="C127" s="96">
        <v>8</v>
      </c>
      <c r="D127" s="96">
        <f t="shared" si="3"/>
        <v>584</v>
      </c>
    </row>
    <row r="128" spans="1:4" x14ac:dyDescent="0.25">
      <c r="A128" s="97" t="s">
        <v>47</v>
      </c>
      <c r="B128" s="93">
        <v>83</v>
      </c>
      <c r="C128" s="96">
        <v>3</v>
      </c>
      <c r="D128" s="96">
        <f t="shared" si="3"/>
        <v>249</v>
      </c>
    </row>
    <row r="129" spans="1:4" x14ac:dyDescent="0.25">
      <c r="A129" s="97" t="s">
        <v>48</v>
      </c>
      <c r="B129" s="93">
        <v>76</v>
      </c>
      <c r="C129" s="96">
        <v>2</v>
      </c>
      <c r="D129" s="96">
        <f t="shared" si="3"/>
        <v>152</v>
      </c>
    </row>
    <row r="130" spans="1:4" x14ac:dyDescent="0.25">
      <c r="A130" s="97" t="s">
        <v>49</v>
      </c>
      <c r="B130" s="93">
        <v>59</v>
      </c>
      <c r="C130" s="96">
        <v>7</v>
      </c>
      <c r="D130" s="96">
        <f t="shared" si="3"/>
        <v>413</v>
      </c>
    </row>
    <row r="131" spans="1:4" x14ac:dyDescent="0.25">
      <c r="A131" s="97" t="s">
        <v>50</v>
      </c>
      <c r="B131" s="93">
        <v>182</v>
      </c>
      <c r="C131" s="96">
        <v>9</v>
      </c>
      <c r="D131" s="96">
        <f t="shared" si="3"/>
        <v>1638</v>
      </c>
    </row>
    <row r="132" spans="1:4" x14ac:dyDescent="0.25">
      <c r="A132" s="97" t="s">
        <v>51</v>
      </c>
      <c r="B132" s="93">
        <f>B133+B134+B135</f>
        <v>419</v>
      </c>
      <c r="C132" s="96" t="s">
        <v>85</v>
      </c>
      <c r="D132" s="98">
        <f>D133+D134+D135</f>
        <v>3154</v>
      </c>
    </row>
    <row r="133" spans="1:4" x14ac:dyDescent="0.25">
      <c r="A133" s="97" t="s">
        <v>25</v>
      </c>
      <c r="B133" s="93">
        <v>198</v>
      </c>
      <c r="C133" s="96">
        <v>7</v>
      </c>
      <c r="D133" s="96">
        <f t="shared" si="3"/>
        <v>1386</v>
      </c>
    </row>
    <row r="134" spans="1:4" ht="26.4" x14ac:dyDescent="0.25">
      <c r="A134" s="97" t="s">
        <v>26</v>
      </c>
      <c r="B134" s="93">
        <v>172</v>
      </c>
      <c r="C134" s="96">
        <v>8</v>
      </c>
      <c r="D134" s="96">
        <f t="shared" si="3"/>
        <v>1376</v>
      </c>
    </row>
    <row r="135" spans="1:4" ht="52.8" x14ac:dyDescent="0.25">
      <c r="A135" s="97" t="s">
        <v>52</v>
      </c>
      <c r="B135" s="93">
        <v>49</v>
      </c>
      <c r="C135" s="96">
        <v>8</v>
      </c>
      <c r="D135" s="96">
        <f t="shared" si="3"/>
        <v>392</v>
      </c>
    </row>
    <row r="136" spans="1:4" x14ac:dyDescent="0.25">
      <c r="A136" s="97" t="s">
        <v>53</v>
      </c>
      <c r="B136" s="93">
        <f>B137+B138+B139</f>
        <v>27</v>
      </c>
      <c r="C136" s="96" t="s">
        <v>85</v>
      </c>
      <c r="D136" s="98">
        <f>D137+D138+D139</f>
        <v>27</v>
      </c>
    </row>
    <row r="137" spans="1:4" x14ac:dyDescent="0.25">
      <c r="A137" s="97" t="s">
        <v>25</v>
      </c>
      <c r="B137" s="93">
        <v>21</v>
      </c>
      <c r="C137" s="96">
        <v>1</v>
      </c>
      <c r="D137" s="96">
        <f t="shared" si="3"/>
        <v>21</v>
      </c>
    </row>
    <row r="138" spans="1:4" ht="26.4" x14ac:dyDescent="0.25">
      <c r="A138" s="97" t="s">
        <v>26</v>
      </c>
      <c r="B138" s="93">
        <v>0</v>
      </c>
      <c r="C138" s="96">
        <v>1</v>
      </c>
      <c r="D138" s="96">
        <f t="shared" si="3"/>
        <v>0</v>
      </c>
    </row>
    <row r="139" spans="1:4" ht="52.8" x14ac:dyDescent="0.25">
      <c r="A139" s="97" t="s">
        <v>52</v>
      </c>
      <c r="B139" s="93">
        <v>6</v>
      </c>
      <c r="C139" s="96">
        <v>1</v>
      </c>
      <c r="D139" s="96">
        <f t="shared" si="3"/>
        <v>6</v>
      </c>
    </row>
    <row r="140" spans="1:4" x14ac:dyDescent="0.25">
      <c r="A140" s="99" t="s">
        <v>13</v>
      </c>
      <c r="B140" s="100"/>
      <c r="C140" s="100"/>
      <c r="D140" s="100">
        <f>D92</f>
        <v>18203.952499999999</v>
      </c>
    </row>
    <row r="141" spans="1:4" ht="28.2" thickBot="1" x14ac:dyDescent="0.3">
      <c r="A141" s="101" t="s">
        <v>88</v>
      </c>
      <c r="B141" s="102"/>
      <c r="C141" s="102"/>
      <c r="D141" s="102">
        <f>D140+D90</f>
        <v>183580.7525</v>
      </c>
    </row>
    <row r="142" spans="1:4" x14ac:dyDescent="0.25">
      <c r="A142" s="83"/>
      <c r="B142" s="88"/>
      <c r="C142" s="88"/>
      <c r="D142" s="88"/>
    </row>
    <row r="143" spans="1:4" x14ac:dyDescent="0.25">
      <c r="A143" s="85" t="s">
        <v>89</v>
      </c>
      <c r="B143" s="6"/>
      <c r="C143" s="6"/>
      <c r="D143" s="6"/>
    </row>
    <row r="144" spans="1:4" x14ac:dyDescent="0.25">
      <c r="A144" s="16" t="s">
        <v>1</v>
      </c>
      <c r="B144" s="6"/>
      <c r="C144" s="6"/>
      <c r="D144" s="6"/>
    </row>
    <row r="145" spans="1:4" x14ac:dyDescent="0.25">
      <c r="A145" s="76" t="s">
        <v>15</v>
      </c>
      <c r="B145" s="75"/>
      <c r="C145" s="75"/>
      <c r="D145" s="75"/>
    </row>
    <row r="146" spans="1:4" x14ac:dyDescent="0.25">
      <c r="A146" s="15" t="s">
        <v>18</v>
      </c>
      <c r="B146" s="12"/>
      <c r="C146" s="12"/>
      <c r="D146" s="12">
        <f>D148+D149+D150</f>
        <v>17927</v>
      </c>
    </row>
    <row r="147" spans="1:4" x14ac:dyDescent="0.25">
      <c r="A147" s="15" t="s">
        <v>9</v>
      </c>
      <c r="B147" s="12"/>
      <c r="C147" s="12"/>
      <c r="D147" s="12"/>
    </row>
    <row r="148" spans="1:4" x14ac:dyDescent="0.25">
      <c r="A148" s="77" t="s">
        <v>72</v>
      </c>
      <c r="B148" s="78">
        <v>6400</v>
      </c>
      <c r="C148" s="78">
        <v>1</v>
      </c>
      <c r="D148" s="78">
        <f>B148*C148</f>
        <v>6400</v>
      </c>
    </row>
    <row r="149" spans="1:4" ht="27.6" x14ac:dyDescent="0.25">
      <c r="A149" s="77" t="s">
        <v>82</v>
      </c>
      <c r="B149" s="78">
        <v>250</v>
      </c>
      <c r="C149" s="78">
        <v>1</v>
      </c>
      <c r="D149" s="78">
        <f>B149*C149</f>
        <v>250</v>
      </c>
    </row>
    <row r="150" spans="1:4" x14ac:dyDescent="0.25">
      <c r="A150" s="15" t="s">
        <v>6</v>
      </c>
      <c r="B150" s="1"/>
      <c r="C150" s="12"/>
      <c r="D150" s="12">
        <v>11277</v>
      </c>
    </row>
    <row r="151" spans="1:4" x14ac:dyDescent="0.25">
      <c r="A151" s="15" t="s">
        <v>7</v>
      </c>
      <c r="B151" s="12">
        <v>41955</v>
      </c>
      <c r="C151" s="29">
        <v>3.2</v>
      </c>
      <c r="D151" s="12">
        <f>B151*C151</f>
        <v>134256</v>
      </c>
    </row>
    <row r="152" spans="1:4" x14ac:dyDescent="0.25">
      <c r="A152" s="15" t="s">
        <v>11</v>
      </c>
      <c r="B152" s="12"/>
      <c r="C152" s="12"/>
      <c r="D152" s="12"/>
    </row>
    <row r="153" spans="1:4" x14ac:dyDescent="0.25">
      <c r="A153" s="15" t="s">
        <v>0</v>
      </c>
      <c r="B153" s="1"/>
      <c r="C153" s="12"/>
      <c r="D153" s="12">
        <v>57782</v>
      </c>
    </row>
    <row r="154" spans="1:4" x14ac:dyDescent="0.25">
      <c r="A154" s="15" t="s">
        <v>8</v>
      </c>
      <c r="B154" s="1"/>
      <c r="C154" s="12"/>
      <c r="D154" s="12">
        <v>10558</v>
      </c>
    </row>
    <row r="155" spans="1:4" x14ac:dyDescent="0.25">
      <c r="A155" s="10" t="s">
        <v>16</v>
      </c>
      <c r="B155" s="17"/>
      <c r="C155" s="17"/>
      <c r="D155" s="17">
        <f>D146+D151+D154</f>
        <v>162741</v>
      </c>
    </row>
    <row r="156" spans="1:4" x14ac:dyDescent="0.25">
      <c r="A156" s="14" t="s">
        <v>17</v>
      </c>
      <c r="B156" s="12"/>
      <c r="C156" s="12"/>
      <c r="D156" s="12"/>
    </row>
    <row r="157" spans="1:4" x14ac:dyDescent="0.25">
      <c r="A157" s="176" t="s">
        <v>18</v>
      </c>
      <c r="B157" s="180"/>
      <c r="C157" s="180"/>
      <c r="D157" s="180">
        <f>D159+D174</f>
        <v>13990</v>
      </c>
    </row>
    <row r="158" spans="1:4" x14ac:dyDescent="0.25">
      <c r="A158" s="15" t="s">
        <v>9</v>
      </c>
      <c r="B158" s="12"/>
      <c r="C158" s="12"/>
      <c r="D158" s="12"/>
    </row>
    <row r="159" spans="1:4" ht="27.6" x14ac:dyDescent="0.25">
      <c r="A159" s="15" t="s">
        <v>61</v>
      </c>
      <c r="B159" s="18"/>
      <c r="C159" s="18"/>
      <c r="D159" s="18">
        <f>D161+D168+D169</f>
        <v>6672</v>
      </c>
    </row>
    <row r="160" spans="1:4" x14ac:dyDescent="0.25">
      <c r="A160" s="15" t="s">
        <v>11</v>
      </c>
      <c r="B160" s="12"/>
      <c r="C160" s="12"/>
      <c r="D160" s="12"/>
    </row>
    <row r="161" spans="1:4" x14ac:dyDescent="0.25">
      <c r="A161" s="15" t="s">
        <v>59</v>
      </c>
      <c r="B161" s="12">
        <f>B162+B163+B164+B165+B166+B167</f>
        <v>3330</v>
      </c>
      <c r="C161" s="12"/>
      <c r="D161" s="12">
        <f>D162+D163+D164+D165+D166+D167</f>
        <v>4268</v>
      </c>
    </row>
    <row r="162" spans="1:4" x14ac:dyDescent="0.25">
      <c r="A162" s="69" t="s">
        <v>27</v>
      </c>
      <c r="B162" s="62">
        <v>682</v>
      </c>
      <c r="C162" s="62">
        <v>1</v>
      </c>
      <c r="D162" s="62">
        <f>B162*C162</f>
        <v>682</v>
      </c>
    </row>
    <row r="163" spans="1:4" x14ac:dyDescent="0.25">
      <c r="A163" s="69" t="s">
        <v>28</v>
      </c>
      <c r="B163" s="62">
        <v>710</v>
      </c>
      <c r="C163" s="62">
        <v>1</v>
      </c>
      <c r="D163" s="62">
        <f t="shared" ref="D163:D173" si="4">B163*C163</f>
        <v>710</v>
      </c>
    </row>
    <row r="164" spans="1:4" x14ac:dyDescent="0.25">
      <c r="A164" s="69" t="s">
        <v>76</v>
      </c>
      <c r="B164" s="62">
        <v>200</v>
      </c>
      <c r="C164" s="62">
        <v>1</v>
      </c>
      <c r="D164" s="62">
        <f t="shared" si="4"/>
        <v>200</v>
      </c>
    </row>
    <row r="165" spans="1:4" x14ac:dyDescent="0.25">
      <c r="A165" s="69" t="s">
        <v>77</v>
      </c>
      <c r="B165" s="62">
        <v>200</v>
      </c>
      <c r="C165" s="62">
        <v>1</v>
      </c>
      <c r="D165" s="62">
        <f t="shared" si="4"/>
        <v>200</v>
      </c>
    </row>
    <row r="166" spans="1:4" x14ac:dyDescent="0.25">
      <c r="A166" s="69" t="s">
        <v>29</v>
      </c>
      <c r="B166" s="62">
        <v>600</v>
      </c>
      <c r="C166" s="62">
        <v>1</v>
      </c>
      <c r="D166" s="62">
        <f t="shared" si="4"/>
        <v>600</v>
      </c>
    </row>
    <row r="167" spans="1:4" x14ac:dyDescent="0.25">
      <c r="A167" s="69" t="s">
        <v>30</v>
      </c>
      <c r="B167" s="62">
        <v>938</v>
      </c>
      <c r="C167" s="62">
        <v>2</v>
      </c>
      <c r="D167" s="62">
        <f t="shared" si="4"/>
        <v>1876</v>
      </c>
    </row>
    <row r="168" spans="1:4" x14ac:dyDescent="0.25">
      <c r="A168" s="15" t="s">
        <v>60</v>
      </c>
      <c r="B168" s="12">
        <v>1000</v>
      </c>
      <c r="C168" s="12">
        <v>2</v>
      </c>
      <c r="D168" s="12">
        <f t="shared" si="4"/>
        <v>2000</v>
      </c>
    </row>
    <row r="169" spans="1:4" ht="27.6" x14ac:dyDescent="0.25">
      <c r="A169" s="15" t="s">
        <v>19</v>
      </c>
      <c r="B169" s="12">
        <f>B170+B171+B172+B173</f>
        <v>46</v>
      </c>
      <c r="C169" s="12"/>
      <c r="D169" s="12">
        <f>D170+D171+D172+D173</f>
        <v>404</v>
      </c>
    </row>
    <row r="170" spans="1:4" x14ac:dyDescent="0.25">
      <c r="A170" s="94" t="s">
        <v>31</v>
      </c>
      <c r="B170" s="12">
        <v>1</v>
      </c>
      <c r="C170" s="12">
        <v>7</v>
      </c>
      <c r="D170" s="12">
        <f t="shared" si="4"/>
        <v>7</v>
      </c>
    </row>
    <row r="171" spans="1:4" x14ac:dyDescent="0.25">
      <c r="A171" s="94" t="s">
        <v>32</v>
      </c>
      <c r="B171" s="12">
        <v>8</v>
      </c>
      <c r="C171" s="12">
        <v>8</v>
      </c>
      <c r="D171" s="12">
        <f t="shared" si="4"/>
        <v>64</v>
      </c>
    </row>
    <row r="172" spans="1:4" x14ac:dyDescent="0.25">
      <c r="A172" s="94" t="s">
        <v>33</v>
      </c>
      <c r="B172" s="12">
        <v>25</v>
      </c>
      <c r="C172" s="12">
        <v>9</v>
      </c>
      <c r="D172" s="12">
        <f t="shared" si="4"/>
        <v>225</v>
      </c>
    </row>
    <row r="173" spans="1:4" x14ac:dyDescent="0.25">
      <c r="A173" s="94" t="s">
        <v>34</v>
      </c>
      <c r="B173" s="12">
        <v>12</v>
      </c>
      <c r="C173" s="12">
        <v>9</v>
      </c>
      <c r="D173" s="12">
        <f t="shared" si="4"/>
        <v>108</v>
      </c>
    </row>
    <row r="174" spans="1:4" ht="27.6" x14ac:dyDescent="0.25">
      <c r="A174" s="77" t="s">
        <v>66</v>
      </c>
      <c r="B174" s="78">
        <f>B175+B176+B192+B196</f>
        <v>3286</v>
      </c>
      <c r="C174" s="78"/>
      <c r="D174" s="78">
        <f>D175+D176+D192+D196</f>
        <v>7318</v>
      </c>
    </row>
    <row r="175" spans="1:4" x14ac:dyDescent="0.25">
      <c r="A175" s="97" t="s">
        <v>35</v>
      </c>
      <c r="B175" s="78">
        <v>280</v>
      </c>
      <c r="C175" s="78">
        <v>1</v>
      </c>
      <c r="D175" s="78">
        <f>B175*C175</f>
        <v>280</v>
      </c>
    </row>
    <row r="176" spans="1:4" x14ac:dyDescent="0.25">
      <c r="A176" s="77" t="s">
        <v>65</v>
      </c>
      <c r="B176" s="78">
        <f>B177+B178+B179+B180+B181+B182+B183+B184+B185+B186+B187+B188+B189+B190+B191</f>
        <v>2276</v>
      </c>
      <c r="C176" s="78"/>
      <c r="D176" s="78">
        <f>D177+D178+D179+D180+D181+D182+D183+D184+D185+D186+D187+D188+D189+D190+D191</f>
        <v>3798</v>
      </c>
    </row>
    <row r="177" spans="1:4" x14ac:dyDescent="0.25">
      <c r="A177" s="97" t="s">
        <v>36</v>
      </c>
      <c r="B177" s="78"/>
      <c r="C177" s="78">
        <v>4</v>
      </c>
      <c r="D177" s="78">
        <f>B177*C177</f>
        <v>0</v>
      </c>
    </row>
    <row r="178" spans="1:4" ht="26.4" x14ac:dyDescent="0.25">
      <c r="A178" s="97" t="s">
        <v>37</v>
      </c>
      <c r="B178" s="78">
        <v>1458</v>
      </c>
      <c r="C178" s="78">
        <v>1</v>
      </c>
      <c r="D178" s="78">
        <f t="shared" ref="D178:D191" si="5">B178*C178</f>
        <v>1458</v>
      </c>
    </row>
    <row r="179" spans="1:4" x14ac:dyDescent="0.25">
      <c r="A179" s="97" t="s">
        <v>38</v>
      </c>
      <c r="B179" s="78"/>
      <c r="C179" s="78">
        <v>3</v>
      </c>
      <c r="D179" s="78">
        <f t="shared" si="5"/>
        <v>0</v>
      </c>
    </row>
    <row r="180" spans="1:4" x14ac:dyDescent="0.25">
      <c r="A180" s="97" t="s">
        <v>39</v>
      </c>
      <c r="B180" s="78"/>
      <c r="C180" s="78">
        <v>3</v>
      </c>
      <c r="D180" s="78">
        <f t="shared" si="5"/>
        <v>0</v>
      </c>
    </row>
    <row r="181" spans="1:4" x14ac:dyDescent="0.25">
      <c r="A181" s="97" t="s">
        <v>40</v>
      </c>
      <c r="B181" s="78"/>
      <c r="C181" s="78">
        <v>6</v>
      </c>
      <c r="D181" s="78">
        <f t="shared" si="5"/>
        <v>0</v>
      </c>
    </row>
    <row r="182" spans="1:4" x14ac:dyDescent="0.25">
      <c r="A182" s="97" t="s">
        <v>41</v>
      </c>
      <c r="B182" s="78">
        <v>27</v>
      </c>
      <c r="C182" s="78">
        <v>2</v>
      </c>
      <c r="D182" s="78">
        <f t="shared" si="5"/>
        <v>54</v>
      </c>
    </row>
    <row r="183" spans="1:4" x14ac:dyDescent="0.25">
      <c r="A183" s="97" t="s">
        <v>42</v>
      </c>
      <c r="B183" s="78"/>
      <c r="C183" s="78">
        <v>7</v>
      </c>
      <c r="D183" s="78">
        <f t="shared" si="5"/>
        <v>0</v>
      </c>
    </row>
    <row r="184" spans="1:4" x14ac:dyDescent="0.25">
      <c r="A184" s="97" t="s">
        <v>43</v>
      </c>
      <c r="B184" s="78">
        <v>500</v>
      </c>
      <c r="C184" s="78">
        <v>2</v>
      </c>
      <c r="D184" s="78">
        <f t="shared" si="5"/>
        <v>1000</v>
      </c>
    </row>
    <row r="185" spans="1:4" x14ac:dyDescent="0.25">
      <c r="A185" s="97" t="s">
        <v>44</v>
      </c>
      <c r="B185" s="78"/>
      <c r="C185" s="78">
        <v>4</v>
      </c>
      <c r="D185" s="78">
        <f t="shared" si="5"/>
        <v>0</v>
      </c>
    </row>
    <row r="186" spans="1:4" x14ac:dyDescent="0.25">
      <c r="A186" s="97" t="s">
        <v>45</v>
      </c>
      <c r="B186" s="78"/>
      <c r="C186" s="78">
        <v>8</v>
      </c>
      <c r="D186" s="78">
        <f t="shared" si="5"/>
        <v>0</v>
      </c>
    </row>
    <row r="187" spans="1:4" x14ac:dyDescent="0.25">
      <c r="A187" s="97" t="s">
        <v>46</v>
      </c>
      <c r="B187" s="78"/>
      <c r="C187" s="78">
        <v>8</v>
      </c>
      <c r="D187" s="78">
        <f t="shared" si="5"/>
        <v>0</v>
      </c>
    </row>
    <row r="188" spans="1:4" x14ac:dyDescent="0.25">
      <c r="A188" s="97" t="s">
        <v>47</v>
      </c>
      <c r="B188" s="78">
        <v>44</v>
      </c>
      <c r="C188" s="78">
        <v>3</v>
      </c>
      <c r="D188" s="78">
        <f t="shared" si="5"/>
        <v>132</v>
      </c>
    </row>
    <row r="189" spans="1:4" x14ac:dyDescent="0.25">
      <c r="A189" s="97" t="s">
        <v>48</v>
      </c>
      <c r="B189" s="78">
        <v>137</v>
      </c>
      <c r="C189" s="78">
        <v>2</v>
      </c>
      <c r="D189" s="78">
        <f t="shared" si="5"/>
        <v>274</v>
      </c>
    </row>
    <row r="190" spans="1:4" x14ac:dyDescent="0.25">
      <c r="A190" s="97" t="s">
        <v>49</v>
      </c>
      <c r="B190" s="78">
        <v>55</v>
      </c>
      <c r="C190" s="78">
        <v>7</v>
      </c>
      <c r="D190" s="78">
        <f t="shared" si="5"/>
        <v>385</v>
      </c>
    </row>
    <row r="191" spans="1:4" x14ac:dyDescent="0.25">
      <c r="A191" s="97" t="s">
        <v>50</v>
      </c>
      <c r="B191" s="78">
        <v>55</v>
      </c>
      <c r="C191" s="78">
        <v>9</v>
      </c>
      <c r="D191" s="78">
        <f t="shared" si="5"/>
        <v>495</v>
      </c>
    </row>
    <row r="192" spans="1:4" x14ac:dyDescent="0.25">
      <c r="A192" s="97" t="s">
        <v>51</v>
      </c>
      <c r="B192" s="78">
        <f>B193+B194+B195</f>
        <v>380</v>
      </c>
      <c r="C192" s="78"/>
      <c r="D192" s="78">
        <f>D193+D194+D195</f>
        <v>2890</v>
      </c>
    </row>
    <row r="193" spans="1:4" x14ac:dyDescent="0.25">
      <c r="A193" s="103" t="s">
        <v>25</v>
      </c>
      <c r="B193" s="78">
        <v>150</v>
      </c>
      <c r="C193" s="78">
        <v>7</v>
      </c>
      <c r="D193" s="78">
        <f>B193*C193</f>
        <v>1050</v>
      </c>
    </row>
    <row r="194" spans="1:4" ht="26.4" x14ac:dyDescent="0.25">
      <c r="A194" s="103" t="s">
        <v>26</v>
      </c>
      <c r="B194" s="78">
        <v>150</v>
      </c>
      <c r="C194" s="78">
        <v>8</v>
      </c>
      <c r="D194" s="78">
        <f t="shared" ref="D194:D195" si="6">B194*C194</f>
        <v>1200</v>
      </c>
    </row>
    <row r="195" spans="1:4" ht="52.8" x14ac:dyDescent="0.25">
      <c r="A195" s="103" t="s">
        <v>52</v>
      </c>
      <c r="B195" s="78">
        <v>80</v>
      </c>
      <c r="C195" s="78">
        <v>8</v>
      </c>
      <c r="D195" s="78">
        <f t="shared" si="6"/>
        <v>640</v>
      </c>
    </row>
    <row r="196" spans="1:4" x14ac:dyDescent="0.25">
      <c r="A196" s="97" t="s">
        <v>53</v>
      </c>
      <c r="B196" s="78">
        <f>B197+B198+B199</f>
        <v>350</v>
      </c>
      <c r="C196" s="78"/>
      <c r="D196" s="78">
        <f>D197+D198+D199</f>
        <v>350</v>
      </c>
    </row>
    <row r="197" spans="1:4" x14ac:dyDescent="0.25">
      <c r="A197" s="103" t="s">
        <v>25</v>
      </c>
      <c r="B197" s="78">
        <v>50</v>
      </c>
      <c r="C197" s="78">
        <v>1</v>
      </c>
      <c r="D197" s="78">
        <f>B197*C197</f>
        <v>50</v>
      </c>
    </row>
    <row r="198" spans="1:4" ht="26.4" x14ac:dyDescent="0.25">
      <c r="A198" s="103" t="s">
        <v>26</v>
      </c>
      <c r="B198" s="78">
        <v>300</v>
      </c>
      <c r="C198" s="78">
        <v>1</v>
      </c>
      <c r="D198" s="78">
        <f>B198*C198</f>
        <v>300</v>
      </c>
    </row>
    <row r="199" spans="1:4" ht="52.8" x14ac:dyDescent="0.25">
      <c r="A199" s="103" t="s">
        <v>52</v>
      </c>
      <c r="B199" s="78"/>
      <c r="C199" s="78">
        <v>1</v>
      </c>
      <c r="D199" s="78"/>
    </row>
    <row r="200" spans="1:4" x14ac:dyDescent="0.25">
      <c r="A200" s="7" t="s">
        <v>13</v>
      </c>
      <c r="B200" s="13"/>
      <c r="C200" s="13"/>
      <c r="D200" s="13">
        <f>D157</f>
        <v>13990</v>
      </c>
    </row>
    <row r="201" spans="1:4" ht="14.4" thickBot="1" x14ac:dyDescent="0.3">
      <c r="A201" s="86" t="s">
        <v>79</v>
      </c>
      <c r="B201" s="87">
        <f>B200+B155</f>
        <v>0</v>
      </c>
      <c r="C201" s="87"/>
      <c r="D201" s="87">
        <f>D155+D200</f>
        <v>176731</v>
      </c>
    </row>
    <row r="202" spans="1:4" x14ac:dyDescent="0.25">
      <c r="A202" s="120" t="s">
        <v>94</v>
      </c>
      <c r="B202" s="121"/>
      <c r="C202" s="121"/>
      <c r="D202" s="121"/>
    </row>
    <row r="203" spans="1:4" x14ac:dyDescent="0.25">
      <c r="A203" s="122"/>
      <c r="B203" s="123"/>
      <c r="C203" s="123"/>
      <c r="D203" s="123"/>
    </row>
    <row r="204" spans="1:4" x14ac:dyDescent="0.25">
      <c r="A204" s="124" t="s">
        <v>95</v>
      </c>
      <c r="B204" s="125"/>
      <c r="C204" s="125"/>
      <c r="D204" s="125"/>
    </row>
    <row r="205" spans="1:4" x14ac:dyDescent="0.25">
      <c r="A205" s="126" t="s">
        <v>1</v>
      </c>
      <c r="B205" s="127"/>
      <c r="C205" s="127"/>
      <c r="D205" s="127"/>
    </row>
    <row r="206" spans="1:4" x14ac:dyDescent="0.25">
      <c r="A206" s="76" t="s">
        <v>15</v>
      </c>
      <c r="B206" s="3"/>
      <c r="C206" s="3"/>
      <c r="D206" s="3"/>
    </row>
    <row r="207" spans="1:4" x14ac:dyDescent="0.25">
      <c r="A207" s="15" t="s">
        <v>18</v>
      </c>
      <c r="B207" s="12"/>
      <c r="C207" s="12"/>
      <c r="D207" s="12">
        <f>D209+D210+D211</f>
        <v>13468</v>
      </c>
    </row>
    <row r="208" spans="1:4" x14ac:dyDescent="0.25">
      <c r="A208" s="15" t="s">
        <v>9</v>
      </c>
      <c r="B208" s="12"/>
      <c r="C208" s="12"/>
      <c r="D208" s="12"/>
    </row>
    <row r="209" spans="1:4" x14ac:dyDescent="0.25">
      <c r="A209" s="77" t="s">
        <v>72</v>
      </c>
      <c r="B209" s="78">
        <v>200</v>
      </c>
      <c r="C209" s="78">
        <v>1</v>
      </c>
      <c r="D209" s="78">
        <f>B209*C209</f>
        <v>200</v>
      </c>
    </row>
    <row r="210" spans="1:4" ht="27.6" x14ac:dyDescent="0.25">
      <c r="A210" s="77" t="s">
        <v>82</v>
      </c>
      <c r="B210" s="78">
        <v>150</v>
      </c>
      <c r="C210" s="78">
        <v>1</v>
      </c>
      <c r="D210" s="78">
        <f>B210*C210</f>
        <v>150</v>
      </c>
    </row>
    <row r="211" spans="1:4" x14ac:dyDescent="0.25">
      <c r="A211" s="15" t="s">
        <v>6</v>
      </c>
      <c r="B211" s="12"/>
      <c r="C211" s="12"/>
      <c r="D211" s="12">
        <v>13118</v>
      </c>
    </row>
    <row r="212" spans="1:4" x14ac:dyDescent="0.25">
      <c r="A212" s="15" t="s">
        <v>7</v>
      </c>
      <c r="B212" s="12">
        <v>30125</v>
      </c>
      <c r="C212" s="29">
        <v>3.2</v>
      </c>
      <c r="D212" s="78">
        <f>B212*C212</f>
        <v>96400</v>
      </c>
    </row>
    <row r="213" spans="1:4" x14ac:dyDescent="0.25">
      <c r="A213" s="15" t="s">
        <v>11</v>
      </c>
      <c r="B213" s="12"/>
      <c r="C213" s="12"/>
      <c r="D213" s="12"/>
    </row>
    <row r="214" spans="1:4" x14ac:dyDescent="0.25">
      <c r="A214" s="15" t="s">
        <v>0</v>
      </c>
      <c r="B214" s="12"/>
      <c r="C214" s="12"/>
      <c r="D214" s="12">
        <v>14960</v>
      </c>
    </row>
    <row r="215" spans="1:4" x14ac:dyDescent="0.25">
      <c r="A215" s="15" t="s">
        <v>8</v>
      </c>
      <c r="B215" s="1"/>
      <c r="C215" s="12"/>
      <c r="D215" s="12">
        <v>7997</v>
      </c>
    </row>
    <row r="216" spans="1:4" x14ac:dyDescent="0.25">
      <c r="A216" s="10" t="s">
        <v>16</v>
      </c>
      <c r="B216" s="17"/>
      <c r="C216" s="17"/>
      <c r="D216" s="17">
        <f>D207+D212+D215</f>
        <v>117865</v>
      </c>
    </row>
    <row r="217" spans="1:4" x14ac:dyDescent="0.25">
      <c r="A217" s="14" t="s">
        <v>17</v>
      </c>
      <c r="B217" s="12"/>
      <c r="C217" s="12"/>
      <c r="D217" s="12"/>
    </row>
    <row r="218" spans="1:4" x14ac:dyDescent="0.25">
      <c r="A218" s="176" t="s">
        <v>18</v>
      </c>
      <c r="B218" s="178">
        <f>SUM(B220,B240,)</f>
        <v>7656</v>
      </c>
      <c r="C218" s="178"/>
      <c r="D218" s="180">
        <f>D220+D240</f>
        <v>15908</v>
      </c>
    </row>
    <row r="219" spans="1:4" x14ac:dyDescent="0.25">
      <c r="A219" s="15" t="s">
        <v>9</v>
      </c>
      <c r="B219" s="12"/>
      <c r="C219" s="12"/>
      <c r="D219" s="12"/>
    </row>
    <row r="220" spans="1:4" ht="27.6" x14ac:dyDescent="0.25">
      <c r="A220" s="15" t="s">
        <v>61</v>
      </c>
      <c r="B220" s="80">
        <v>4523</v>
      </c>
      <c r="C220" s="80"/>
      <c r="D220" s="80">
        <f>D222+D229+D230+D235</f>
        <v>5013</v>
      </c>
    </row>
    <row r="221" spans="1:4" x14ac:dyDescent="0.25">
      <c r="A221" s="15" t="s">
        <v>11</v>
      </c>
      <c r="B221" s="12"/>
      <c r="C221" s="12"/>
      <c r="D221" s="12"/>
    </row>
    <row r="222" spans="1:4" x14ac:dyDescent="0.25">
      <c r="A222" s="15" t="s">
        <v>59</v>
      </c>
      <c r="B222" s="12">
        <f>B223+B224+B225+B226+B227+B228</f>
        <v>1720</v>
      </c>
      <c r="C222" s="12"/>
      <c r="D222" s="12">
        <f>D223+D224+D225+D226+D227+D228</f>
        <v>2240</v>
      </c>
    </row>
    <row r="223" spans="1:4" x14ac:dyDescent="0.25">
      <c r="A223" s="69" t="s">
        <v>27</v>
      </c>
      <c r="B223" s="62">
        <v>300</v>
      </c>
      <c r="C223" s="62">
        <v>1</v>
      </c>
      <c r="D223" s="62">
        <f>B223*C223</f>
        <v>300</v>
      </c>
    </row>
    <row r="224" spans="1:4" x14ac:dyDescent="0.25">
      <c r="A224" s="69" t="s">
        <v>28</v>
      </c>
      <c r="B224" s="62">
        <v>400</v>
      </c>
      <c r="C224" s="62">
        <v>1</v>
      </c>
      <c r="D224" s="62">
        <f t="shared" ref="D224:D239" si="7">B224*C224</f>
        <v>400</v>
      </c>
    </row>
    <row r="225" spans="1:4" x14ac:dyDescent="0.25">
      <c r="A225" s="69" t="s">
        <v>76</v>
      </c>
      <c r="B225" s="62">
        <v>150</v>
      </c>
      <c r="C225" s="62">
        <v>1</v>
      </c>
      <c r="D225" s="62">
        <f t="shared" si="7"/>
        <v>150</v>
      </c>
    </row>
    <row r="226" spans="1:4" x14ac:dyDescent="0.25">
      <c r="A226" s="69" t="s">
        <v>77</v>
      </c>
      <c r="B226" s="62">
        <v>150</v>
      </c>
      <c r="C226" s="62">
        <v>1</v>
      </c>
      <c r="D226" s="62">
        <f t="shared" si="7"/>
        <v>150</v>
      </c>
    </row>
    <row r="227" spans="1:4" x14ac:dyDescent="0.25">
      <c r="A227" s="69" t="s">
        <v>29</v>
      </c>
      <c r="B227" s="62">
        <v>200</v>
      </c>
      <c r="C227" s="62">
        <v>1</v>
      </c>
      <c r="D227" s="62">
        <f t="shared" si="7"/>
        <v>200</v>
      </c>
    </row>
    <row r="228" spans="1:4" x14ac:dyDescent="0.25">
      <c r="A228" s="69" t="s">
        <v>30</v>
      </c>
      <c r="B228" s="62">
        <v>520</v>
      </c>
      <c r="C228" s="62">
        <v>2</v>
      </c>
      <c r="D228" s="62">
        <f t="shared" si="7"/>
        <v>1040</v>
      </c>
    </row>
    <row r="229" spans="1:4" x14ac:dyDescent="0.25">
      <c r="A229" s="15" t="s">
        <v>60</v>
      </c>
      <c r="B229" s="12">
        <v>375</v>
      </c>
      <c r="C229" s="12">
        <v>2</v>
      </c>
      <c r="D229" s="12">
        <f t="shared" si="7"/>
        <v>750</v>
      </c>
    </row>
    <row r="230" spans="1:4" ht="27.6" x14ac:dyDescent="0.25">
      <c r="A230" s="15" t="s">
        <v>19</v>
      </c>
      <c r="B230" s="12">
        <f>B231+B232+B233+B234</f>
        <v>165</v>
      </c>
      <c r="C230" s="12"/>
      <c r="D230" s="12">
        <f>D231+D232+D233+D234</f>
        <v>1485</v>
      </c>
    </row>
    <row r="231" spans="1:4" x14ac:dyDescent="0.25">
      <c r="A231" s="94" t="s">
        <v>31</v>
      </c>
      <c r="B231" s="12"/>
      <c r="C231" s="75">
        <v>7</v>
      </c>
      <c r="D231" s="12">
        <f t="shared" si="7"/>
        <v>0</v>
      </c>
    </row>
    <row r="232" spans="1:4" x14ac:dyDescent="0.25">
      <c r="A232" s="94" t="s">
        <v>32</v>
      </c>
      <c r="B232" s="12"/>
      <c r="C232" s="75">
        <v>8</v>
      </c>
      <c r="D232" s="12">
        <f t="shared" si="7"/>
        <v>0</v>
      </c>
    </row>
    <row r="233" spans="1:4" x14ac:dyDescent="0.25">
      <c r="A233" s="94" t="s">
        <v>33</v>
      </c>
      <c r="B233" s="12">
        <v>105</v>
      </c>
      <c r="C233" s="75">
        <v>9</v>
      </c>
      <c r="D233" s="12">
        <f t="shared" si="7"/>
        <v>945</v>
      </c>
    </row>
    <row r="234" spans="1:4" x14ac:dyDescent="0.25">
      <c r="A234" s="94" t="s">
        <v>34</v>
      </c>
      <c r="B234" s="12">
        <v>60</v>
      </c>
      <c r="C234" s="75">
        <v>9</v>
      </c>
      <c r="D234" s="12">
        <f t="shared" si="7"/>
        <v>540</v>
      </c>
    </row>
    <row r="235" spans="1:4" ht="27.6" x14ac:dyDescent="0.25">
      <c r="A235" s="15" t="s">
        <v>20</v>
      </c>
      <c r="B235" s="12">
        <f>B236+B237+B238+B239</f>
        <v>60</v>
      </c>
      <c r="C235" s="12"/>
      <c r="D235" s="12">
        <f>D236+D237+D238+D239</f>
        <v>538</v>
      </c>
    </row>
    <row r="236" spans="1:4" x14ac:dyDescent="0.25">
      <c r="A236" s="94" t="s">
        <v>31</v>
      </c>
      <c r="B236" s="12"/>
      <c r="C236" s="75">
        <v>7</v>
      </c>
      <c r="D236" s="12">
        <f t="shared" si="7"/>
        <v>0</v>
      </c>
    </row>
    <row r="237" spans="1:4" x14ac:dyDescent="0.25">
      <c r="A237" s="94" t="s">
        <v>32</v>
      </c>
      <c r="B237" s="12">
        <v>2</v>
      </c>
      <c r="C237" s="75">
        <v>8</v>
      </c>
      <c r="D237" s="12">
        <f t="shared" si="7"/>
        <v>16</v>
      </c>
    </row>
    <row r="238" spans="1:4" x14ac:dyDescent="0.25">
      <c r="A238" s="94" t="s">
        <v>33</v>
      </c>
      <c r="B238" s="12">
        <v>42</v>
      </c>
      <c r="C238" s="75">
        <v>9</v>
      </c>
      <c r="D238" s="12">
        <f t="shared" si="7"/>
        <v>378</v>
      </c>
    </row>
    <row r="239" spans="1:4" x14ac:dyDescent="0.25">
      <c r="A239" s="94" t="s">
        <v>34</v>
      </c>
      <c r="B239" s="12">
        <v>16</v>
      </c>
      <c r="C239" s="75">
        <v>9</v>
      </c>
      <c r="D239" s="12">
        <f t="shared" si="7"/>
        <v>144</v>
      </c>
    </row>
    <row r="240" spans="1:4" ht="27.6" x14ac:dyDescent="0.25">
      <c r="A240" s="77" t="s">
        <v>66</v>
      </c>
      <c r="B240" s="78">
        <f>B241+B242+B258+B262</f>
        <v>3133</v>
      </c>
      <c r="C240" s="78"/>
      <c r="D240" s="78">
        <f>D241+D242+D258+D262</f>
        <v>10895</v>
      </c>
    </row>
    <row r="241" spans="1:4" x14ac:dyDescent="0.25">
      <c r="A241" s="97" t="s">
        <v>35</v>
      </c>
      <c r="B241" s="78">
        <v>720</v>
      </c>
      <c r="C241" s="78">
        <v>1</v>
      </c>
      <c r="D241" s="78">
        <f>B241*C241</f>
        <v>720</v>
      </c>
    </row>
    <row r="242" spans="1:4" x14ac:dyDescent="0.25">
      <c r="A242" s="77" t="s">
        <v>65</v>
      </c>
      <c r="B242" s="78">
        <f>B243+B244+B245+B246+B247+B248+B249+B250+B251+B252+B253+B254+B255+B256+B257</f>
        <v>1154</v>
      </c>
      <c r="C242" s="78"/>
      <c r="D242" s="78">
        <f>D243+D244+D245+D246+D247+D248+D249+D250+D251+D252+D253+D254+D255+D256+D257</f>
        <v>5509</v>
      </c>
    </row>
    <row r="243" spans="1:4" x14ac:dyDescent="0.25">
      <c r="A243" s="97" t="s">
        <v>36</v>
      </c>
      <c r="B243" s="78">
        <v>49</v>
      </c>
      <c r="C243" s="78">
        <v>4</v>
      </c>
      <c r="D243" s="78">
        <f>B243*C243</f>
        <v>196</v>
      </c>
    </row>
    <row r="244" spans="1:4" ht="26.4" x14ac:dyDescent="0.25">
      <c r="A244" s="97" t="s">
        <v>37</v>
      </c>
      <c r="B244" s="78">
        <v>173</v>
      </c>
      <c r="C244" s="78">
        <v>1</v>
      </c>
      <c r="D244" s="78">
        <f t="shared" ref="D244:D257" si="8">B244*C244</f>
        <v>173</v>
      </c>
    </row>
    <row r="245" spans="1:4" x14ac:dyDescent="0.25">
      <c r="A245" s="97" t="s">
        <v>38</v>
      </c>
      <c r="B245" s="78">
        <v>55</v>
      </c>
      <c r="C245" s="78">
        <v>3</v>
      </c>
      <c r="D245" s="78">
        <f t="shared" si="8"/>
        <v>165</v>
      </c>
    </row>
    <row r="246" spans="1:4" x14ac:dyDescent="0.25">
      <c r="A246" s="97" t="s">
        <v>39</v>
      </c>
      <c r="B246" s="78">
        <v>60</v>
      </c>
      <c r="C246" s="78">
        <v>3</v>
      </c>
      <c r="D246" s="78">
        <f t="shared" si="8"/>
        <v>180</v>
      </c>
    </row>
    <row r="247" spans="1:4" x14ac:dyDescent="0.25">
      <c r="A247" s="97" t="s">
        <v>40</v>
      </c>
      <c r="B247" s="78">
        <v>60</v>
      </c>
      <c r="C247" s="78">
        <v>6</v>
      </c>
      <c r="D247" s="78">
        <f t="shared" si="8"/>
        <v>360</v>
      </c>
    </row>
    <row r="248" spans="1:4" x14ac:dyDescent="0.25">
      <c r="A248" s="97" t="s">
        <v>41</v>
      </c>
      <c r="B248" s="78">
        <v>55</v>
      </c>
      <c r="C248" s="78">
        <v>2</v>
      </c>
      <c r="D248" s="78">
        <f t="shared" si="8"/>
        <v>110</v>
      </c>
    </row>
    <row r="249" spans="1:4" x14ac:dyDescent="0.25">
      <c r="A249" s="97" t="s">
        <v>42</v>
      </c>
      <c r="B249" s="78">
        <v>55</v>
      </c>
      <c r="C249" s="78">
        <v>7</v>
      </c>
      <c r="D249" s="78">
        <f t="shared" si="8"/>
        <v>385</v>
      </c>
    </row>
    <row r="250" spans="1:4" x14ac:dyDescent="0.25">
      <c r="A250" s="97" t="s">
        <v>43</v>
      </c>
      <c r="B250" s="78">
        <v>55</v>
      </c>
      <c r="C250" s="78">
        <v>2</v>
      </c>
      <c r="D250" s="78">
        <f t="shared" si="8"/>
        <v>110</v>
      </c>
    </row>
    <row r="251" spans="1:4" x14ac:dyDescent="0.25">
      <c r="A251" s="97" t="s">
        <v>44</v>
      </c>
      <c r="B251" s="78">
        <v>77</v>
      </c>
      <c r="C251" s="78">
        <v>4</v>
      </c>
      <c r="D251" s="78">
        <f t="shared" si="8"/>
        <v>308</v>
      </c>
    </row>
    <row r="252" spans="1:4" x14ac:dyDescent="0.25">
      <c r="A252" s="97" t="s">
        <v>45</v>
      </c>
      <c r="B252" s="78">
        <v>55</v>
      </c>
      <c r="C252" s="78">
        <v>8</v>
      </c>
      <c r="D252" s="78">
        <f t="shared" si="8"/>
        <v>440</v>
      </c>
    </row>
    <row r="253" spans="1:4" x14ac:dyDescent="0.25">
      <c r="A253" s="97" t="s">
        <v>46</v>
      </c>
      <c r="B253" s="78">
        <v>60</v>
      </c>
      <c r="C253" s="78">
        <v>8</v>
      </c>
      <c r="D253" s="78">
        <f t="shared" si="8"/>
        <v>480</v>
      </c>
    </row>
    <row r="254" spans="1:4" x14ac:dyDescent="0.25">
      <c r="A254" s="97" t="s">
        <v>47</v>
      </c>
      <c r="B254" s="78">
        <v>60</v>
      </c>
      <c r="C254" s="78">
        <v>3</v>
      </c>
      <c r="D254" s="78">
        <f t="shared" si="8"/>
        <v>180</v>
      </c>
    </row>
    <row r="255" spans="1:4" x14ac:dyDescent="0.25">
      <c r="A255" s="97" t="s">
        <v>48</v>
      </c>
      <c r="B255" s="78">
        <v>74</v>
      </c>
      <c r="C255" s="78">
        <v>2</v>
      </c>
      <c r="D255" s="78">
        <f t="shared" si="8"/>
        <v>148</v>
      </c>
    </row>
    <row r="256" spans="1:4" x14ac:dyDescent="0.25">
      <c r="A256" s="97" t="s">
        <v>49</v>
      </c>
      <c r="B256" s="78">
        <v>60</v>
      </c>
      <c r="C256" s="78">
        <v>7</v>
      </c>
      <c r="D256" s="78">
        <f t="shared" si="8"/>
        <v>420</v>
      </c>
    </row>
    <row r="257" spans="1:4" x14ac:dyDescent="0.25">
      <c r="A257" s="97" t="s">
        <v>50</v>
      </c>
      <c r="B257" s="78">
        <v>206</v>
      </c>
      <c r="C257" s="78">
        <v>9</v>
      </c>
      <c r="D257" s="78">
        <f t="shared" si="8"/>
        <v>1854</v>
      </c>
    </row>
    <row r="258" spans="1:4" x14ac:dyDescent="0.25">
      <c r="A258" s="97" t="s">
        <v>51</v>
      </c>
      <c r="B258" s="78">
        <f>B259+B260+B261</f>
        <v>510</v>
      </c>
      <c r="C258" s="78"/>
      <c r="D258" s="78">
        <f>D259+D260+D261</f>
        <v>3917</v>
      </c>
    </row>
    <row r="259" spans="1:4" x14ac:dyDescent="0.25">
      <c r="A259" s="103" t="s">
        <v>25</v>
      </c>
      <c r="B259" s="78">
        <v>163</v>
      </c>
      <c r="C259" s="78">
        <v>7</v>
      </c>
      <c r="D259" s="78">
        <f>B259*C259</f>
        <v>1141</v>
      </c>
    </row>
    <row r="260" spans="1:4" ht="26.4" x14ac:dyDescent="0.25">
      <c r="A260" s="103" t="s">
        <v>26</v>
      </c>
      <c r="B260" s="78">
        <v>240</v>
      </c>
      <c r="C260" s="78">
        <v>8</v>
      </c>
      <c r="D260" s="78">
        <f t="shared" ref="D260:D261" si="9">B260*C260</f>
        <v>1920</v>
      </c>
    </row>
    <row r="261" spans="1:4" ht="52.8" x14ac:dyDescent="0.25">
      <c r="A261" s="103" t="s">
        <v>52</v>
      </c>
      <c r="B261" s="78">
        <v>107</v>
      </c>
      <c r="C261" s="78">
        <v>8</v>
      </c>
      <c r="D261" s="78">
        <f t="shared" si="9"/>
        <v>856</v>
      </c>
    </row>
    <row r="262" spans="1:4" x14ac:dyDescent="0.25">
      <c r="A262" s="97" t="s">
        <v>53</v>
      </c>
      <c r="B262" s="78">
        <f>B263+B264+B265</f>
        <v>749</v>
      </c>
      <c r="C262" s="78"/>
      <c r="D262" s="78">
        <f>D263+D264+D265</f>
        <v>749</v>
      </c>
    </row>
    <row r="263" spans="1:4" x14ac:dyDescent="0.25">
      <c r="A263" s="103" t="s">
        <v>25</v>
      </c>
      <c r="B263" s="78">
        <v>204</v>
      </c>
      <c r="C263" s="78">
        <v>1</v>
      </c>
      <c r="D263" s="78">
        <f>B263*C263</f>
        <v>204</v>
      </c>
    </row>
    <row r="264" spans="1:4" ht="26.4" x14ac:dyDescent="0.25">
      <c r="A264" s="103" t="s">
        <v>26</v>
      </c>
      <c r="B264" s="78">
        <v>545</v>
      </c>
      <c r="C264" s="78">
        <v>1</v>
      </c>
      <c r="D264" s="78">
        <f>B264*C264</f>
        <v>545</v>
      </c>
    </row>
    <row r="265" spans="1:4" ht="52.8" x14ac:dyDescent="0.25">
      <c r="A265" s="103" t="s">
        <v>52</v>
      </c>
      <c r="B265" s="78">
        <v>0</v>
      </c>
      <c r="C265" s="78">
        <v>1</v>
      </c>
      <c r="D265" s="78">
        <f>B265*C265</f>
        <v>0</v>
      </c>
    </row>
    <row r="266" spans="1:4" x14ac:dyDescent="0.25">
      <c r="A266" s="128" t="s">
        <v>13</v>
      </c>
      <c r="B266" s="13"/>
      <c r="C266" s="13"/>
      <c r="D266" s="13">
        <f>D218</f>
        <v>15908</v>
      </c>
    </row>
    <row r="267" spans="1:4" ht="14.4" thickBot="1" x14ac:dyDescent="0.3">
      <c r="A267" s="86" t="s">
        <v>79</v>
      </c>
      <c r="B267" s="129">
        <f>B266+B216</f>
        <v>0</v>
      </c>
      <c r="C267" s="129"/>
      <c r="D267" s="129">
        <f>D216+D266</f>
        <v>133773</v>
      </c>
    </row>
    <row r="268" spans="1:4" x14ac:dyDescent="0.25">
      <c r="A268" s="130" t="s">
        <v>96</v>
      </c>
      <c r="B268" s="131"/>
      <c r="C268" s="131"/>
      <c r="D268" s="131"/>
    </row>
    <row r="269" spans="1:4" x14ac:dyDescent="0.25">
      <c r="A269" s="16" t="s">
        <v>1</v>
      </c>
      <c r="B269" s="132"/>
      <c r="C269" s="132"/>
      <c r="D269" s="132"/>
    </row>
    <row r="270" spans="1:4" x14ac:dyDescent="0.25">
      <c r="A270" s="76" t="s">
        <v>15</v>
      </c>
      <c r="B270" s="3"/>
      <c r="C270" s="3"/>
      <c r="D270" s="3"/>
    </row>
    <row r="271" spans="1:4" x14ac:dyDescent="0.25">
      <c r="A271" s="15" t="s">
        <v>18</v>
      </c>
      <c r="B271" s="12"/>
      <c r="C271" s="12"/>
      <c r="D271" s="12">
        <f>D273+D274+D275</f>
        <v>48068</v>
      </c>
    </row>
    <row r="272" spans="1:4" x14ac:dyDescent="0.25">
      <c r="A272" s="15" t="s">
        <v>9</v>
      </c>
      <c r="B272" s="12"/>
      <c r="C272" s="12"/>
      <c r="D272" s="12"/>
    </row>
    <row r="273" spans="1:4" x14ac:dyDescent="0.25">
      <c r="A273" s="77" t="s">
        <v>72</v>
      </c>
      <c r="B273" s="78">
        <v>5412</v>
      </c>
      <c r="C273" s="78">
        <v>1</v>
      </c>
      <c r="D273" s="78">
        <f>B273*C273</f>
        <v>5412</v>
      </c>
    </row>
    <row r="274" spans="1:4" ht="27.6" x14ac:dyDescent="0.25">
      <c r="A274" s="77" t="s">
        <v>82</v>
      </c>
      <c r="B274" s="78">
        <v>423</v>
      </c>
      <c r="C274" s="78">
        <v>1</v>
      </c>
      <c r="D274" s="78">
        <f>B274*C274</f>
        <v>423</v>
      </c>
    </row>
    <row r="275" spans="1:4" x14ac:dyDescent="0.25">
      <c r="A275" s="15" t="s">
        <v>6</v>
      </c>
      <c r="B275" s="12"/>
      <c r="C275" s="12"/>
      <c r="D275" s="12">
        <v>42233</v>
      </c>
    </row>
    <row r="276" spans="1:4" x14ac:dyDescent="0.25">
      <c r="A276" s="15" t="s">
        <v>7</v>
      </c>
      <c r="B276" s="12">
        <v>101328</v>
      </c>
      <c r="C276" s="29">
        <v>3.2</v>
      </c>
      <c r="D276" s="78">
        <f>B276*C276</f>
        <v>324249.60000000003</v>
      </c>
    </row>
    <row r="277" spans="1:4" x14ac:dyDescent="0.25">
      <c r="A277" s="15" t="s">
        <v>11</v>
      </c>
      <c r="B277" s="12"/>
      <c r="C277" s="12"/>
      <c r="D277" s="12"/>
    </row>
    <row r="278" spans="1:4" x14ac:dyDescent="0.25">
      <c r="A278" s="15" t="s">
        <v>0</v>
      </c>
      <c r="B278" s="12"/>
      <c r="C278" s="12"/>
      <c r="D278" s="12">
        <v>71287</v>
      </c>
    </row>
    <row r="279" spans="1:4" x14ac:dyDescent="0.25">
      <c r="A279" s="15" t="s">
        <v>8</v>
      </c>
      <c r="B279" s="1"/>
      <c r="C279" s="12"/>
      <c r="D279" s="12">
        <v>30044</v>
      </c>
    </row>
    <row r="280" spans="1:4" x14ac:dyDescent="0.25">
      <c r="A280" s="133" t="s">
        <v>97</v>
      </c>
      <c r="B280" s="134"/>
      <c r="C280" s="135"/>
      <c r="D280" s="135">
        <v>671</v>
      </c>
    </row>
    <row r="281" spans="1:4" x14ac:dyDescent="0.25">
      <c r="A281" s="10" t="s">
        <v>16</v>
      </c>
      <c r="B281" s="17">
        <f>D279+B276*3.2+B271</f>
        <v>354293.60000000003</v>
      </c>
      <c r="C281" s="17"/>
      <c r="D281" s="17">
        <f>D271+D276+D279</f>
        <v>402361.60000000003</v>
      </c>
    </row>
    <row r="282" spans="1:4" x14ac:dyDescent="0.25">
      <c r="A282" s="14" t="s">
        <v>17</v>
      </c>
      <c r="B282" s="12"/>
      <c r="C282" s="12"/>
      <c r="D282" s="12"/>
    </row>
    <row r="283" spans="1:4" x14ac:dyDescent="0.25">
      <c r="A283" s="176" t="s">
        <v>18</v>
      </c>
      <c r="B283" s="178"/>
      <c r="C283" s="178"/>
      <c r="D283" s="180">
        <f>D285+D305</f>
        <v>57907</v>
      </c>
    </row>
    <row r="284" spans="1:4" x14ac:dyDescent="0.25">
      <c r="A284" s="15" t="s">
        <v>9</v>
      </c>
      <c r="B284" s="12"/>
      <c r="C284" s="12"/>
      <c r="D284" s="12"/>
    </row>
    <row r="285" spans="1:4" ht="27.6" x14ac:dyDescent="0.25">
      <c r="A285" s="15" t="s">
        <v>61</v>
      </c>
      <c r="B285" s="80"/>
      <c r="C285" s="80"/>
      <c r="D285" s="80">
        <f>D287+D294+D295+D300</f>
        <v>9694</v>
      </c>
    </row>
    <row r="286" spans="1:4" x14ac:dyDescent="0.25">
      <c r="A286" s="15" t="s">
        <v>11</v>
      </c>
      <c r="B286" s="12"/>
      <c r="C286" s="12"/>
      <c r="D286" s="12"/>
    </row>
    <row r="287" spans="1:4" x14ac:dyDescent="0.25">
      <c r="A287" s="15" t="s">
        <v>98</v>
      </c>
      <c r="B287" s="12">
        <f>B288+B289+B290+B291+B292+B293</f>
        <v>5173</v>
      </c>
      <c r="C287" s="12"/>
      <c r="D287" s="12">
        <f>D288+D289+D290+D291+D292+D293</f>
        <v>6721</v>
      </c>
    </row>
    <row r="288" spans="1:4" x14ac:dyDescent="0.25">
      <c r="A288" s="69" t="s">
        <v>27</v>
      </c>
      <c r="B288" s="62">
        <v>975</v>
      </c>
      <c r="C288" s="62">
        <v>1</v>
      </c>
      <c r="D288" s="62">
        <f>B288*C288</f>
        <v>975</v>
      </c>
    </row>
    <row r="289" spans="1:4" x14ac:dyDescent="0.25">
      <c r="A289" s="69" t="s">
        <v>28</v>
      </c>
      <c r="B289" s="62">
        <v>1052</v>
      </c>
      <c r="C289" s="62">
        <v>1</v>
      </c>
      <c r="D289" s="62">
        <f t="shared" ref="D289:D294" si="10">B289*C289</f>
        <v>1052</v>
      </c>
    </row>
    <row r="290" spans="1:4" x14ac:dyDescent="0.25">
      <c r="A290" s="69" t="s">
        <v>76</v>
      </c>
      <c r="B290" s="62">
        <v>276</v>
      </c>
      <c r="C290" s="62">
        <v>1</v>
      </c>
      <c r="D290" s="62">
        <f t="shared" si="10"/>
        <v>276</v>
      </c>
    </row>
    <row r="291" spans="1:4" x14ac:dyDescent="0.25">
      <c r="A291" s="69" t="s">
        <v>77</v>
      </c>
      <c r="B291" s="62">
        <v>356</v>
      </c>
      <c r="C291" s="62">
        <v>1</v>
      </c>
      <c r="D291" s="62">
        <f t="shared" si="10"/>
        <v>356</v>
      </c>
    </row>
    <row r="292" spans="1:4" x14ac:dyDescent="0.25">
      <c r="A292" s="69" t="s">
        <v>29</v>
      </c>
      <c r="B292" s="62">
        <v>966</v>
      </c>
      <c r="C292" s="62">
        <v>1</v>
      </c>
      <c r="D292" s="62">
        <f t="shared" si="10"/>
        <v>966</v>
      </c>
    </row>
    <row r="293" spans="1:4" x14ac:dyDescent="0.25">
      <c r="A293" s="69" t="s">
        <v>30</v>
      </c>
      <c r="B293" s="62">
        <v>1548</v>
      </c>
      <c r="C293" s="62">
        <v>2</v>
      </c>
      <c r="D293" s="62">
        <f t="shared" si="10"/>
        <v>3096</v>
      </c>
    </row>
    <row r="294" spans="1:4" ht="27.6" x14ac:dyDescent="0.25">
      <c r="A294" s="15" t="s">
        <v>99</v>
      </c>
      <c r="B294" s="12">
        <v>600</v>
      </c>
      <c r="C294" s="12">
        <v>2</v>
      </c>
      <c r="D294" s="12">
        <f t="shared" si="10"/>
        <v>1200</v>
      </c>
    </row>
    <row r="295" spans="1:4" ht="27.6" x14ac:dyDescent="0.25">
      <c r="A295" s="15" t="s">
        <v>19</v>
      </c>
      <c r="B295" s="12">
        <f>B296+B297+B298+B299</f>
        <v>159</v>
      </c>
      <c r="C295" s="12"/>
      <c r="D295" s="12">
        <f>D296+D297+D298+D299</f>
        <v>1425</v>
      </c>
    </row>
    <row r="296" spans="1:4" x14ac:dyDescent="0.25">
      <c r="A296" s="94" t="s">
        <v>31</v>
      </c>
      <c r="B296" s="12"/>
      <c r="C296" s="75">
        <v>7</v>
      </c>
      <c r="D296" s="12">
        <f t="shared" ref="D296:D299" si="11">B296*C296</f>
        <v>0</v>
      </c>
    </row>
    <row r="297" spans="1:4" x14ac:dyDescent="0.25">
      <c r="A297" s="94" t="s">
        <v>32</v>
      </c>
      <c r="B297" s="12">
        <v>6</v>
      </c>
      <c r="C297" s="75">
        <v>8</v>
      </c>
      <c r="D297" s="12">
        <f t="shared" si="11"/>
        <v>48</v>
      </c>
    </row>
    <row r="298" spans="1:4" x14ac:dyDescent="0.25">
      <c r="A298" s="94" t="s">
        <v>33</v>
      </c>
      <c r="B298" s="12">
        <v>146</v>
      </c>
      <c r="C298" s="75">
        <v>9</v>
      </c>
      <c r="D298" s="12">
        <f t="shared" si="11"/>
        <v>1314</v>
      </c>
    </row>
    <row r="299" spans="1:4" x14ac:dyDescent="0.25">
      <c r="A299" s="94" t="s">
        <v>34</v>
      </c>
      <c r="B299" s="12">
        <v>7</v>
      </c>
      <c r="C299" s="75">
        <v>9</v>
      </c>
      <c r="D299" s="12">
        <f t="shared" si="11"/>
        <v>63</v>
      </c>
    </row>
    <row r="300" spans="1:4" ht="27.6" x14ac:dyDescent="0.25">
      <c r="A300" s="15" t="s">
        <v>20</v>
      </c>
      <c r="B300" s="12">
        <f>B301+B302+B303+B304</f>
        <v>40</v>
      </c>
      <c r="C300" s="12"/>
      <c r="D300" s="12">
        <f>D301+D302+D303+D304</f>
        <v>348</v>
      </c>
    </row>
    <row r="301" spans="1:4" x14ac:dyDescent="0.25">
      <c r="A301" s="94" t="s">
        <v>31</v>
      </c>
      <c r="B301" s="12">
        <v>2</v>
      </c>
      <c r="C301" s="75">
        <v>7</v>
      </c>
      <c r="D301" s="12">
        <f t="shared" ref="D301:D304" si="12">B301*C301</f>
        <v>14</v>
      </c>
    </row>
    <row r="302" spans="1:4" x14ac:dyDescent="0.25">
      <c r="A302" s="94" t="s">
        <v>32</v>
      </c>
      <c r="B302" s="12">
        <v>8</v>
      </c>
      <c r="C302" s="75">
        <v>8</v>
      </c>
      <c r="D302" s="12">
        <f t="shared" si="12"/>
        <v>64</v>
      </c>
    </row>
    <row r="303" spans="1:4" x14ac:dyDescent="0.25">
      <c r="A303" s="94" t="s">
        <v>33</v>
      </c>
      <c r="B303" s="12">
        <v>30</v>
      </c>
      <c r="C303" s="75">
        <v>9</v>
      </c>
      <c r="D303" s="12">
        <f t="shared" si="12"/>
        <v>270</v>
      </c>
    </row>
    <row r="304" spans="1:4" x14ac:dyDescent="0.25">
      <c r="A304" s="94" t="s">
        <v>34</v>
      </c>
      <c r="B304" s="12"/>
      <c r="C304" s="75">
        <v>9</v>
      </c>
      <c r="D304" s="12">
        <f t="shared" si="12"/>
        <v>0</v>
      </c>
    </row>
    <row r="305" spans="1:4" ht="27.6" x14ac:dyDescent="0.25">
      <c r="A305" s="77" t="s">
        <v>66</v>
      </c>
      <c r="B305" s="78">
        <f>B306+B307+B323+B327</f>
        <v>15410</v>
      </c>
      <c r="C305" s="78"/>
      <c r="D305" s="78">
        <f>D306+D307+D323+D327</f>
        <v>48213</v>
      </c>
    </row>
    <row r="306" spans="1:4" x14ac:dyDescent="0.25">
      <c r="A306" s="97" t="s">
        <v>35</v>
      </c>
      <c r="B306" s="78">
        <v>6776</v>
      </c>
      <c r="C306" s="78">
        <v>1</v>
      </c>
      <c r="D306" s="78">
        <f>B306*C306</f>
        <v>6776</v>
      </c>
    </row>
    <row r="307" spans="1:4" x14ac:dyDescent="0.25">
      <c r="A307" s="77" t="s">
        <v>65</v>
      </c>
      <c r="B307" s="78">
        <f>B308+B309+B310+B311+B312+B313+B314+B315+B316+B317+B318+B319+B320+B321+B322</f>
        <v>6713</v>
      </c>
      <c r="C307" s="78"/>
      <c r="D307" s="78">
        <f>D308+D309+D310+D311+D312+D313+D314+D315+D316+D317+D318+D319+D320+D321+D322</f>
        <v>27458</v>
      </c>
    </row>
    <row r="308" spans="1:4" x14ac:dyDescent="0.25">
      <c r="A308" s="97" t="s">
        <v>36</v>
      </c>
      <c r="B308" s="78">
        <v>400</v>
      </c>
      <c r="C308" s="78">
        <v>4</v>
      </c>
      <c r="D308" s="78">
        <f>B308*C308</f>
        <v>1600</v>
      </c>
    </row>
    <row r="309" spans="1:4" ht="26.4" x14ac:dyDescent="0.25">
      <c r="A309" s="97" t="s">
        <v>37</v>
      </c>
      <c r="B309" s="78">
        <v>1620</v>
      </c>
      <c r="C309" s="78">
        <v>1</v>
      </c>
      <c r="D309" s="78">
        <f t="shared" ref="D309:D322" si="13">B309*C309</f>
        <v>1620</v>
      </c>
    </row>
    <row r="310" spans="1:4" x14ac:dyDescent="0.25">
      <c r="A310" s="97" t="s">
        <v>38</v>
      </c>
      <c r="B310" s="78">
        <v>207</v>
      </c>
      <c r="C310" s="78">
        <v>3</v>
      </c>
      <c r="D310" s="78">
        <f t="shared" si="13"/>
        <v>621</v>
      </c>
    </row>
    <row r="311" spans="1:4" x14ac:dyDescent="0.25">
      <c r="A311" s="97" t="s">
        <v>39</v>
      </c>
      <c r="B311" s="78">
        <v>207</v>
      </c>
      <c r="C311" s="78">
        <v>3</v>
      </c>
      <c r="D311" s="78">
        <f t="shared" si="13"/>
        <v>621</v>
      </c>
    </row>
    <row r="312" spans="1:4" x14ac:dyDescent="0.25">
      <c r="A312" s="97" t="s">
        <v>40</v>
      </c>
      <c r="B312" s="78">
        <v>316</v>
      </c>
      <c r="C312" s="78">
        <v>6</v>
      </c>
      <c r="D312" s="78">
        <f t="shared" si="13"/>
        <v>1896</v>
      </c>
    </row>
    <row r="313" spans="1:4" x14ac:dyDescent="0.25">
      <c r="A313" s="97" t="s">
        <v>41</v>
      </c>
      <c r="B313" s="78">
        <v>402</v>
      </c>
      <c r="C313" s="78">
        <v>2</v>
      </c>
      <c r="D313" s="78">
        <f t="shared" si="13"/>
        <v>804</v>
      </c>
    </row>
    <row r="314" spans="1:4" x14ac:dyDescent="0.25">
      <c r="A314" s="97" t="s">
        <v>42</v>
      </c>
      <c r="B314" s="78">
        <v>328</v>
      </c>
      <c r="C314" s="78">
        <v>7</v>
      </c>
      <c r="D314" s="78">
        <f t="shared" si="13"/>
        <v>2296</v>
      </c>
    </row>
    <row r="315" spans="1:4" x14ac:dyDescent="0.25">
      <c r="A315" s="97" t="s">
        <v>43</v>
      </c>
      <c r="B315" s="78">
        <v>629</v>
      </c>
      <c r="C315" s="78">
        <v>2</v>
      </c>
      <c r="D315" s="78">
        <f t="shared" si="13"/>
        <v>1258</v>
      </c>
    </row>
    <row r="316" spans="1:4" x14ac:dyDescent="0.25">
      <c r="A316" s="97" t="s">
        <v>44</v>
      </c>
      <c r="B316" s="78">
        <v>359</v>
      </c>
      <c r="C316" s="78">
        <v>4</v>
      </c>
      <c r="D316" s="78">
        <f t="shared" si="13"/>
        <v>1436</v>
      </c>
    </row>
    <row r="317" spans="1:4" x14ac:dyDescent="0.25">
      <c r="A317" s="97" t="s">
        <v>45</v>
      </c>
      <c r="B317" s="78">
        <v>328</v>
      </c>
      <c r="C317" s="78">
        <v>8</v>
      </c>
      <c r="D317" s="78">
        <f t="shared" si="13"/>
        <v>2624</v>
      </c>
    </row>
    <row r="318" spans="1:4" x14ac:dyDescent="0.25">
      <c r="A318" s="97" t="s">
        <v>46</v>
      </c>
      <c r="B318" s="78">
        <v>319</v>
      </c>
      <c r="C318" s="78">
        <v>8</v>
      </c>
      <c r="D318" s="78">
        <f t="shared" si="13"/>
        <v>2552</v>
      </c>
    </row>
    <row r="319" spans="1:4" x14ac:dyDescent="0.25">
      <c r="A319" s="97" t="s">
        <v>47</v>
      </c>
      <c r="B319" s="78">
        <v>288</v>
      </c>
      <c r="C319" s="78">
        <v>3</v>
      </c>
      <c r="D319" s="78">
        <f t="shared" si="13"/>
        <v>864</v>
      </c>
    </row>
    <row r="320" spans="1:4" x14ac:dyDescent="0.25">
      <c r="A320" s="97" t="s">
        <v>48</v>
      </c>
      <c r="B320" s="78">
        <v>280</v>
      </c>
      <c r="C320" s="78">
        <v>2</v>
      </c>
      <c r="D320" s="78">
        <f t="shared" si="13"/>
        <v>560</v>
      </c>
    </row>
    <row r="321" spans="1:4" x14ac:dyDescent="0.25">
      <c r="A321" s="97" t="s">
        <v>49</v>
      </c>
      <c r="B321" s="78">
        <v>282</v>
      </c>
      <c r="C321" s="78">
        <v>7</v>
      </c>
      <c r="D321" s="78">
        <f t="shared" si="13"/>
        <v>1974</v>
      </c>
    </row>
    <row r="322" spans="1:4" x14ac:dyDescent="0.25">
      <c r="A322" s="97" t="s">
        <v>50</v>
      </c>
      <c r="B322" s="78">
        <v>748</v>
      </c>
      <c r="C322" s="78">
        <v>9</v>
      </c>
      <c r="D322" s="78">
        <f t="shared" si="13"/>
        <v>6732</v>
      </c>
    </row>
    <row r="323" spans="1:4" x14ac:dyDescent="0.25">
      <c r="A323" s="97" t="s">
        <v>51</v>
      </c>
      <c r="B323" s="78">
        <f>B324+B325+B326</f>
        <v>1807</v>
      </c>
      <c r="C323" s="78"/>
      <c r="D323" s="78">
        <f>D324+D325+D326</f>
        <v>13865</v>
      </c>
    </row>
    <row r="324" spans="1:4" x14ac:dyDescent="0.25">
      <c r="A324" s="103" t="s">
        <v>25</v>
      </c>
      <c r="B324" s="78">
        <v>591</v>
      </c>
      <c r="C324" s="78">
        <v>7</v>
      </c>
      <c r="D324" s="78">
        <f t="shared" ref="D324:D326" si="14">B324*C324</f>
        <v>4137</v>
      </c>
    </row>
    <row r="325" spans="1:4" ht="26.4" x14ac:dyDescent="0.25">
      <c r="A325" s="103" t="s">
        <v>26</v>
      </c>
      <c r="B325" s="78">
        <v>555</v>
      </c>
      <c r="C325" s="78">
        <v>8</v>
      </c>
      <c r="D325" s="78">
        <f t="shared" si="14"/>
        <v>4440</v>
      </c>
    </row>
    <row r="326" spans="1:4" ht="52.8" x14ac:dyDescent="0.25">
      <c r="A326" s="103" t="s">
        <v>52</v>
      </c>
      <c r="B326" s="78">
        <v>661</v>
      </c>
      <c r="C326" s="78">
        <v>8</v>
      </c>
      <c r="D326" s="78">
        <f t="shared" si="14"/>
        <v>5288</v>
      </c>
    </row>
    <row r="327" spans="1:4" x14ac:dyDescent="0.25">
      <c r="A327" s="97" t="s">
        <v>53</v>
      </c>
      <c r="B327" s="78">
        <f>B328+B329+B330</f>
        <v>114</v>
      </c>
      <c r="C327" s="78"/>
      <c r="D327" s="78">
        <f>D328+D329+D330</f>
        <v>114</v>
      </c>
    </row>
    <row r="328" spans="1:4" x14ac:dyDescent="0.25">
      <c r="A328" s="103" t="s">
        <v>25</v>
      </c>
      <c r="B328" s="78">
        <v>71</v>
      </c>
      <c r="C328" s="78">
        <v>1</v>
      </c>
      <c r="D328" s="78">
        <f>B328*C328</f>
        <v>71</v>
      </c>
    </row>
    <row r="329" spans="1:4" ht="26.4" x14ac:dyDescent="0.25">
      <c r="A329" s="103" t="s">
        <v>26</v>
      </c>
      <c r="B329" s="78">
        <v>22</v>
      </c>
      <c r="C329" s="78">
        <v>1</v>
      </c>
      <c r="D329" s="78">
        <f>B329*C329</f>
        <v>22</v>
      </c>
    </row>
    <row r="330" spans="1:4" ht="52.8" x14ac:dyDescent="0.25">
      <c r="A330" s="103" t="s">
        <v>52</v>
      </c>
      <c r="B330" s="78">
        <v>21</v>
      </c>
      <c r="C330" s="78">
        <v>1</v>
      </c>
      <c r="D330" s="78">
        <f>B330*C330</f>
        <v>21</v>
      </c>
    </row>
    <row r="331" spans="1:4" x14ac:dyDescent="0.25">
      <c r="A331" s="7" t="s">
        <v>13</v>
      </c>
      <c r="B331" s="13"/>
      <c r="C331" s="13"/>
      <c r="D331" s="13">
        <f>D283</f>
        <v>57907</v>
      </c>
    </row>
    <row r="332" spans="1:4" ht="14.4" thickBot="1" x14ac:dyDescent="0.3">
      <c r="A332" s="86" t="s">
        <v>79</v>
      </c>
      <c r="B332" s="136"/>
      <c r="C332" s="136"/>
      <c r="D332" s="136">
        <f>D281+D331</f>
        <v>460268.60000000003</v>
      </c>
    </row>
    <row r="333" spans="1:4" x14ac:dyDescent="0.25">
      <c r="A333" s="137"/>
      <c r="B333" s="138"/>
      <c r="C333" s="138"/>
      <c r="D333" s="138"/>
    </row>
    <row r="334" spans="1:4" x14ac:dyDescent="0.25">
      <c r="A334" s="85" t="s">
        <v>100</v>
      </c>
      <c r="B334" s="20"/>
      <c r="C334" s="20"/>
      <c r="D334" s="20"/>
    </row>
    <row r="335" spans="1:4" x14ac:dyDescent="0.25">
      <c r="A335" s="16" t="s">
        <v>1</v>
      </c>
      <c r="B335" s="132"/>
      <c r="C335" s="132"/>
      <c r="D335" s="132"/>
    </row>
    <row r="336" spans="1:4" x14ac:dyDescent="0.25">
      <c r="A336" s="76" t="s">
        <v>15</v>
      </c>
      <c r="B336" s="3"/>
      <c r="C336" s="3"/>
      <c r="D336" s="3"/>
    </row>
    <row r="337" spans="1:4" x14ac:dyDescent="0.25">
      <c r="A337" s="15" t="s">
        <v>18</v>
      </c>
      <c r="B337" s="12"/>
      <c r="C337" s="12"/>
      <c r="D337" s="12">
        <f>D339+D340+D341</f>
        <v>17717</v>
      </c>
    </row>
    <row r="338" spans="1:4" x14ac:dyDescent="0.25">
      <c r="A338" s="15" t="s">
        <v>9</v>
      </c>
      <c r="B338" s="12"/>
      <c r="C338" s="12"/>
      <c r="D338" s="12"/>
    </row>
    <row r="339" spans="1:4" x14ac:dyDescent="0.25">
      <c r="A339" s="77" t="s">
        <v>72</v>
      </c>
      <c r="B339" s="78">
        <v>3000</v>
      </c>
      <c r="C339" s="78">
        <v>1</v>
      </c>
      <c r="D339" s="78">
        <f>B339*C339</f>
        <v>3000</v>
      </c>
    </row>
    <row r="340" spans="1:4" ht="27.6" x14ac:dyDescent="0.25">
      <c r="A340" s="77" t="s">
        <v>82</v>
      </c>
      <c r="B340" s="78">
        <v>200</v>
      </c>
      <c r="C340" s="78">
        <v>1</v>
      </c>
      <c r="D340" s="78">
        <f>B340*C340</f>
        <v>200</v>
      </c>
    </row>
    <row r="341" spans="1:4" x14ac:dyDescent="0.25">
      <c r="A341" s="77" t="s">
        <v>6</v>
      </c>
      <c r="B341" s="78"/>
      <c r="C341" s="78"/>
      <c r="D341" s="78">
        <v>14517</v>
      </c>
    </row>
    <row r="342" spans="1:4" x14ac:dyDescent="0.25">
      <c r="A342" s="15" t="s">
        <v>7</v>
      </c>
      <c r="B342" s="12">
        <v>17116</v>
      </c>
      <c r="C342" s="29">
        <v>3.2</v>
      </c>
      <c r="D342" s="78">
        <f>B342*C342</f>
        <v>54771.200000000004</v>
      </c>
    </row>
    <row r="343" spans="1:4" x14ac:dyDescent="0.25">
      <c r="A343" s="15" t="s">
        <v>11</v>
      </c>
      <c r="B343" s="12"/>
      <c r="C343" s="12"/>
      <c r="D343" s="12"/>
    </row>
    <row r="344" spans="1:4" x14ac:dyDescent="0.25">
      <c r="A344" s="15" t="s">
        <v>0</v>
      </c>
      <c r="B344" s="12"/>
      <c r="C344" s="12"/>
      <c r="D344" s="12">
        <v>17452</v>
      </c>
    </row>
    <row r="345" spans="1:4" x14ac:dyDescent="0.25">
      <c r="A345" s="15" t="s">
        <v>8</v>
      </c>
      <c r="B345" s="1"/>
      <c r="C345" s="12"/>
      <c r="D345" s="12">
        <v>5957</v>
      </c>
    </row>
    <row r="346" spans="1:4" x14ac:dyDescent="0.25">
      <c r="A346" s="10" t="s">
        <v>16</v>
      </c>
      <c r="B346" s="17"/>
      <c r="C346" s="17"/>
      <c r="D346" s="17">
        <f>D337+D342+D345</f>
        <v>78445.200000000012</v>
      </c>
    </row>
    <row r="347" spans="1:4" x14ac:dyDescent="0.25">
      <c r="A347" s="14" t="s">
        <v>17</v>
      </c>
      <c r="B347" s="12"/>
      <c r="C347" s="12"/>
      <c r="D347" s="12"/>
    </row>
    <row r="348" spans="1:4" x14ac:dyDescent="0.25">
      <c r="A348" s="176" t="s">
        <v>18</v>
      </c>
      <c r="B348" s="178"/>
      <c r="C348" s="178"/>
      <c r="D348" s="180">
        <f>D350+D370</f>
        <v>21421.97</v>
      </c>
    </row>
    <row r="349" spans="1:4" x14ac:dyDescent="0.25">
      <c r="A349" s="15" t="s">
        <v>9</v>
      </c>
      <c r="B349" s="12"/>
      <c r="C349" s="12"/>
      <c r="D349" s="12"/>
    </row>
    <row r="350" spans="1:4" ht="27.6" x14ac:dyDescent="0.25">
      <c r="A350" s="15" t="s">
        <v>61</v>
      </c>
      <c r="B350" s="80"/>
      <c r="C350" s="80"/>
      <c r="D350" s="80">
        <f>D352+D359+D360+D365</f>
        <v>5288.97</v>
      </c>
    </row>
    <row r="351" spans="1:4" x14ac:dyDescent="0.25">
      <c r="A351" s="15" t="s">
        <v>11</v>
      </c>
      <c r="B351" s="12"/>
      <c r="C351" s="12"/>
      <c r="D351" s="12"/>
    </row>
    <row r="352" spans="1:4" x14ac:dyDescent="0.25">
      <c r="A352" s="15" t="s">
        <v>59</v>
      </c>
      <c r="B352" s="12">
        <f>B353+B354+B355+B356+B357+B358</f>
        <v>2729.9700000000003</v>
      </c>
      <c r="C352" s="12"/>
      <c r="D352" s="12">
        <f>D353+D354+D355+D356+D357+D358</f>
        <v>3471.9700000000003</v>
      </c>
    </row>
    <row r="353" spans="1:4" x14ac:dyDescent="0.25">
      <c r="A353" s="69" t="s">
        <v>27</v>
      </c>
      <c r="B353" s="62">
        <v>532.48500000000001</v>
      </c>
      <c r="C353" s="62">
        <v>1</v>
      </c>
      <c r="D353" s="62">
        <f>B353*C353</f>
        <v>532.48500000000001</v>
      </c>
    </row>
    <row r="354" spans="1:4" x14ac:dyDescent="0.25">
      <c r="A354" s="69" t="s">
        <v>28</v>
      </c>
      <c r="B354" s="62">
        <v>532.48500000000001</v>
      </c>
      <c r="C354" s="62">
        <v>1</v>
      </c>
      <c r="D354" s="62">
        <f t="shared" ref="D354:D369" si="15">B354*C354</f>
        <v>532.48500000000001</v>
      </c>
    </row>
    <row r="355" spans="1:4" x14ac:dyDescent="0.25">
      <c r="A355" s="69" t="s">
        <v>76</v>
      </c>
      <c r="B355" s="62">
        <v>150</v>
      </c>
      <c r="C355" s="62">
        <v>1</v>
      </c>
      <c r="D355" s="62">
        <f t="shared" si="15"/>
        <v>150</v>
      </c>
    </row>
    <row r="356" spans="1:4" x14ac:dyDescent="0.25">
      <c r="A356" s="69" t="s">
        <v>77</v>
      </c>
      <c r="B356" s="62">
        <v>160</v>
      </c>
      <c r="C356" s="62">
        <v>1</v>
      </c>
      <c r="D356" s="62">
        <f t="shared" si="15"/>
        <v>160</v>
      </c>
    </row>
    <row r="357" spans="1:4" x14ac:dyDescent="0.25">
      <c r="A357" s="69" t="s">
        <v>29</v>
      </c>
      <c r="B357" s="62">
        <v>613</v>
      </c>
      <c r="C357" s="62">
        <v>1</v>
      </c>
      <c r="D357" s="62">
        <f t="shared" si="15"/>
        <v>613</v>
      </c>
    </row>
    <row r="358" spans="1:4" x14ac:dyDescent="0.25">
      <c r="A358" s="69" t="s">
        <v>30</v>
      </c>
      <c r="B358" s="62">
        <v>742</v>
      </c>
      <c r="C358" s="62">
        <v>2</v>
      </c>
      <c r="D358" s="62">
        <f t="shared" si="15"/>
        <v>1484</v>
      </c>
    </row>
    <row r="359" spans="1:4" x14ac:dyDescent="0.25">
      <c r="A359" s="15" t="s">
        <v>60</v>
      </c>
      <c r="B359" s="12">
        <v>50</v>
      </c>
      <c r="C359" s="12">
        <v>2</v>
      </c>
      <c r="D359" s="78">
        <f t="shared" si="15"/>
        <v>100</v>
      </c>
    </row>
    <row r="360" spans="1:4" ht="27.6" x14ac:dyDescent="0.25">
      <c r="A360" s="15" t="s">
        <v>19</v>
      </c>
      <c r="B360" s="12">
        <f>B361+B362+B363+B364</f>
        <v>36</v>
      </c>
      <c r="C360" s="12"/>
      <c r="D360" s="12">
        <f>D361+D362+D363+D364</f>
        <v>324</v>
      </c>
    </row>
    <row r="361" spans="1:4" x14ac:dyDescent="0.25">
      <c r="A361" s="94" t="s">
        <v>31</v>
      </c>
      <c r="B361" s="12"/>
      <c r="C361" s="75">
        <v>7</v>
      </c>
      <c r="D361" s="78">
        <f t="shared" si="15"/>
        <v>0</v>
      </c>
    </row>
    <row r="362" spans="1:4" x14ac:dyDescent="0.25">
      <c r="A362" s="94" t="s">
        <v>32</v>
      </c>
      <c r="B362" s="12"/>
      <c r="C362" s="75">
        <v>8</v>
      </c>
      <c r="D362" s="78">
        <f t="shared" si="15"/>
        <v>0</v>
      </c>
    </row>
    <row r="363" spans="1:4" x14ac:dyDescent="0.25">
      <c r="A363" s="94" t="s">
        <v>33</v>
      </c>
      <c r="B363" s="12">
        <v>20</v>
      </c>
      <c r="C363" s="75">
        <v>9</v>
      </c>
      <c r="D363" s="78">
        <f t="shared" si="15"/>
        <v>180</v>
      </c>
    </row>
    <row r="364" spans="1:4" x14ac:dyDescent="0.25">
      <c r="A364" s="94" t="s">
        <v>34</v>
      </c>
      <c r="B364" s="12">
        <v>16</v>
      </c>
      <c r="C364" s="75">
        <v>9</v>
      </c>
      <c r="D364" s="78">
        <f t="shared" si="15"/>
        <v>144</v>
      </c>
    </row>
    <row r="365" spans="1:4" ht="27.6" x14ac:dyDescent="0.25">
      <c r="A365" s="15" t="s">
        <v>20</v>
      </c>
      <c r="B365" s="12">
        <f>B366+B367+B368+B369</f>
        <v>158</v>
      </c>
      <c r="C365" s="12"/>
      <c r="D365" s="12">
        <f>D366+D367+D368+D369</f>
        <v>1393</v>
      </c>
    </row>
    <row r="366" spans="1:4" x14ac:dyDescent="0.25">
      <c r="A366" s="94" t="s">
        <v>31</v>
      </c>
      <c r="B366" s="12">
        <v>5</v>
      </c>
      <c r="C366" s="75">
        <v>7</v>
      </c>
      <c r="D366" s="78">
        <f t="shared" si="15"/>
        <v>35</v>
      </c>
    </row>
    <row r="367" spans="1:4" x14ac:dyDescent="0.25">
      <c r="A367" s="94" t="s">
        <v>32</v>
      </c>
      <c r="B367" s="12">
        <v>19</v>
      </c>
      <c r="C367" s="75">
        <v>8</v>
      </c>
      <c r="D367" s="78">
        <f t="shared" si="15"/>
        <v>152</v>
      </c>
    </row>
    <row r="368" spans="1:4" x14ac:dyDescent="0.25">
      <c r="A368" s="94" t="s">
        <v>33</v>
      </c>
      <c r="B368" s="12">
        <v>101</v>
      </c>
      <c r="C368" s="75">
        <v>9</v>
      </c>
      <c r="D368" s="78">
        <f t="shared" si="15"/>
        <v>909</v>
      </c>
    </row>
    <row r="369" spans="1:4" x14ac:dyDescent="0.25">
      <c r="A369" s="94" t="s">
        <v>34</v>
      </c>
      <c r="B369" s="12">
        <v>33</v>
      </c>
      <c r="C369" s="75">
        <v>9</v>
      </c>
      <c r="D369" s="78">
        <f t="shared" si="15"/>
        <v>297</v>
      </c>
    </row>
    <row r="370" spans="1:4" ht="27.6" x14ac:dyDescent="0.25">
      <c r="A370" s="77" t="s">
        <v>66</v>
      </c>
      <c r="B370" s="78">
        <f>B371+B372+B388+B392</f>
        <v>5392</v>
      </c>
      <c r="C370" s="78"/>
      <c r="D370" s="78">
        <f>D371+D372+D388+D392</f>
        <v>16133</v>
      </c>
    </row>
    <row r="371" spans="1:4" x14ac:dyDescent="0.25">
      <c r="A371" s="97" t="s">
        <v>35</v>
      </c>
      <c r="B371" s="78">
        <v>2000</v>
      </c>
      <c r="C371" s="78">
        <v>1</v>
      </c>
      <c r="D371" s="78">
        <f>B371*C371</f>
        <v>2000</v>
      </c>
    </row>
    <row r="372" spans="1:4" x14ac:dyDescent="0.25">
      <c r="A372" s="77" t="s">
        <v>65</v>
      </c>
      <c r="B372" s="78">
        <f>B373+B374+B375+B376+B377+B378+B379+B380+B381+B382+B383+B384+B385+B386+B387</f>
        <v>2397</v>
      </c>
      <c r="C372" s="78"/>
      <c r="D372" s="78">
        <f>D373+D374+D375+D376+D377+D378+D379+D380+D381+D382+D383+D384+D385+D386+D387</f>
        <v>10078</v>
      </c>
    </row>
    <row r="373" spans="1:4" x14ac:dyDescent="0.25">
      <c r="A373" s="97" t="s">
        <v>36</v>
      </c>
      <c r="B373" s="78">
        <v>137</v>
      </c>
      <c r="C373" s="78">
        <v>4</v>
      </c>
      <c r="D373" s="78">
        <f>B373*C373</f>
        <v>548</v>
      </c>
    </row>
    <row r="374" spans="1:4" ht="26.4" x14ac:dyDescent="0.25">
      <c r="A374" s="97" t="s">
        <v>37</v>
      </c>
      <c r="B374" s="78">
        <v>505</v>
      </c>
      <c r="C374" s="78">
        <v>1</v>
      </c>
      <c r="D374" s="78">
        <f t="shared" ref="D374:D387" si="16">B374*C374</f>
        <v>505</v>
      </c>
    </row>
    <row r="375" spans="1:4" x14ac:dyDescent="0.25">
      <c r="A375" s="97" t="s">
        <v>38</v>
      </c>
      <c r="B375" s="78">
        <v>137</v>
      </c>
      <c r="C375" s="78">
        <v>3</v>
      </c>
      <c r="D375" s="78">
        <f t="shared" si="16"/>
        <v>411</v>
      </c>
    </row>
    <row r="376" spans="1:4" x14ac:dyDescent="0.25">
      <c r="A376" s="97" t="s">
        <v>39</v>
      </c>
      <c r="B376" s="78">
        <v>137</v>
      </c>
      <c r="C376" s="78">
        <v>3</v>
      </c>
      <c r="D376" s="78">
        <f t="shared" si="16"/>
        <v>411</v>
      </c>
    </row>
    <row r="377" spans="1:4" x14ac:dyDescent="0.25">
      <c r="A377" s="97" t="s">
        <v>40</v>
      </c>
      <c r="B377" s="78">
        <v>137</v>
      </c>
      <c r="C377" s="78">
        <v>6</v>
      </c>
      <c r="D377" s="78">
        <f t="shared" si="16"/>
        <v>822</v>
      </c>
    </row>
    <row r="378" spans="1:4" x14ac:dyDescent="0.25">
      <c r="A378" s="97" t="s">
        <v>41</v>
      </c>
      <c r="B378" s="78">
        <v>143</v>
      </c>
      <c r="C378" s="78">
        <v>2</v>
      </c>
      <c r="D378" s="78">
        <f t="shared" si="16"/>
        <v>286</v>
      </c>
    </row>
    <row r="379" spans="1:4" x14ac:dyDescent="0.25">
      <c r="A379" s="97" t="s">
        <v>42</v>
      </c>
      <c r="B379" s="78">
        <v>137</v>
      </c>
      <c r="C379" s="78">
        <v>7</v>
      </c>
      <c r="D379" s="78">
        <f t="shared" si="16"/>
        <v>959</v>
      </c>
    </row>
    <row r="380" spans="1:4" x14ac:dyDescent="0.25">
      <c r="A380" s="97" t="s">
        <v>43</v>
      </c>
      <c r="B380" s="78">
        <v>126</v>
      </c>
      <c r="C380" s="78">
        <v>2</v>
      </c>
      <c r="D380" s="78">
        <f t="shared" si="16"/>
        <v>252</v>
      </c>
    </row>
    <row r="381" spans="1:4" x14ac:dyDescent="0.25">
      <c r="A381" s="97" t="s">
        <v>44</v>
      </c>
      <c r="B381" s="78">
        <v>121</v>
      </c>
      <c r="C381" s="78">
        <v>4</v>
      </c>
      <c r="D381" s="78">
        <f t="shared" si="16"/>
        <v>484</v>
      </c>
    </row>
    <row r="382" spans="1:4" x14ac:dyDescent="0.25">
      <c r="A382" s="97" t="s">
        <v>45</v>
      </c>
      <c r="B382" s="78">
        <v>132</v>
      </c>
      <c r="C382" s="78">
        <v>8</v>
      </c>
      <c r="D382" s="78">
        <f t="shared" si="16"/>
        <v>1056</v>
      </c>
    </row>
    <row r="383" spans="1:4" x14ac:dyDescent="0.25">
      <c r="A383" s="97" t="s">
        <v>46</v>
      </c>
      <c r="B383" s="78">
        <v>104</v>
      </c>
      <c r="C383" s="78">
        <v>8</v>
      </c>
      <c r="D383" s="78">
        <f t="shared" si="16"/>
        <v>832</v>
      </c>
    </row>
    <row r="384" spans="1:4" x14ac:dyDescent="0.25">
      <c r="A384" s="97" t="s">
        <v>47</v>
      </c>
      <c r="B384" s="78">
        <v>121</v>
      </c>
      <c r="C384" s="78">
        <v>3</v>
      </c>
      <c r="D384" s="78">
        <f t="shared" si="16"/>
        <v>363</v>
      </c>
    </row>
    <row r="385" spans="1:4" x14ac:dyDescent="0.25">
      <c r="A385" s="97" t="s">
        <v>48</v>
      </c>
      <c r="B385" s="78">
        <v>115</v>
      </c>
      <c r="C385" s="78">
        <v>2</v>
      </c>
      <c r="D385" s="78">
        <f t="shared" si="16"/>
        <v>230</v>
      </c>
    </row>
    <row r="386" spans="1:4" x14ac:dyDescent="0.25">
      <c r="A386" s="97" t="s">
        <v>49</v>
      </c>
      <c r="B386" s="78">
        <v>93</v>
      </c>
      <c r="C386" s="78">
        <v>7</v>
      </c>
      <c r="D386" s="78">
        <f t="shared" si="16"/>
        <v>651</v>
      </c>
    </row>
    <row r="387" spans="1:4" x14ac:dyDescent="0.25">
      <c r="A387" s="97" t="s">
        <v>50</v>
      </c>
      <c r="B387" s="78">
        <v>252</v>
      </c>
      <c r="C387" s="78">
        <v>9</v>
      </c>
      <c r="D387" s="78">
        <f t="shared" si="16"/>
        <v>2268</v>
      </c>
    </row>
    <row r="388" spans="1:4" x14ac:dyDescent="0.25">
      <c r="A388" s="97" t="s">
        <v>51</v>
      </c>
      <c r="B388" s="78">
        <f>B389+B390+B391</f>
        <v>450</v>
      </c>
      <c r="C388" s="78"/>
      <c r="D388" s="78">
        <f>D389+D390+D391</f>
        <v>3510</v>
      </c>
    </row>
    <row r="389" spans="1:4" x14ac:dyDescent="0.25">
      <c r="A389" s="103" t="s">
        <v>25</v>
      </c>
      <c r="B389" s="78">
        <v>90</v>
      </c>
      <c r="C389" s="78">
        <v>7</v>
      </c>
      <c r="D389" s="78">
        <f t="shared" ref="D389:D391" si="17">B389*C389</f>
        <v>630</v>
      </c>
    </row>
    <row r="390" spans="1:4" ht="26.4" x14ac:dyDescent="0.25">
      <c r="A390" s="103" t="s">
        <v>26</v>
      </c>
      <c r="B390" s="78">
        <v>360</v>
      </c>
      <c r="C390" s="78">
        <v>8</v>
      </c>
      <c r="D390" s="78">
        <f t="shared" si="17"/>
        <v>2880</v>
      </c>
    </row>
    <row r="391" spans="1:4" ht="52.8" x14ac:dyDescent="0.25">
      <c r="A391" s="103" t="s">
        <v>52</v>
      </c>
      <c r="B391" s="78"/>
      <c r="C391" s="78">
        <v>8</v>
      </c>
      <c r="D391" s="78">
        <f t="shared" si="17"/>
        <v>0</v>
      </c>
    </row>
    <row r="392" spans="1:4" x14ac:dyDescent="0.25">
      <c r="A392" s="97" t="s">
        <v>53</v>
      </c>
      <c r="B392" s="78">
        <f>B393+B394+B395</f>
        <v>545</v>
      </c>
      <c r="C392" s="78"/>
      <c r="D392" s="78">
        <f>D393+D394+D395</f>
        <v>545</v>
      </c>
    </row>
    <row r="393" spans="1:4" x14ac:dyDescent="0.25">
      <c r="A393" s="103" t="s">
        <v>25</v>
      </c>
      <c r="B393" s="78">
        <v>90</v>
      </c>
      <c r="C393" s="78">
        <v>1</v>
      </c>
      <c r="D393" s="78">
        <f>B393*C393</f>
        <v>90</v>
      </c>
    </row>
    <row r="394" spans="1:4" ht="26.4" x14ac:dyDescent="0.25">
      <c r="A394" s="103" t="s">
        <v>26</v>
      </c>
      <c r="B394" s="78">
        <v>455</v>
      </c>
      <c r="C394" s="78">
        <v>1</v>
      </c>
      <c r="D394" s="78">
        <f>B394*C394</f>
        <v>455</v>
      </c>
    </row>
    <row r="395" spans="1:4" ht="52.8" x14ac:dyDescent="0.25">
      <c r="A395" s="103" t="s">
        <v>52</v>
      </c>
      <c r="B395" s="78"/>
      <c r="C395" s="78">
        <v>1</v>
      </c>
      <c r="D395" s="78">
        <f>B395*C395</f>
        <v>0</v>
      </c>
    </row>
    <row r="396" spans="1:4" x14ac:dyDescent="0.25">
      <c r="A396" s="128" t="s">
        <v>13</v>
      </c>
      <c r="B396" s="13"/>
      <c r="C396" s="13"/>
      <c r="D396" s="13">
        <f>D348</f>
        <v>21421.97</v>
      </c>
    </row>
    <row r="397" spans="1:4" ht="14.4" thickBot="1" x14ac:dyDescent="0.3">
      <c r="A397" s="86" t="s">
        <v>22</v>
      </c>
      <c r="B397" s="136"/>
      <c r="C397" s="136"/>
      <c r="D397" s="136">
        <f>D346+D396</f>
        <v>99867.170000000013</v>
      </c>
    </row>
    <row r="398" spans="1:4" x14ac:dyDescent="0.25">
      <c r="A398" s="139"/>
      <c r="B398" s="140"/>
      <c r="C398" s="140"/>
      <c r="D398" s="140"/>
    </row>
    <row r="399" spans="1:4" x14ac:dyDescent="0.25">
      <c r="A399" s="11" t="s">
        <v>101</v>
      </c>
      <c r="B399" s="141"/>
      <c r="C399" s="141"/>
      <c r="D399" s="141"/>
    </row>
    <row r="400" spans="1:4" x14ac:dyDescent="0.25">
      <c r="A400" s="16" t="s">
        <v>1</v>
      </c>
      <c r="B400" s="132"/>
      <c r="C400" s="132"/>
      <c r="D400" s="132"/>
    </row>
    <row r="401" spans="1:4" x14ac:dyDescent="0.25">
      <c r="A401" s="76" t="s">
        <v>15</v>
      </c>
      <c r="B401" s="3"/>
      <c r="C401" s="3"/>
      <c r="D401" s="3"/>
    </row>
    <row r="402" spans="1:4" x14ac:dyDescent="0.25">
      <c r="A402" s="15" t="s">
        <v>18</v>
      </c>
      <c r="B402" s="12"/>
      <c r="C402" s="12"/>
      <c r="D402" s="12">
        <f>D404+D405+D406</f>
        <v>6714</v>
      </c>
    </row>
    <row r="403" spans="1:4" x14ac:dyDescent="0.25">
      <c r="A403" s="15" t="s">
        <v>9</v>
      </c>
      <c r="B403" s="12"/>
      <c r="C403" s="12"/>
      <c r="D403" s="12"/>
    </row>
    <row r="404" spans="1:4" x14ac:dyDescent="0.25">
      <c r="A404" s="77" t="s">
        <v>72</v>
      </c>
      <c r="B404" s="78">
        <v>200</v>
      </c>
      <c r="C404" s="78">
        <v>1</v>
      </c>
      <c r="D404" s="78">
        <f>B404*C404</f>
        <v>200</v>
      </c>
    </row>
    <row r="405" spans="1:4" ht="27.6" x14ac:dyDescent="0.25">
      <c r="A405" s="77" t="s">
        <v>82</v>
      </c>
      <c r="B405" s="78">
        <v>295</v>
      </c>
      <c r="C405" s="78">
        <v>1</v>
      </c>
      <c r="D405" s="78">
        <f>B405*C405</f>
        <v>295</v>
      </c>
    </row>
    <row r="406" spans="1:4" x14ac:dyDescent="0.25">
      <c r="A406" s="15" t="s">
        <v>6</v>
      </c>
      <c r="B406" s="12"/>
      <c r="C406" s="12"/>
      <c r="D406" s="12">
        <v>6219</v>
      </c>
    </row>
    <row r="407" spans="1:4" x14ac:dyDescent="0.25">
      <c r="A407" s="15" t="s">
        <v>7</v>
      </c>
      <c r="B407" s="12">
        <v>32655</v>
      </c>
      <c r="C407" s="29">
        <v>3.2</v>
      </c>
      <c r="D407" s="78">
        <f>B407*C407</f>
        <v>104496</v>
      </c>
    </row>
    <row r="408" spans="1:4" x14ac:dyDescent="0.25">
      <c r="A408" s="15" t="s">
        <v>8</v>
      </c>
      <c r="B408" s="1"/>
      <c r="C408" s="12"/>
      <c r="D408" s="12">
        <v>7673</v>
      </c>
    </row>
    <row r="409" spans="1:4" x14ac:dyDescent="0.25">
      <c r="A409" s="10" t="s">
        <v>16</v>
      </c>
      <c r="B409" s="17"/>
      <c r="C409" s="17"/>
      <c r="D409" s="17">
        <f>D402+D407+D408</f>
        <v>118883</v>
      </c>
    </row>
    <row r="410" spans="1:4" x14ac:dyDescent="0.25">
      <c r="A410" s="14" t="s">
        <v>17</v>
      </c>
      <c r="B410" s="12"/>
      <c r="C410" s="12"/>
      <c r="D410" s="12"/>
    </row>
    <row r="411" spans="1:4" x14ac:dyDescent="0.25">
      <c r="A411" s="176" t="s">
        <v>18</v>
      </c>
      <c r="B411" s="178"/>
      <c r="C411" s="178"/>
      <c r="D411" s="180">
        <f>D413+D428</f>
        <v>9733.7943999999989</v>
      </c>
    </row>
    <row r="412" spans="1:4" x14ac:dyDescent="0.25">
      <c r="A412" s="15" t="s">
        <v>9</v>
      </c>
      <c r="B412" s="12"/>
      <c r="C412" s="12"/>
      <c r="D412" s="12"/>
    </row>
    <row r="413" spans="1:4" ht="27.6" x14ac:dyDescent="0.25">
      <c r="A413" s="15" t="s">
        <v>61</v>
      </c>
      <c r="B413" s="80">
        <v>3670</v>
      </c>
      <c r="C413" s="80"/>
      <c r="D413" s="80">
        <f>D415+D422+D423</f>
        <v>4396.7943999999998</v>
      </c>
    </row>
    <row r="414" spans="1:4" x14ac:dyDescent="0.25">
      <c r="A414" s="15" t="s">
        <v>11</v>
      </c>
      <c r="B414" s="12"/>
      <c r="C414" s="12"/>
      <c r="D414" s="12"/>
    </row>
    <row r="415" spans="1:4" x14ac:dyDescent="0.25">
      <c r="A415" s="15" t="s">
        <v>59</v>
      </c>
      <c r="B415" s="12">
        <f>B416+B417+B418+B419+B420+B421</f>
        <v>2229.7943999999998</v>
      </c>
      <c r="C415" s="12"/>
      <c r="D415" s="12">
        <f>D416+D417+D418+D419+D420+D421</f>
        <v>2852.7943999999998</v>
      </c>
    </row>
    <row r="416" spans="1:4" x14ac:dyDescent="0.25">
      <c r="A416" s="69" t="s">
        <v>27</v>
      </c>
      <c r="B416" s="62">
        <v>386.83</v>
      </c>
      <c r="C416" s="62">
        <v>1</v>
      </c>
      <c r="D416" s="62">
        <f>B416*C416</f>
        <v>386.83</v>
      </c>
    </row>
    <row r="417" spans="1:4" x14ac:dyDescent="0.25">
      <c r="A417" s="69" t="s">
        <v>28</v>
      </c>
      <c r="B417" s="62">
        <v>536</v>
      </c>
      <c r="C417" s="62">
        <v>1</v>
      </c>
      <c r="D417" s="62">
        <f t="shared" ref="D417:D422" si="18">B417*C417</f>
        <v>536</v>
      </c>
    </row>
    <row r="418" spans="1:4" x14ac:dyDescent="0.25">
      <c r="A418" s="69" t="s">
        <v>76</v>
      </c>
      <c r="B418" s="62">
        <v>101</v>
      </c>
      <c r="C418" s="62">
        <v>1</v>
      </c>
      <c r="D418" s="62">
        <f t="shared" si="18"/>
        <v>101</v>
      </c>
    </row>
    <row r="419" spans="1:4" x14ac:dyDescent="0.25">
      <c r="A419" s="69" t="s">
        <v>77</v>
      </c>
      <c r="B419" s="62">
        <v>152</v>
      </c>
      <c r="C419" s="62">
        <v>1</v>
      </c>
      <c r="D419" s="62">
        <f t="shared" si="18"/>
        <v>152</v>
      </c>
    </row>
    <row r="420" spans="1:4" x14ac:dyDescent="0.25">
      <c r="A420" s="69" t="s">
        <v>29</v>
      </c>
      <c r="B420" s="62">
        <v>430.96440000000001</v>
      </c>
      <c r="C420" s="62">
        <v>1</v>
      </c>
      <c r="D420" s="62">
        <f t="shared" si="18"/>
        <v>430.96440000000001</v>
      </c>
    </row>
    <row r="421" spans="1:4" x14ac:dyDescent="0.25">
      <c r="A421" s="69" t="s">
        <v>30</v>
      </c>
      <c r="B421" s="62">
        <v>623</v>
      </c>
      <c r="C421" s="62">
        <v>2</v>
      </c>
      <c r="D421" s="62">
        <f t="shared" si="18"/>
        <v>1246</v>
      </c>
    </row>
    <row r="422" spans="1:4" x14ac:dyDescent="0.25">
      <c r="A422" s="15" t="s">
        <v>60</v>
      </c>
      <c r="B422" s="12">
        <v>400</v>
      </c>
      <c r="C422" s="12">
        <v>2</v>
      </c>
      <c r="D422" s="78">
        <f t="shared" si="18"/>
        <v>800</v>
      </c>
    </row>
    <row r="423" spans="1:4" ht="27.6" x14ac:dyDescent="0.25">
      <c r="A423" s="15" t="s">
        <v>20</v>
      </c>
      <c r="B423" s="12">
        <f>B424+B425+B426+B427</f>
        <v>83</v>
      </c>
      <c r="C423" s="12"/>
      <c r="D423" s="12">
        <f>D424+D425+D426+D427</f>
        <v>744</v>
      </c>
    </row>
    <row r="424" spans="1:4" x14ac:dyDescent="0.25">
      <c r="A424" s="94" t="s">
        <v>31</v>
      </c>
      <c r="B424" s="12"/>
      <c r="C424" s="75">
        <v>7</v>
      </c>
      <c r="D424" s="78">
        <f t="shared" ref="D424:D427" si="19">B424*C424</f>
        <v>0</v>
      </c>
    </row>
    <row r="425" spans="1:4" x14ac:dyDescent="0.25">
      <c r="A425" s="94" t="s">
        <v>32</v>
      </c>
      <c r="B425" s="12">
        <v>3</v>
      </c>
      <c r="C425" s="75">
        <v>8</v>
      </c>
      <c r="D425" s="78">
        <f t="shared" si="19"/>
        <v>24</v>
      </c>
    </row>
    <row r="426" spans="1:4" x14ac:dyDescent="0.25">
      <c r="A426" s="94" t="s">
        <v>33</v>
      </c>
      <c r="B426" s="12">
        <v>55</v>
      </c>
      <c r="C426" s="75">
        <v>9</v>
      </c>
      <c r="D426" s="78">
        <f t="shared" si="19"/>
        <v>495</v>
      </c>
    </row>
    <row r="427" spans="1:4" x14ac:dyDescent="0.25">
      <c r="A427" s="94" t="s">
        <v>34</v>
      </c>
      <c r="B427" s="12">
        <v>25</v>
      </c>
      <c r="C427" s="75">
        <v>9</v>
      </c>
      <c r="D427" s="78">
        <f t="shared" si="19"/>
        <v>225</v>
      </c>
    </row>
    <row r="428" spans="1:4" ht="27.6" x14ac:dyDescent="0.25">
      <c r="A428" s="77" t="s">
        <v>66</v>
      </c>
      <c r="B428" s="78">
        <f>B429+B430+B446+B450</f>
        <v>2715</v>
      </c>
      <c r="C428" s="78"/>
      <c r="D428" s="78">
        <f>D429+D430+D446+D450</f>
        <v>5337</v>
      </c>
    </row>
    <row r="429" spans="1:4" x14ac:dyDescent="0.25">
      <c r="A429" s="97" t="s">
        <v>35</v>
      </c>
      <c r="B429" s="78">
        <v>30</v>
      </c>
      <c r="C429" s="78">
        <v>1</v>
      </c>
      <c r="D429" s="78">
        <f>B429*C429</f>
        <v>30</v>
      </c>
    </row>
    <row r="430" spans="1:4" x14ac:dyDescent="0.25">
      <c r="A430" s="77" t="s">
        <v>65</v>
      </c>
      <c r="B430" s="78">
        <f>B431+B432+B433+B434+B435+B436+B437+B438+B439+B440+B441+B442+B443+B444+B445</f>
        <v>1948</v>
      </c>
      <c r="C430" s="78"/>
      <c r="D430" s="78">
        <f>D431+D432+D433+D434+D435+D436+D437+D438+D439+D440+D441+D442+D443+D444+D445</f>
        <v>2778</v>
      </c>
    </row>
    <row r="431" spans="1:4" x14ac:dyDescent="0.25">
      <c r="A431" s="97" t="s">
        <v>36</v>
      </c>
      <c r="B431" s="78"/>
      <c r="C431" s="78">
        <v>4</v>
      </c>
      <c r="D431" s="78">
        <f>B431*C431</f>
        <v>0</v>
      </c>
    </row>
    <row r="432" spans="1:4" ht="26.4" x14ac:dyDescent="0.25">
      <c r="A432" s="97" t="s">
        <v>37</v>
      </c>
      <c r="B432" s="78">
        <v>1249</v>
      </c>
      <c r="C432" s="78">
        <v>1</v>
      </c>
      <c r="D432" s="78">
        <f t="shared" ref="D432:D445" si="20">B432*C432</f>
        <v>1249</v>
      </c>
    </row>
    <row r="433" spans="1:4" x14ac:dyDescent="0.25">
      <c r="A433" s="97" t="s">
        <v>38</v>
      </c>
      <c r="B433" s="78"/>
      <c r="C433" s="78">
        <v>3</v>
      </c>
      <c r="D433" s="78">
        <f t="shared" si="20"/>
        <v>0</v>
      </c>
    </row>
    <row r="434" spans="1:4" x14ac:dyDescent="0.25">
      <c r="A434" s="97" t="s">
        <v>39</v>
      </c>
      <c r="B434" s="78"/>
      <c r="C434" s="78">
        <v>3</v>
      </c>
      <c r="D434" s="78">
        <f t="shared" si="20"/>
        <v>0</v>
      </c>
    </row>
    <row r="435" spans="1:4" x14ac:dyDescent="0.25">
      <c r="A435" s="97" t="s">
        <v>40</v>
      </c>
      <c r="B435" s="78"/>
      <c r="C435" s="78">
        <v>6</v>
      </c>
      <c r="D435" s="78">
        <f t="shared" si="20"/>
        <v>0</v>
      </c>
    </row>
    <row r="436" spans="1:4" x14ac:dyDescent="0.25">
      <c r="A436" s="97" t="s">
        <v>41</v>
      </c>
      <c r="B436" s="78">
        <v>152</v>
      </c>
      <c r="C436" s="78">
        <v>2</v>
      </c>
      <c r="D436" s="78">
        <f t="shared" si="20"/>
        <v>304</v>
      </c>
    </row>
    <row r="437" spans="1:4" x14ac:dyDescent="0.25">
      <c r="A437" s="97" t="s">
        <v>42</v>
      </c>
      <c r="B437" s="78"/>
      <c r="C437" s="78">
        <v>7</v>
      </c>
      <c r="D437" s="78">
        <f t="shared" si="20"/>
        <v>0</v>
      </c>
    </row>
    <row r="438" spans="1:4" x14ac:dyDescent="0.25">
      <c r="A438" s="97" t="s">
        <v>43</v>
      </c>
      <c r="B438" s="78">
        <v>299</v>
      </c>
      <c r="C438" s="78">
        <v>2</v>
      </c>
      <c r="D438" s="78">
        <f t="shared" si="20"/>
        <v>598</v>
      </c>
    </row>
    <row r="439" spans="1:4" x14ac:dyDescent="0.25">
      <c r="A439" s="97" t="s">
        <v>44</v>
      </c>
      <c r="B439" s="78"/>
      <c r="C439" s="78">
        <v>4</v>
      </c>
      <c r="D439" s="78">
        <f t="shared" si="20"/>
        <v>0</v>
      </c>
    </row>
    <row r="440" spans="1:4" x14ac:dyDescent="0.25">
      <c r="A440" s="97" t="s">
        <v>45</v>
      </c>
      <c r="B440" s="78"/>
      <c r="C440" s="78">
        <v>8</v>
      </c>
      <c r="D440" s="78">
        <f t="shared" si="20"/>
        <v>0</v>
      </c>
    </row>
    <row r="441" spans="1:4" x14ac:dyDescent="0.25">
      <c r="A441" s="97" t="s">
        <v>46</v>
      </c>
      <c r="B441" s="78"/>
      <c r="C441" s="78">
        <v>8</v>
      </c>
      <c r="D441" s="78">
        <f t="shared" si="20"/>
        <v>0</v>
      </c>
    </row>
    <row r="442" spans="1:4" x14ac:dyDescent="0.25">
      <c r="A442" s="97" t="s">
        <v>47</v>
      </c>
      <c r="B442" s="78">
        <v>131</v>
      </c>
      <c r="C442" s="78">
        <v>3</v>
      </c>
      <c r="D442" s="78">
        <f t="shared" si="20"/>
        <v>393</v>
      </c>
    </row>
    <row r="443" spans="1:4" x14ac:dyDescent="0.25">
      <c r="A443" s="97" t="s">
        <v>48</v>
      </c>
      <c r="B443" s="78">
        <v>117</v>
      </c>
      <c r="C443" s="78">
        <v>2</v>
      </c>
      <c r="D443" s="78">
        <f t="shared" si="20"/>
        <v>234</v>
      </c>
    </row>
    <row r="444" spans="1:4" x14ac:dyDescent="0.25">
      <c r="A444" s="97" t="s">
        <v>49</v>
      </c>
      <c r="B444" s="78"/>
      <c r="C444" s="78">
        <v>7</v>
      </c>
      <c r="D444" s="78">
        <f t="shared" si="20"/>
        <v>0</v>
      </c>
    </row>
    <row r="445" spans="1:4" x14ac:dyDescent="0.25">
      <c r="A445" s="97" t="s">
        <v>50</v>
      </c>
      <c r="B445" s="78"/>
      <c r="C445" s="78">
        <v>9</v>
      </c>
      <c r="D445" s="78">
        <f t="shared" si="20"/>
        <v>0</v>
      </c>
    </row>
    <row r="446" spans="1:4" x14ac:dyDescent="0.25">
      <c r="A446" s="97" t="s">
        <v>51</v>
      </c>
      <c r="B446" s="78">
        <f>B447+B448+B449</f>
        <v>264</v>
      </c>
      <c r="C446" s="78"/>
      <c r="D446" s="78">
        <f>D447+D448+D449</f>
        <v>2056</v>
      </c>
    </row>
    <row r="447" spans="1:4" x14ac:dyDescent="0.25">
      <c r="A447" s="103" t="s">
        <v>25</v>
      </c>
      <c r="B447" s="78">
        <v>56</v>
      </c>
      <c r="C447" s="78">
        <v>7</v>
      </c>
      <c r="D447" s="78">
        <f t="shared" ref="D447:D449" si="21">B447*C447</f>
        <v>392</v>
      </c>
    </row>
    <row r="448" spans="1:4" ht="26.4" x14ac:dyDescent="0.25">
      <c r="A448" s="103" t="s">
        <v>26</v>
      </c>
      <c r="B448" s="78">
        <v>120</v>
      </c>
      <c r="C448" s="78">
        <v>8</v>
      </c>
      <c r="D448" s="78">
        <f t="shared" si="21"/>
        <v>960</v>
      </c>
    </row>
    <row r="449" spans="1:4" ht="52.8" x14ac:dyDescent="0.25">
      <c r="A449" s="103" t="s">
        <v>52</v>
      </c>
      <c r="B449" s="78">
        <v>88</v>
      </c>
      <c r="C449" s="78">
        <v>8</v>
      </c>
      <c r="D449" s="78">
        <f t="shared" si="21"/>
        <v>704</v>
      </c>
    </row>
    <row r="450" spans="1:4" x14ac:dyDescent="0.25">
      <c r="A450" s="97" t="s">
        <v>53</v>
      </c>
      <c r="B450" s="78">
        <f>B451+B452+B453</f>
        <v>473</v>
      </c>
      <c r="C450" s="78"/>
      <c r="D450" s="78">
        <f>D451+D452+D453</f>
        <v>473</v>
      </c>
    </row>
    <row r="451" spans="1:4" x14ac:dyDescent="0.25">
      <c r="A451" s="103" t="s">
        <v>25</v>
      </c>
      <c r="B451" s="78">
        <v>168</v>
      </c>
      <c r="C451" s="78">
        <v>1</v>
      </c>
      <c r="D451" s="78">
        <f>B451*C451</f>
        <v>168</v>
      </c>
    </row>
    <row r="452" spans="1:4" ht="26.4" x14ac:dyDescent="0.25">
      <c r="A452" s="103" t="s">
        <v>26</v>
      </c>
      <c r="B452" s="78">
        <v>305</v>
      </c>
      <c r="C452" s="78">
        <v>1</v>
      </c>
      <c r="D452" s="78">
        <f>B452*C452</f>
        <v>305</v>
      </c>
    </row>
    <row r="453" spans="1:4" ht="52.8" x14ac:dyDescent="0.25">
      <c r="A453" s="103" t="s">
        <v>52</v>
      </c>
      <c r="B453" s="78"/>
      <c r="C453" s="78">
        <v>1</v>
      </c>
      <c r="D453" s="78">
        <f>B453*C453</f>
        <v>0</v>
      </c>
    </row>
    <row r="454" spans="1:4" x14ac:dyDescent="0.25">
      <c r="A454" s="7" t="s">
        <v>13</v>
      </c>
      <c r="B454" s="13"/>
      <c r="C454" s="13"/>
      <c r="D454" s="13">
        <f>D411</f>
        <v>9733.7943999999989</v>
      </c>
    </row>
    <row r="455" spans="1:4" ht="14.4" thickBot="1" x14ac:dyDescent="0.3">
      <c r="A455" s="142" t="s">
        <v>22</v>
      </c>
      <c r="B455" s="143"/>
      <c r="C455" s="143"/>
      <c r="D455" s="143">
        <f>D409+D454</f>
        <v>128616.7944</v>
      </c>
    </row>
    <row r="456" spans="1:4" x14ac:dyDescent="0.25">
      <c r="A456" s="144"/>
      <c r="B456" s="145"/>
      <c r="C456" s="145"/>
      <c r="D456" s="145"/>
    </row>
    <row r="457" spans="1:4" x14ac:dyDescent="0.25">
      <c r="A457" s="11" t="s">
        <v>102</v>
      </c>
      <c r="B457" s="75"/>
      <c r="C457" s="75"/>
      <c r="D457" s="75"/>
    </row>
    <row r="458" spans="1:4" x14ac:dyDescent="0.25">
      <c r="A458" s="16" t="s">
        <v>1</v>
      </c>
      <c r="B458" s="132"/>
      <c r="C458" s="132"/>
      <c r="D458" s="132"/>
    </row>
    <row r="459" spans="1:4" x14ac:dyDescent="0.25">
      <c r="A459" s="76" t="s">
        <v>15</v>
      </c>
      <c r="B459" s="3"/>
      <c r="C459" s="3"/>
      <c r="D459" s="3"/>
    </row>
    <row r="460" spans="1:4" x14ac:dyDescent="0.25">
      <c r="A460" s="15" t="s">
        <v>18</v>
      </c>
      <c r="B460" s="12"/>
      <c r="C460" s="12"/>
      <c r="D460" s="12">
        <f>D462+D463+D464</f>
        <v>34945</v>
      </c>
    </row>
    <row r="461" spans="1:4" x14ac:dyDescent="0.25">
      <c r="A461" s="15" t="s">
        <v>9</v>
      </c>
      <c r="B461" s="12"/>
      <c r="C461" s="12"/>
      <c r="D461" s="12"/>
    </row>
    <row r="462" spans="1:4" x14ac:dyDescent="0.25">
      <c r="A462" s="77" t="s">
        <v>72</v>
      </c>
      <c r="B462" s="78">
        <v>9000</v>
      </c>
      <c r="C462" s="78">
        <v>1</v>
      </c>
      <c r="D462" s="78">
        <f>B462*C462</f>
        <v>9000</v>
      </c>
    </row>
    <row r="463" spans="1:4" ht="27.6" x14ac:dyDescent="0.25">
      <c r="A463" s="77" t="s">
        <v>82</v>
      </c>
      <c r="B463" s="78">
        <v>500</v>
      </c>
      <c r="C463" s="78">
        <v>1</v>
      </c>
      <c r="D463" s="78">
        <f>B463*C463</f>
        <v>500</v>
      </c>
    </row>
    <row r="464" spans="1:4" x14ac:dyDescent="0.25">
      <c r="A464" s="15" t="s">
        <v>6</v>
      </c>
      <c r="B464" s="1"/>
      <c r="C464" s="12"/>
      <c r="D464" s="12">
        <v>25445</v>
      </c>
    </row>
    <row r="465" spans="1:4" x14ac:dyDescent="0.25">
      <c r="A465" s="15" t="s">
        <v>7</v>
      </c>
      <c r="B465" s="12">
        <v>108153</v>
      </c>
      <c r="C465" s="29">
        <v>3.2</v>
      </c>
      <c r="D465" s="12">
        <f>B465*C465</f>
        <v>346089.60000000003</v>
      </c>
    </row>
    <row r="466" spans="1:4" x14ac:dyDescent="0.25">
      <c r="A466" s="15" t="s">
        <v>11</v>
      </c>
      <c r="B466" s="12"/>
      <c r="C466" s="12"/>
      <c r="D466" s="12"/>
    </row>
    <row r="467" spans="1:4" x14ac:dyDescent="0.25">
      <c r="A467" s="15" t="s">
        <v>0</v>
      </c>
      <c r="B467" s="12"/>
      <c r="C467" s="12"/>
      <c r="D467" s="12">
        <v>136000</v>
      </c>
    </row>
    <row r="468" spans="1:4" x14ac:dyDescent="0.25">
      <c r="A468" s="15" t="s">
        <v>8</v>
      </c>
      <c r="B468" s="1"/>
      <c r="C468" s="12"/>
      <c r="D468" s="12">
        <v>26782</v>
      </c>
    </row>
    <row r="469" spans="1:4" x14ac:dyDescent="0.25">
      <c r="A469" s="10" t="s">
        <v>16</v>
      </c>
      <c r="B469" s="17"/>
      <c r="C469" s="17"/>
      <c r="D469" s="17">
        <f>D460+D465+D468</f>
        <v>407816.60000000003</v>
      </c>
    </row>
    <row r="470" spans="1:4" x14ac:dyDescent="0.25">
      <c r="A470" s="14" t="s">
        <v>17</v>
      </c>
      <c r="B470" s="12"/>
      <c r="C470" s="12"/>
      <c r="D470" s="12"/>
    </row>
    <row r="471" spans="1:4" x14ac:dyDescent="0.25">
      <c r="A471" s="176" t="s">
        <v>18</v>
      </c>
      <c r="B471" s="178"/>
      <c r="C471" s="178"/>
      <c r="D471" s="180">
        <f>D473+D493</f>
        <v>39283.11</v>
      </c>
    </row>
    <row r="472" spans="1:4" x14ac:dyDescent="0.25">
      <c r="A472" s="15" t="s">
        <v>9</v>
      </c>
      <c r="B472" s="12"/>
      <c r="C472" s="12"/>
      <c r="D472" s="12"/>
    </row>
    <row r="473" spans="1:4" ht="27.6" x14ac:dyDescent="0.25">
      <c r="A473" s="15" t="s">
        <v>61</v>
      </c>
      <c r="B473" s="80"/>
      <c r="C473" s="80"/>
      <c r="D473" s="80">
        <f>D475+D482+D483+D488</f>
        <v>12792.11</v>
      </c>
    </row>
    <row r="474" spans="1:4" x14ac:dyDescent="0.25">
      <c r="A474" s="15" t="s">
        <v>11</v>
      </c>
      <c r="B474" s="12"/>
      <c r="C474" s="12"/>
      <c r="D474" s="12"/>
    </row>
    <row r="475" spans="1:4" x14ac:dyDescent="0.25">
      <c r="A475" s="15" t="s">
        <v>59</v>
      </c>
      <c r="B475" s="12">
        <f>B476+B477+B478+B479+B480+B481</f>
        <v>8290.4350000000013</v>
      </c>
      <c r="C475" s="12"/>
      <c r="D475" s="12">
        <f>D476+D477+D478+D479+D480+D481</f>
        <v>11232.11</v>
      </c>
    </row>
    <row r="476" spans="1:4" x14ac:dyDescent="0.25">
      <c r="A476" s="69" t="s">
        <v>27</v>
      </c>
      <c r="B476" s="62">
        <v>1249</v>
      </c>
      <c r="C476" s="62">
        <v>1</v>
      </c>
      <c r="D476" s="62">
        <f>B476*C476</f>
        <v>1249</v>
      </c>
    </row>
    <row r="477" spans="1:4" x14ac:dyDescent="0.25">
      <c r="A477" s="69" t="s">
        <v>28</v>
      </c>
      <c r="B477" s="62">
        <v>1302</v>
      </c>
      <c r="C477" s="62">
        <v>1</v>
      </c>
      <c r="D477" s="62">
        <f t="shared" ref="D477:D482" si="22">B477*C477</f>
        <v>1302</v>
      </c>
    </row>
    <row r="478" spans="1:4" x14ac:dyDescent="0.25">
      <c r="A478" s="69" t="s">
        <v>76</v>
      </c>
      <c r="B478" s="62">
        <v>374.39499999999998</v>
      </c>
      <c r="C478" s="62">
        <v>1</v>
      </c>
      <c r="D478" s="62">
        <f t="shared" si="22"/>
        <v>374.39499999999998</v>
      </c>
    </row>
    <row r="479" spans="1:4" x14ac:dyDescent="0.25">
      <c r="A479" s="69" t="s">
        <v>77</v>
      </c>
      <c r="B479" s="62">
        <v>481.36500000000001</v>
      </c>
      <c r="C479" s="62">
        <v>1</v>
      </c>
      <c r="D479" s="62">
        <f t="shared" si="22"/>
        <v>481.36500000000001</v>
      </c>
    </row>
    <row r="480" spans="1:4" x14ac:dyDescent="0.25">
      <c r="A480" s="69" t="s">
        <v>29</v>
      </c>
      <c r="B480" s="62">
        <v>1942</v>
      </c>
      <c r="C480" s="62">
        <v>1</v>
      </c>
      <c r="D480" s="62">
        <f t="shared" si="22"/>
        <v>1942</v>
      </c>
    </row>
    <row r="481" spans="1:4" x14ac:dyDescent="0.25">
      <c r="A481" s="69" t="s">
        <v>30</v>
      </c>
      <c r="B481" s="62">
        <v>2941.6750000000002</v>
      </c>
      <c r="C481" s="62">
        <v>2</v>
      </c>
      <c r="D481" s="62">
        <f t="shared" si="22"/>
        <v>5883.35</v>
      </c>
    </row>
    <row r="482" spans="1:4" x14ac:dyDescent="0.25">
      <c r="A482" s="15" t="s">
        <v>60</v>
      </c>
      <c r="B482" s="12">
        <v>200</v>
      </c>
      <c r="C482" s="12">
        <v>2</v>
      </c>
      <c r="D482" s="78">
        <f t="shared" si="22"/>
        <v>400</v>
      </c>
    </row>
    <row r="483" spans="1:4" ht="27.6" x14ac:dyDescent="0.25">
      <c r="A483" s="15" t="s">
        <v>19</v>
      </c>
      <c r="B483" s="12">
        <f>B484+B485+B486+B487</f>
        <v>119</v>
      </c>
      <c r="C483" s="12"/>
      <c r="D483" s="12">
        <f>D484+D485+D486+D487</f>
        <v>1070</v>
      </c>
    </row>
    <row r="484" spans="1:4" x14ac:dyDescent="0.25">
      <c r="A484" s="94" t="s">
        <v>31</v>
      </c>
      <c r="B484" s="12">
        <v>0</v>
      </c>
      <c r="C484" s="75">
        <v>7</v>
      </c>
      <c r="D484" s="78">
        <f t="shared" ref="D484:D487" si="23">B484*C484</f>
        <v>0</v>
      </c>
    </row>
    <row r="485" spans="1:4" x14ac:dyDescent="0.25">
      <c r="A485" s="94" t="s">
        <v>32</v>
      </c>
      <c r="B485" s="12">
        <v>1</v>
      </c>
      <c r="C485" s="75">
        <v>8</v>
      </c>
      <c r="D485" s="78">
        <f t="shared" si="23"/>
        <v>8</v>
      </c>
    </row>
    <row r="486" spans="1:4" x14ac:dyDescent="0.25">
      <c r="A486" s="94" t="s">
        <v>33</v>
      </c>
      <c r="B486" s="12">
        <v>64</v>
      </c>
      <c r="C486" s="75">
        <v>9</v>
      </c>
      <c r="D486" s="78">
        <f t="shared" si="23"/>
        <v>576</v>
      </c>
    </row>
    <row r="487" spans="1:4" x14ac:dyDescent="0.25">
      <c r="A487" s="94" t="s">
        <v>34</v>
      </c>
      <c r="B487" s="12">
        <v>54</v>
      </c>
      <c r="C487" s="75">
        <v>9</v>
      </c>
      <c r="D487" s="78">
        <f t="shared" si="23"/>
        <v>486</v>
      </c>
    </row>
    <row r="488" spans="1:4" ht="27.6" x14ac:dyDescent="0.25">
      <c r="A488" s="15" t="s">
        <v>20</v>
      </c>
      <c r="B488" s="12">
        <f>B489+B490+B491+B492</f>
        <v>10</v>
      </c>
      <c r="C488" s="12"/>
      <c r="D488" s="12">
        <f>D489+D490+D491+D492</f>
        <v>90</v>
      </c>
    </row>
    <row r="489" spans="1:4" x14ac:dyDescent="0.25">
      <c r="A489" s="94" t="s">
        <v>31</v>
      </c>
      <c r="B489" s="12">
        <v>0</v>
      </c>
      <c r="C489" s="75">
        <v>7</v>
      </c>
      <c r="D489" s="78">
        <f t="shared" ref="D489:D492" si="24">B489*C489</f>
        <v>0</v>
      </c>
    </row>
    <row r="490" spans="1:4" x14ac:dyDescent="0.25">
      <c r="A490" s="94" t="s">
        <v>32</v>
      </c>
      <c r="B490" s="12">
        <v>0</v>
      </c>
      <c r="C490" s="75">
        <v>8</v>
      </c>
      <c r="D490" s="78">
        <f t="shared" si="24"/>
        <v>0</v>
      </c>
    </row>
    <row r="491" spans="1:4" x14ac:dyDescent="0.25">
      <c r="A491" s="94" t="s">
        <v>33</v>
      </c>
      <c r="B491" s="12">
        <v>10</v>
      </c>
      <c r="C491" s="75">
        <v>9</v>
      </c>
      <c r="D491" s="78">
        <f t="shared" si="24"/>
        <v>90</v>
      </c>
    </row>
    <row r="492" spans="1:4" x14ac:dyDescent="0.25">
      <c r="A492" s="94" t="s">
        <v>34</v>
      </c>
      <c r="B492" s="12">
        <v>0</v>
      </c>
      <c r="C492" s="75">
        <v>9</v>
      </c>
      <c r="D492" s="78">
        <f t="shared" si="24"/>
        <v>0</v>
      </c>
    </row>
    <row r="493" spans="1:4" ht="27.6" x14ac:dyDescent="0.25">
      <c r="A493" s="77" t="s">
        <v>66</v>
      </c>
      <c r="B493" s="78">
        <f>B494+B495+B511</f>
        <v>7130</v>
      </c>
      <c r="C493" s="78"/>
      <c r="D493" s="78">
        <f>D494+D495+D511</f>
        <v>26491</v>
      </c>
    </row>
    <row r="494" spans="1:4" x14ac:dyDescent="0.25">
      <c r="A494" s="97" t="s">
        <v>35</v>
      </c>
      <c r="B494" s="78">
        <v>300</v>
      </c>
      <c r="C494" s="78">
        <v>1</v>
      </c>
      <c r="D494" s="78">
        <f>B494*C494</f>
        <v>300</v>
      </c>
    </row>
    <row r="495" spans="1:4" x14ac:dyDescent="0.25">
      <c r="A495" s="77" t="s">
        <v>65</v>
      </c>
      <c r="B495" s="78">
        <f>B496+B497+B498+B499+B500+B501+B502+B503+B504+B505+B506+B507+B508+B509+B510</f>
        <v>6120</v>
      </c>
      <c r="C495" s="78"/>
      <c r="D495" s="78">
        <f>D496+D497+D498+D499+D500+D501+D502+D503+D504+D505+D506+D507+D508+D509+D510</f>
        <v>20711</v>
      </c>
    </row>
    <row r="496" spans="1:4" x14ac:dyDescent="0.25">
      <c r="A496" s="97" t="s">
        <v>36</v>
      </c>
      <c r="B496" s="78">
        <v>384</v>
      </c>
      <c r="C496" s="78">
        <v>4</v>
      </c>
      <c r="D496" s="78">
        <f>B496*C496</f>
        <v>1536</v>
      </c>
    </row>
    <row r="497" spans="1:4" ht="26.4" x14ac:dyDescent="0.25">
      <c r="A497" s="97" t="s">
        <v>37</v>
      </c>
      <c r="B497" s="78">
        <v>1931</v>
      </c>
      <c r="C497" s="78">
        <v>1</v>
      </c>
      <c r="D497" s="78">
        <f t="shared" ref="D497:D510" si="25">B497*C497</f>
        <v>1931</v>
      </c>
    </row>
    <row r="498" spans="1:4" x14ac:dyDescent="0.25">
      <c r="A498" s="97" t="s">
        <v>38</v>
      </c>
      <c r="B498" s="78">
        <v>400</v>
      </c>
      <c r="C498" s="78">
        <v>3</v>
      </c>
      <c r="D498" s="78">
        <f t="shared" si="25"/>
        <v>1200</v>
      </c>
    </row>
    <row r="499" spans="1:4" x14ac:dyDescent="0.25">
      <c r="A499" s="97" t="s">
        <v>39</v>
      </c>
      <c r="B499" s="78">
        <v>384</v>
      </c>
      <c r="C499" s="78">
        <v>3</v>
      </c>
      <c r="D499" s="78">
        <f t="shared" si="25"/>
        <v>1152</v>
      </c>
    </row>
    <row r="500" spans="1:4" x14ac:dyDescent="0.25">
      <c r="A500" s="97" t="s">
        <v>40</v>
      </c>
      <c r="B500" s="78">
        <v>395</v>
      </c>
      <c r="C500" s="78">
        <v>6</v>
      </c>
      <c r="D500" s="78">
        <f t="shared" si="25"/>
        <v>2370</v>
      </c>
    </row>
    <row r="501" spans="1:4" x14ac:dyDescent="0.25">
      <c r="A501" s="97" t="s">
        <v>41</v>
      </c>
      <c r="B501" s="78">
        <v>395</v>
      </c>
      <c r="C501" s="78">
        <v>2</v>
      </c>
      <c r="D501" s="78">
        <f t="shared" si="25"/>
        <v>790</v>
      </c>
    </row>
    <row r="502" spans="1:4" x14ac:dyDescent="0.25">
      <c r="A502" s="97" t="s">
        <v>42</v>
      </c>
      <c r="B502" s="78">
        <v>219</v>
      </c>
      <c r="C502" s="78">
        <v>7</v>
      </c>
      <c r="D502" s="78">
        <f t="shared" si="25"/>
        <v>1533</v>
      </c>
    </row>
    <row r="503" spans="1:4" x14ac:dyDescent="0.25">
      <c r="A503" s="97" t="s">
        <v>43</v>
      </c>
      <c r="B503" s="78">
        <v>395</v>
      </c>
      <c r="C503" s="78">
        <v>2</v>
      </c>
      <c r="D503" s="78">
        <f t="shared" si="25"/>
        <v>790</v>
      </c>
    </row>
    <row r="504" spans="1:4" x14ac:dyDescent="0.25">
      <c r="A504" s="97" t="s">
        <v>44</v>
      </c>
      <c r="B504" s="78">
        <v>329</v>
      </c>
      <c r="C504" s="78">
        <v>4</v>
      </c>
      <c r="D504" s="78">
        <f t="shared" si="25"/>
        <v>1316</v>
      </c>
    </row>
    <row r="505" spans="1:4" x14ac:dyDescent="0.25">
      <c r="A505" s="97" t="s">
        <v>45</v>
      </c>
      <c r="B505" s="78">
        <v>0</v>
      </c>
      <c r="C505" s="78">
        <v>8</v>
      </c>
      <c r="D505" s="78">
        <f t="shared" si="25"/>
        <v>0</v>
      </c>
    </row>
    <row r="506" spans="1:4" x14ac:dyDescent="0.25">
      <c r="A506" s="97" t="s">
        <v>46</v>
      </c>
      <c r="B506" s="78">
        <v>230</v>
      </c>
      <c r="C506" s="78">
        <v>8</v>
      </c>
      <c r="D506" s="78">
        <f t="shared" si="25"/>
        <v>1840</v>
      </c>
    </row>
    <row r="507" spans="1:4" x14ac:dyDescent="0.25">
      <c r="A507" s="97" t="s">
        <v>47</v>
      </c>
      <c r="B507" s="78">
        <v>220</v>
      </c>
      <c r="C507" s="78">
        <v>3</v>
      </c>
      <c r="D507" s="78">
        <f t="shared" si="25"/>
        <v>660</v>
      </c>
    </row>
    <row r="508" spans="1:4" x14ac:dyDescent="0.25">
      <c r="A508" s="97" t="s">
        <v>48</v>
      </c>
      <c r="B508" s="78">
        <v>219</v>
      </c>
      <c r="C508" s="78">
        <v>2</v>
      </c>
      <c r="D508" s="78">
        <f t="shared" si="25"/>
        <v>438</v>
      </c>
    </row>
    <row r="509" spans="1:4" x14ac:dyDescent="0.25">
      <c r="A509" s="97" t="s">
        <v>49</v>
      </c>
      <c r="B509" s="78">
        <v>208</v>
      </c>
      <c r="C509" s="78">
        <v>7</v>
      </c>
      <c r="D509" s="78">
        <f t="shared" si="25"/>
        <v>1456</v>
      </c>
    </row>
    <row r="510" spans="1:4" x14ac:dyDescent="0.25">
      <c r="A510" s="97" t="s">
        <v>50</v>
      </c>
      <c r="B510" s="78">
        <v>411</v>
      </c>
      <c r="C510" s="78">
        <v>9</v>
      </c>
      <c r="D510" s="78">
        <f t="shared" si="25"/>
        <v>3699</v>
      </c>
    </row>
    <row r="511" spans="1:4" x14ac:dyDescent="0.25">
      <c r="A511" s="97" t="s">
        <v>51</v>
      </c>
      <c r="B511" s="78">
        <f>B512+B513+B514</f>
        <v>710</v>
      </c>
      <c r="C511" s="78"/>
      <c r="D511" s="78">
        <f>D512+D513+D514</f>
        <v>5480</v>
      </c>
    </row>
    <row r="512" spans="1:4" x14ac:dyDescent="0.25">
      <c r="A512" s="103" t="s">
        <v>25</v>
      </c>
      <c r="B512" s="78">
        <v>200</v>
      </c>
      <c r="C512" s="78">
        <v>7</v>
      </c>
      <c r="D512" s="78">
        <f t="shared" ref="D512:D514" si="26">B512*C512</f>
        <v>1400</v>
      </c>
    </row>
    <row r="513" spans="1:4" ht="26.4" x14ac:dyDescent="0.25">
      <c r="A513" s="103" t="s">
        <v>26</v>
      </c>
      <c r="B513" s="78">
        <v>310</v>
      </c>
      <c r="C513" s="78">
        <v>8</v>
      </c>
      <c r="D513" s="78">
        <f t="shared" si="26"/>
        <v>2480</v>
      </c>
    </row>
    <row r="514" spans="1:4" ht="52.8" x14ac:dyDescent="0.25">
      <c r="A514" s="103" t="s">
        <v>52</v>
      </c>
      <c r="B514" s="78">
        <v>200</v>
      </c>
      <c r="C514" s="78">
        <v>8</v>
      </c>
      <c r="D514" s="78">
        <f t="shared" si="26"/>
        <v>1600</v>
      </c>
    </row>
    <row r="515" spans="1:4" x14ac:dyDescent="0.25">
      <c r="A515" s="7" t="s">
        <v>13</v>
      </c>
      <c r="B515" s="13"/>
      <c r="C515" s="13"/>
      <c r="D515" s="13">
        <f>D471</f>
        <v>39283.11</v>
      </c>
    </row>
    <row r="516" spans="1:4" ht="14.4" thickBot="1" x14ac:dyDescent="0.3">
      <c r="A516" s="142" t="s">
        <v>22</v>
      </c>
      <c r="B516" s="136"/>
      <c r="C516" s="136"/>
      <c r="D516" s="136">
        <f>D469+D515</f>
        <v>447099.71</v>
      </c>
    </row>
  </sheetData>
  <mergeCells count="2">
    <mergeCell ref="C1:D1"/>
    <mergeCell ref="A2:D2"/>
  </mergeCells>
  <phoneticPr fontId="0" type="noConversion"/>
  <pageMargins left="0.15748031496062992" right="0.27559055118110237" top="0" bottom="0" header="0.15748031496062992" footer="0.2362204724409449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9" tint="0.79998168889431442"/>
  </sheetPr>
  <dimension ref="A1:MQ329"/>
  <sheetViews>
    <sheetView showZeros="0" tabSelected="1" zoomScaleNormal="100" zoomScaleSheetLayoutView="85" workbookViewId="0">
      <selection activeCell="A2" sqref="A2:D2"/>
    </sheetView>
  </sheetViews>
  <sheetFormatPr defaultColWidth="9.109375" defaultRowHeight="13.8" x14ac:dyDescent="0.25"/>
  <cols>
    <col min="1" max="1" width="65.5546875" style="24" customWidth="1"/>
    <col min="2" max="2" width="15.88671875" style="24" customWidth="1"/>
    <col min="3" max="3" width="15.109375" style="24" customWidth="1"/>
    <col min="4" max="4" width="14.6640625" style="50" customWidth="1"/>
    <col min="5" max="5" width="11" style="24" customWidth="1"/>
    <col min="6" max="6" width="9.109375" style="24"/>
    <col min="7" max="7" width="12.44140625" style="24" bestFit="1" customWidth="1"/>
    <col min="8" max="16384" width="9.109375" style="24"/>
  </cols>
  <sheetData>
    <row r="1" spans="1:355" s="23" customFormat="1" ht="70.5" customHeight="1" x14ac:dyDescent="0.3">
      <c r="A1" s="28"/>
      <c r="B1" s="28"/>
      <c r="C1" s="184" t="s">
        <v>117</v>
      </c>
      <c r="D1" s="184"/>
    </row>
    <row r="2" spans="1:355" s="23" customFormat="1" ht="33.75" customHeight="1" x14ac:dyDescent="0.3">
      <c r="A2" s="185" t="s">
        <v>69</v>
      </c>
      <c r="B2" s="185"/>
      <c r="C2" s="185"/>
      <c r="D2" s="185"/>
    </row>
    <row r="3" spans="1:355" ht="23.25" customHeight="1" thickBot="1" x14ac:dyDescent="0.3">
      <c r="A3" s="28"/>
      <c r="B3" s="28"/>
      <c r="C3" s="28"/>
      <c r="D3" s="51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  <c r="GA3" s="28"/>
      <c r="GB3" s="28"/>
      <c r="GC3" s="28"/>
      <c r="GD3" s="28"/>
      <c r="GE3" s="28"/>
      <c r="GF3" s="28"/>
      <c r="GG3" s="28"/>
      <c r="GH3" s="28"/>
      <c r="GI3" s="28"/>
      <c r="GJ3" s="28"/>
      <c r="GK3" s="28"/>
      <c r="GL3" s="28"/>
      <c r="GM3" s="28"/>
      <c r="GN3" s="28"/>
      <c r="GO3" s="28"/>
      <c r="GP3" s="28"/>
      <c r="GQ3" s="28"/>
      <c r="GR3" s="28"/>
      <c r="GS3" s="28"/>
      <c r="GT3" s="28"/>
      <c r="GU3" s="28"/>
      <c r="GV3" s="28"/>
      <c r="GW3" s="28"/>
      <c r="GX3" s="28"/>
      <c r="GY3" s="28"/>
      <c r="GZ3" s="28"/>
      <c r="HA3" s="28"/>
      <c r="HB3" s="28"/>
      <c r="HC3" s="28"/>
      <c r="HD3" s="28"/>
      <c r="HE3" s="28"/>
      <c r="HF3" s="28"/>
      <c r="HG3" s="28"/>
      <c r="HH3" s="28"/>
      <c r="HI3" s="28"/>
      <c r="HJ3" s="28"/>
      <c r="HK3" s="28"/>
      <c r="HL3" s="28"/>
      <c r="HM3" s="28"/>
      <c r="HN3" s="28"/>
      <c r="HO3" s="28"/>
      <c r="HP3" s="28"/>
      <c r="HQ3" s="28"/>
      <c r="HR3" s="28"/>
      <c r="HS3" s="28"/>
      <c r="HT3" s="28"/>
      <c r="HU3" s="28"/>
      <c r="HV3" s="28"/>
      <c r="HW3" s="28"/>
      <c r="HX3" s="28"/>
      <c r="HY3" s="28"/>
      <c r="HZ3" s="28"/>
      <c r="IA3" s="28"/>
      <c r="IB3" s="28"/>
      <c r="IC3" s="28"/>
      <c r="ID3" s="28"/>
      <c r="IE3" s="28"/>
      <c r="IF3" s="28"/>
      <c r="IG3" s="28"/>
      <c r="IH3" s="28"/>
      <c r="II3" s="28"/>
      <c r="IJ3" s="28"/>
      <c r="IK3" s="28"/>
      <c r="IL3" s="28"/>
      <c r="IM3" s="28"/>
      <c r="IN3" s="28"/>
      <c r="IO3" s="28"/>
      <c r="IP3" s="28"/>
      <c r="IQ3" s="28"/>
      <c r="IR3" s="28"/>
      <c r="IS3" s="28"/>
      <c r="IT3" s="28"/>
      <c r="IU3" s="28"/>
      <c r="IV3" s="28"/>
      <c r="IW3" s="28"/>
      <c r="IX3" s="28"/>
      <c r="IY3" s="28"/>
      <c r="IZ3" s="28"/>
      <c r="JA3" s="28"/>
      <c r="JB3" s="28"/>
      <c r="JC3" s="28"/>
      <c r="JD3" s="28"/>
      <c r="JE3" s="28"/>
      <c r="JF3" s="28"/>
      <c r="JG3" s="28"/>
      <c r="JH3" s="28"/>
      <c r="JI3" s="28"/>
      <c r="JJ3" s="28"/>
      <c r="JK3" s="28"/>
      <c r="JL3" s="28"/>
      <c r="JM3" s="28"/>
      <c r="JN3" s="28"/>
      <c r="JO3" s="28"/>
      <c r="JP3" s="28"/>
      <c r="JQ3" s="28"/>
      <c r="JR3" s="28"/>
      <c r="JS3" s="28"/>
      <c r="JT3" s="28"/>
      <c r="JU3" s="28"/>
      <c r="JV3" s="28"/>
      <c r="JW3" s="28"/>
      <c r="JX3" s="28"/>
      <c r="JY3" s="28"/>
      <c r="JZ3" s="28"/>
      <c r="KA3" s="28"/>
      <c r="KB3" s="28"/>
      <c r="KC3" s="28"/>
      <c r="KD3" s="28"/>
      <c r="KE3" s="28"/>
      <c r="KF3" s="28"/>
      <c r="KG3" s="28"/>
      <c r="KH3" s="28"/>
      <c r="KI3" s="28"/>
      <c r="KJ3" s="28"/>
      <c r="KK3" s="28"/>
      <c r="KL3" s="28"/>
      <c r="KM3" s="28"/>
      <c r="KN3" s="28"/>
      <c r="KO3" s="28"/>
      <c r="KP3" s="28"/>
      <c r="KQ3" s="28"/>
      <c r="KR3" s="28"/>
      <c r="KS3" s="28"/>
      <c r="KT3" s="28"/>
      <c r="KU3" s="28"/>
      <c r="KV3" s="28"/>
      <c r="KW3" s="28"/>
      <c r="KX3" s="28"/>
      <c r="KY3" s="28"/>
      <c r="KZ3" s="28"/>
      <c r="LA3" s="28"/>
      <c r="LB3" s="28"/>
      <c r="LC3" s="28"/>
      <c r="LD3" s="28"/>
      <c r="LE3" s="28"/>
      <c r="LF3" s="28"/>
      <c r="LG3" s="28"/>
      <c r="LH3" s="28"/>
      <c r="LI3" s="28"/>
      <c r="LJ3" s="28"/>
      <c r="LK3" s="28"/>
      <c r="LL3" s="28"/>
      <c r="LM3" s="28"/>
      <c r="LN3" s="28"/>
      <c r="LO3" s="28"/>
      <c r="LP3" s="28"/>
      <c r="LQ3" s="28"/>
      <c r="LR3" s="28"/>
      <c r="LS3" s="28"/>
      <c r="LT3" s="28"/>
      <c r="LU3" s="28"/>
      <c r="LV3" s="28"/>
      <c r="LW3" s="28"/>
      <c r="LX3" s="28"/>
      <c r="LY3" s="28"/>
      <c r="LZ3" s="28"/>
      <c r="MA3" s="28"/>
      <c r="MB3" s="28"/>
      <c r="MC3" s="28"/>
      <c r="MD3" s="28"/>
      <c r="ME3" s="28"/>
      <c r="MF3" s="28"/>
      <c r="MG3" s="28"/>
      <c r="MH3" s="28"/>
      <c r="MI3" s="28"/>
      <c r="MJ3" s="28"/>
      <c r="MK3" s="28"/>
      <c r="ML3" s="28"/>
      <c r="MM3" s="28"/>
      <c r="MN3" s="28"/>
      <c r="MO3" s="28"/>
      <c r="MP3" s="28"/>
      <c r="MQ3" s="28"/>
    </row>
    <row r="4" spans="1:355" ht="152.4" thickBot="1" x14ac:dyDescent="0.3">
      <c r="A4" s="44" t="s">
        <v>68</v>
      </c>
      <c r="B4" s="43" t="s">
        <v>54</v>
      </c>
      <c r="C4" s="43" t="s">
        <v>55</v>
      </c>
      <c r="D4" s="52" t="s">
        <v>56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  <c r="FJ4" s="28"/>
      <c r="FK4" s="28"/>
      <c r="FL4" s="28"/>
      <c r="FM4" s="28"/>
      <c r="FN4" s="28"/>
      <c r="FO4" s="28"/>
      <c r="FP4" s="28"/>
      <c r="FQ4" s="28"/>
      <c r="FR4" s="28"/>
      <c r="FS4" s="28"/>
      <c r="FT4" s="28"/>
      <c r="FU4" s="28"/>
      <c r="FV4" s="28"/>
      <c r="FW4" s="28"/>
      <c r="FX4" s="28"/>
      <c r="FY4" s="28"/>
      <c r="FZ4" s="28"/>
      <c r="GA4" s="28"/>
      <c r="GB4" s="28"/>
      <c r="GC4" s="28"/>
      <c r="GD4" s="28"/>
      <c r="GE4" s="28"/>
      <c r="GF4" s="28"/>
      <c r="GG4" s="28"/>
      <c r="GH4" s="28"/>
      <c r="GI4" s="28"/>
      <c r="GJ4" s="28"/>
      <c r="GK4" s="28"/>
      <c r="GL4" s="28"/>
      <c r="GM4" s="28"/>
      <c r="GN4" s="28"/>
      <c r="GO4" s="28"/>
      <c r="GP4" s="28"/>
      <c r="GQ4" s="28"/>
      <c r="GR4" s="28"/>
      <c r="GS4" s="28"/>
      <c r="GT4" s="28"/>
      <c r="GU4" s="28"/>
      <c r="GV4" s="28"/>
      <c r="GW4" s="28"/>
      <c r="GX4" s="28"/>
      <c r="GY4" s="28"/>
      <c r="GZ4" s="28"/>
      <c r="HA4" s="28"/>
      <c r="HB4" s="28"/>
      <c r="HC4" s="28"/>
      <c r="HD4" s="28"/>
      <c r="HE4" s="28"/>
      <c r="HF4" s="28"/>
      <c r="HG4" s="28"/>
      <c r="HH4" s="28"/>
      <c r="HI4" s="28"/>
      <c r="HJ4" s="28"/>
      <c r="HK4" s="28"/>
      <c r="HL4" s="28"/>
      <c r="HM4" s="28"/>
      <c r="HN4" s="28"/>
      <c r="HO4" s="28"/>
      <c r="HP4" s="28"/>
      <c r="HQ4" s="28"/>
      <c r="HR4" s="28"/>
      <c r="HS4" s="28"/>
      <c r="HT4" s="28"/>
      <c r="HU4" s="28"/>
      <c r="HV4" s="28"/>
      <c r="HW4" s="28"/>
      <c r="HX4" s="28"/>
      <c r="HY4" s="28"/>
      <c r="HZ4" s="28"/>
      <c r="IA4" s="28"/>
      <c r="IB4" s="28"/>
      <c r="IC4" s="28"/>
      <c r="ID4" s="28"/>
      <c r="IE4" s="28"/>
      <c r="IF4" s="28"/>
      <c r="IG4" s="28"/>
      <c r="IH4" s="28"/>
      <c r="II4" s="28"/>
      <c r="IJ4" s="28"/>
      <c r="IK4" s="28"/>
      <c r="IL4" s="28"/>
      <c r="IM4" s="28"/>
      <c r="IN4" s="28"/>
      <c r="IO4" s="28"/>
      <c r="IP4" s="28"/>
      <c r="IQ4" s="28"/>
      <c r="IR4" s="28"/>
      <c r="IS4" s="28"/>
      <c r="IT4" s="28"/>
      <c r="IU4" s="28"/>
      <c r="IV4" s="28"/>
      <c r="IW4" s="28"/>
      <c r="IX4" s="28"/>
      <c r="IY4" s="28"/>
      <c r="IZ4" s="28"/>
      <c r="JA4" s="28"/>
      <c r="JB4" s="28"/>
      <c r="JC4" s="28"/>
      <c r="JD4" s="28"/>
      <c r="JE4" s="28"/>
      <c r="JF4" s="28"/>
      <c r="JG4" s="28"/>
      <c r="JH4" s="28"/>
      <c r="JI4" s="28"/>
      <c r="JJ4" s="28"/>
      <c r="JK4" s="28"/>
      <c r="JL4" s="28"/>
      <c r="JM4" s="28"/>
      <c r="JN4" s="28"/>
      <c r="JO4" s="28"/>
      <c r="JP4" s="28"/>
      <c r="JQ4" s="28"/>
      <c r="JR4" s="28"/>
      <c r="JS4" s="28"/>
      <c r="JT4" s="28"/>
      <c r="JU4" s="28"/>
      <c r="JV4" s="28"/>
      <c r="JW4" s="28"/>
      <c r="JX4" s="28"/>
      <c r="JY4" s="28"/>
      <c r="JZ4" s="28"/>
      <c r="KA4" s="28"/>
      <c r="KB4" s="28"/>
      <c r="KC4" s="28"/>
      <c r="KD4" s="28"/>
      <c r="KE4" s="28"/>
      <c r="KF4" s="28"/>
      <c r="KG4" s="28"/>
      <c r="KH4" s="28"/>
      <c r="KI4" s="28"/>
      <c r="KJ4" s="28"/>
      <c r="KK4" s="28"/>
      <c r="KL4" s="28"/>
      <c r="KM4" s="28"/>
      <c r="KN4" s="28"/>
      <c r="KO4" s="28"/>
      <c r="KP4" s="28"/>
      <c r="KQ4" s="28"/>
      <c r="KR4" s="28"/>
      <c r="KS4" s="28"/>
      <c r="KT4" s="28"/>
      <c r="KU4" s="28"/>
      <c r="KV4" s="28"/>
      <c r="KW4" s="28"/>
      <c r="KX4" s="28"/>
      <c r="KY4" s="28"/>
      <c r="KZ4" s="28"/>
      <c r="LA4" s="28"/>
      <c r="LB4" s="28"/>
      <c r="LC4" s="28"/>
      <c r="LD4" s="28"/>
      <c r="LE4" s="28"/>
      <c r="LF4" s="28"/>
      <c r="LG4" s="28"/>
      <c r="LH4" s="28"/>
      <c r="LI4" s="28"/>
      <c r="LJ4" s="28"/>
      <c r="LK4" s="28"/>
      <c r="LL4" s="28"/>
      <c r="LM4" s="28"/>
      <c r="LN4" s="28"/>
      <c r="LO4" s="28"/>
      <c r="LP4" s="28"/>
      <c r="LQ4" s="28"/>
      <c r="LR4" s="28"/>
      <c r="LS4" s="28"/>
      <c r="LT4" s="28"/>
      <c r="LU4" s="28"/>
      <c r="LV4" s="28"/>
      <c r="LW4" s="28"/>
      <c r="LX4" s="28"/>
      <c r="LY4" s="28"/>
      <c r="LZ4" s="28"/>
      <c r="MA4" s="28"/>
      <c r="MB4" s="28"/>
      <c r="MC4" s="28"/>
      <c r="MD4" s="28"/>
      <c r="ME4" s="28"/>
      <c r="MF4" s="28"/>
      <c r="MG4" s="28"/>
      <c r="MH4" s="28"/>
      <c r="MI4" s="28"/>
      <c r="MJ4" s="28"/>
      <c r="MK4" s="28"/>
      <c r="ML4" s="28"/>
      <c r="MM4" s="28"/>
      <c r="MN4" s="28"/>
      <c r="MO4" s="28"/>
      <c r="MP4" s="28"/>
      <c r="MQ4" s="28"/>
    </row>
    <row r="5" spans="1:355" s="47" customFormat="1" ht="14.4" thickBot="1" x14ac:dyDescent="0.3">
      <c r="A5" s="27">
        <v>1</v>
      </c>
      <c r="B5" s="37">
        <v>2</v>
      </c>
      <c r="C5" s="37">
        <v>3</v>
      </c>
      <c r="D5" s="53">
        <v>4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  <c r="HS5" s="46"/>
      <c r="HT5" s="46"/>
      <c r="HU5" s="46"/>
      <c r="HV5" s="46"/>
      <c r="HW5" s="46"/>
      <c r="HX5" s="46"/>
      <c r="HY5" s="46"/>
      <c r="HZ5" s="46"/>
      <c r="IA5" s="46"/>
      <c r="IB5" s="46"/>
      <c r="IC5" s="46"/>
      <c r="ID5" s="46"/>
      <c r="IE5" s="46"/>
      <c r="IF5" s="46"/>
      <c r="IG5" s="46"/>
      <c r="IH5" s="46"/>
      <c r="II5" s="46"/>
      <c r="IJ5" s="46"/>
      <c r="IK5" s="46"/>
      <c r="IL5" s="46"/>
      <c r="IM5" s="46"/>
      <c r="IN5" s="46"/>
      <c r="IO5" s="46"/>
      <c r="IP5" s="46"/>
      <c r="IQ5" s="46"/>
      <c r="IR5" s="46"/>
      <c r="IS5" s="46"/>
      <c r="IT5" s="46"/>
      <c r="IU5" s="46"/>
      <c r="IV5" s="46"/>
      <c r="IW5" s="46"/>
      <c r="IX5" s="46"/>
      <c r="IY5" s="46"/>
      <c r="IZ5" s="46"/>
      <c r="JA5" s="46"/>
      <c r="JB5" s="46"/>
      <c r="JC5" s="46"/>
      <c r="JD5" s="46"/>
      <c r="JE5" s="46"/>
      <c r="JF5" s="46"/>
      <c r="JG5" s="46"/>
      <c r="JH5" s="46"/>
      <c r="JI5" s="46"/>
      <c r="JJ5" s="46"/>
      <c r="JK5" s="46"/>
      <c r="JL5" s="46"/>
      <c r="JM5" s="46"/>
      <c r="JN5" s="46"/>
      <c r="JO5" s="46"/>
      <c r="JP5" s="46"/>
      <c r="JQ5" s="46"/>
      <c r="JR5" s="46"/>
      <c r="JS5" s="46"/>
      <c r="JT5" s="46"/>
      <c r="JU5" s="46"/>
      <c r="JV5" s="46"/>
      <c r="JW5" s="46"/>
      <c r="JX5" s="46"/>
      <c r="JY5" s="46"/>
      <c r="JZ5" s="46"/>
      <c r="KA5" s="46"/>
      <c r="KB5" s="46"/>
      <c r="KC5" s="46"/>
      <c r="KD5" s="46"/>
      <c r="KE5" s="46"/>
      <c r="KF5" s="46"/>
      <c r="KG5" s="46"/>
      <c r="KH5" s="46"/>
      <c r="KI5" s="46"/>
      <c r="KJ5" s="46"/>
      <c r="KK5" s="46"/>
      <c r="KL5" s="46"/>
      <c r="KM5" s="46"/>
      <c r="KN5" s="46"/>
      <c r="KO5" s="46"/>
      <c r="KP5" s="46"/>
      <c r="KQ5" s="46"/>
      <c r="KR5" s="46"/>
      <c r="KS5" s="46"/>
      <c r="KT5" s="46"/>
      <c r="KU5" s="46"/>
      <c r="KV5" s="46"/>
      <c r="KW5" s="46"/>
      <c r="KX5" s="46"/>
      <c r="KY5" s="46"/>
      <c r="KZ5" s="46"/>
      <c r="LA5" s="46"/>
      <c r="LB5" s="46"/>
      <c r="LC5" s="46"/>
      <c r="LD5" s="46"/>
      <c r="LE5" s="46"/>
      <c r="LF5" s="46"/>
      <c r="LG5" s="46"/>
      <c r="LH5" s="46"/>
      <c r="LI5" s="46"/>
      <c r="LJ5" s="46"/>
      <c r="LK5" s="46"/>
      <c r="LL5" s="46"/>
      <c r="LM5" s="46"/>
      <c r="LN5" s="46"/>
      <c r="LO5" s="46"/>
      <c r="LP5" s="46"/>
      <c r="LQ5" s="46"/>
      <c r="LR5" s="46"/>
      <c r="LS5" s="46"/>
      <c r="LT5" s="46"/>
      <c r="LU5" s="46"/>
      <c r="LV5" s="46"/>
      <c r="LW5" s="46"/>
      <c r="LX5" s="46"/>
      <c r="LY5" s="46"/>
      <c r="LZ5" s="46"/>
      <c r="MA5" s="46"/>
      <c r="MB5" s="46"/>
      <c r="MC5" s="46"/>
      <c r="MD5" s="46"/>
      <c r="ME5" s="46"/>
      <c r="MF5" s="46"/>
      <c r="MG5" s="46"/>
      <c r="MH5" s="46"/>
      <c r="MI5" s="46"/>
      <c r="MJ5" s="46"/>
      <c r="MK5" s="46"/>
      <c r="ML5" s="46"/>
      <c r="MM5" s="46"/>
      <c r="MN5" s="46"/>
      <c r="MO5" s="46"/>
      <c r="MP5" s="46"/>
      <c r="MQ5" s="46"/>
    </row>
    <row r="6" spans="1:355" s="47" customFormat="1" x14ac:dyDescent="0.25">
      <c r="A6" s="104" t="s">
        <v>90</v>
      </c>
      <c r="B6" s="105"/>
      <c r="C6" s="105"/>
      <c r="D6" s="10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  <c r="IU6" s="46"/>
      <c r="IV6" s="46"/>
      <c r="IW6" s="46"/>
      <c r="IX6" s="46"/>
      <c r="IY6" s="46"/>
      <c r="IZ6" s="46"/>
      <c r="JA6" s="46"/>
      <c r="JB6" s="46"/>
      <c r="JC6" s="46"/>
      <c r="JD6" s="46"/>
      <c r="JE6" s="46"/>
      <c r="JF6" s="46"/>
      <c r="JG6" s="46"/>
      <c r="JH6" s="46"/>
      <c r="JI6" s="46"/>
      <c r="JJ6" s="46"/>
      <c r="JK6" s="46"/>
      <c r="JL6" s="46"/>
      <c r="JM6" s="46"/>
      <c r="JN6" s="46"/>
      <c r="JO6" s="46"/>
      <c r="JP6" s="46"/>
      <c r="JQ6" s="46"/>
      <c r="JR6" s="46"/>
      <c r="JS6" s="46"/>
      <c r="JT6" s="46"/>
      <c r="JU6" s="46"/>
      <c r="JV6" s="46"/>
      <c r="JW6" s="46"/>
      <c r="JX6" s="46"/>
      <c r="JY6" s="46"/>
      <c r="JZ6" s="46"/>
      <c r="KA6" s="46"/>
      <c r="KB6" s="46"/>
      <c r="KC6" s="46"/>
      <c r="KD6" s="46"/>
      <c r="KE6" s="46"/>
      <c r="KF6" s="46"/>
      <c r="KG6" s="46"/>
      <c r="KH6" s="46"/>
      <c r="KI6" s="46"/>
      <c r="KJ6" s="46"/>
      <c r="KK6" s="46"/>
      <c r="KL6" s="46"/>
      <c r="KM6" s="46"/>
      <c r="KN6" s="46"/>
      <c r="KO6" s="46"/>
      <c r="KP6" s="46"/>
      <c r="KQ6" s="46"/>
      <c r="KR6" s="46"/>
      <c r="KS6" s="46"/>
      <c r="KT6" s="46"/>
      <c r="KU6" s="46"/>
      <c r="KV6" s="46"/>
      <c r="KW6" s="46"/>
      <c r="KX6" s="46"/>
      <c r="KY6" s="46"/>
      <c r="KZ6" s="46"/>
      <c r="LA6" s="46"/>
      <c r="LB6" s="46"/>
      <c r="LC6" s="46"/>
      <c r="LD6" s="46"/>
      <c r="LE6" s="46"/>
      <c r="LF6" s="46"/>
      <c r="LG6" s="46"/>
      <c r="LH6" s="46"/>
      <c r="LI6" s="46"/>
      <c r="LJ6" s="46"/>
      <c r="LK6" s="46"/>
      <c r="LL6" s="46"/>
      <c r="LM6" s="46"/>
      <c r="LN6" s="46"/>
      <c r="LO6" s="46"/>
      <c r="LP6" s="46"/>
      <c r="LQ6" s="46"/>
      <c r="LR6" s="46"/>
      <c r="LS6" s="46"/>
      <c r="LT6" s="46"/>
      <c r="LU6" s="46"/>
      <c r="LV6" s="46"/>
      <c r="LW6" s="46"/>
      <c r="LX6" s="46"/>
      <c r="LY6" s="46"/>
      <c r="LZ6" s="46"/>
      <c r="MA6" s="46"/>
      <c r="MB6" s="46"/>
      <c r="MC6" s="46"/>
      <c r="MD6" s="46"/>
      <c r="ME6" s="46"/>
      <c r="MF6" s="46"/>
      <c r="MG6" s="46"/>
      <c r="MH6" s="46"/>
      <c r="MI6" s="46"/>
      <c r="MJ6" s="46"/>
      <c r="MK6" s="46"/>
      <c r="ML6" s="46"/>
      <c r="MM6" s="46"/>
      <c r="MN6" s="46"/>
      <c r="MO6" s="46"/>
      <c r="MP6" s="46"/>
      <c r="MQ6" s="46"/>
    </row>
    <row r="7" spans="1:355" s="47" customFormat="1" x14ac:dyDescent="0.25">
      <c r="A7" s="169"/>
      <c r="B7" s="170"/>
      <c r="C7" s="170"/>
      <c r="D7" s="171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  <c r="IW7" s="46"/>
      <c r="IX7" s="46"/>
      <c r="IY7" s="46"/>
      <c r="IZ7" s="46"/>
      <c r="JA7" s="46"/>
      <c r="JB7" s="46"/>
      <c r="JC7" s="46"/>
      <c r="JD7" s="46"/>
      <c r="JE7" s="46"/>
      <c r="JF7" s="46"/>
      <c r="JG7" s="46"/>
      <c r="JH7" s="46"/>
      <c r="JI7" s="46"/>
      <c r="JJ7" s="46"/>
      <c r="JK7" s="46"/>
      <c r="JL7" s="46"/>
      <c r="JM7" s="46"/>
      <c r="JN7" s="46"/>
      <c r="JO7" s="46"/>
      <c r="JP7" s="46"/>
      <c r="JQ7" s="46"/>
      <c r="JR7" s="46"/>
      <c r="JS7" s="46"/>
      <c r="JT7" s="46"/>
      <c r="JU7" s="46"/>
      <c r="JV7" s="46"/>
      <c r="JW7" s="46"/>
      <c r="JX7" s="46"/>
      <c r="JY7" s="46"/>
      <c r="JZ7" s="46"/>
      <c r="KA7" s="46"/>
      <c r="KB7" s="46"/>
      <c r="KC7" s="46"/>
      <c r="KD7" s="46"/>
      <c r="KE7" s="46"/>
      <c r="KF7" s="46"/>
      <c r="KG7" s="46"/>
      <c r="KH7" s="46"/>
      <c r="KI7" s="46"/>
      <c r="KJ7" s="46"/>
      <c r="KK7" s="46"/>
      <c r="KL7" s="46"/>
      <c r="KM7" s="46"/>
      <c r="KN7" s="46"/>
      <c r="KO7" s="46"/>
      <c r="KP7" s="46"/>
      <c r="KQ7" s="46"/>
      <c r="KR7" s="46"/>
      <c r="KS7" s="46"/>
      <c r="KT7" s="46"/>
      <c r="KU7" s="46"/>
      <c r="KV7" s="46"/>
      <c r="KW7" s="46"/>
      <c r="KX7" s="46"/>
      <c r="KY7" s="46"/>
      <c r="KZ7" s="46"/>
      <c r="LA7" s="46"/>
      <c r="LB7" s="46"/>
      <c r="LC7" s="46"/>
      <c r="LD7" s="46"/>
      <c r="LE7" s="46"/>
      <c r="LF7" s="46"/>
      <c r="LG7" s="46"/>
      <c r="LH7" s="46"/>
      <c r="LI7" s="46"/>
      <c r="LJ7" s="46"/>
      <c r="LK7" s="46"/>
      <c r="LL7" s="46"/>
      <c r="LM7" s="46"/>
      <c r="LN7" s="46"/>
      <c r="LO7" s="46"/>
      <c r="LP7" s="46"/>
      <c r="LQ7" s="46"/>
      <c r="LR7" s="46"/>
      <c r="LS7" s="46"/>
      <c r="LT7" s="46"/>
      <c r="LU7" s="46"/>
      <c r="LV7" s="46"/>
      <c r="LW7" s="46"/>
      <c r="LX7" s="46"/>
      <c r="LY7" s="46"/>
      <c r="LZ7" s="46"/>
      <c r="MA7" s="46"/>
      <c r="MB7" s="46"/>
      <c r="MC7" s="46"/>
      <c r="MD7" s="46"/>
      <c r="ME7" s="46"/>
      <c r="MF7" s="46"/>
      <c r="MG7" s="46"/>
      <c r="MH7" s="46"/>
      <c r="MI7" s="46"/>
      <c r="MJ7" s="46"/>
      <c r="MK7" s="46"/>
      <c r="ML7" s="46"/>
      <c r="MM7" s="46"/>
      <c r="MN7" s="46"/>
      <c r="MO7" s="46"/>
      <c r="MP7" s="46"/>
      <c r="MQ7" s="46"/>
    </row>
    <row r="8" spans="1:355" s="47" customFormat="1" x14ac:dyDescent="0.25">
      <c r="A8" s="107" t="s">
        <v>114</v>
      </c>
      <c r="B8" s="172"/>
      <c r="C8" s="172"/>
      <c r="D8" s="173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  <c r="IW8" s="46"/>
      <c r="IX8" s="46"/>
      <c r="IY8" s="46"/>
      <c r="IZ8" s="46"/>
      <c r="JA8" s="46"/>
      <c r="JB8" s="46"/>
      <c r="JC8" s="46"/>
      <c r="JD8" s="46"/>
      <c r="JE8" s="46"/>
      <c r="JF8" s="46"/>
      <c r="JG8" s="46"/>
      <c r="JH8" s="46"/>
      <c r="JI8" s="46"/>
      <c r="JJ8" s="46"/>
      <c r="JK8" s="46"/>
      <c r="JL8" s="46"/>
      <c r="JM8" s="46"/>
      <c r="JN8" s="46"/>
      <c r="JO8" s="46"/>
      <c r="JP8" s="46"/>
      <c r="JQ8" s="46"/>
      <c r="JR8" s="46"/>
      <c r="JS8" s="46"/>
      <c r="JT8" s="46"/>
      <c r="JU8" s="46"/>
      <c r="JV8" s="46"/>
      <c r="JW8" s="46"/>
      <c r="JX8" s="46"/>
      <c r="JY8" s="46"/>
      <c r="JZ8" s="46"/>
      <c r="KA8" s="46"/>
      <c r="KB8" s="46"/>
      <c r="KC8" s="46"/>
      <c r="KD8" s="46"/>
      <c r="KE8" s="46"/>
      <c r="KF8" s="46"/>
      <c r="KG8" s="46"/>
      <c r="KH8" s="46"/>
      <c r="KI8" s="46"/>
      <c r="KJ8" s="46"/>
      <c r="KK8" s="46"/>
      <c r="KL8" s="46"/>
      <c r="KM8" s="46"/>
      <c r="KN8" s="46"/>
      <c r="KO8" s="46"/>
      <c r="KP8" s="46"/>
      <c r="KQ8" s="46"/>
      <c r="KR8" s="46"/>
      <c r="KS8" s="46"/>
      <c r="KT8" s="46"/>
      <c r="KU8" s="46"/>
      <c r="KV8" s="46"/>
      <c r="KW8" s="46"/>
      <c r="KX8" s="46"/>
      <c r="KY8" s="46"/>
      <c r="KZ8" s="46"/>
      <c r="LA8" s="46"/>
      <c r="LB8" s="46"/>
      <c r="LC8" s="46"/>
      <c r="LD8" s="46"/>
      <c r="LE8" s="46"/>
      <c r="LF8" s="46"/>
      <c r="LG8" s="46"/>
      <c r="LH8" s="46"/>
      <c r="LI8" s="46"/>
      <c r="LJ8" s="46"/>
      <c r="LK8" s="46"/>
      <c r="LL8" s="46"/>
      <c r="LM8" s="46"/>
      <c r="LN8" s="46"/>
      <c r="LO8" s="46"/>
      <c r="LP8" s="46"/>
      <c r="LQ8" s="46"/>
      <c r="LR8" s="46"/>
      <c r="LS8" s="46"/>
      <c r="LT8" s="46"/>
      <c r="LU8" s="46"/>
      <c r="LV8" s="46"/>
      <c r="LW8" s="46"/>
      <c r="LX8" s="46"/>
      <c r="LY8" s="46"/>
      <c r="LZ8" s="46"/>
      <c r="MA8" s="46"/>
      <c r="MB8" s="46"/>
      <c r="MC8" s="46"/>
      <c r="MD8" s="46"/>
      <c r="ME8" s="46"/>
      <c r="MF8" s="46"/>
      <c r="MG8" s="46"/>
      <c r="MH8" s="46"/>
      <c r="MI8" s="46"/>
      <c r="MJ8" s="46"/>
      <c r="MK8" s="46"/>
      <c r="ML8" s="46"/>
      <c r="MM8" s="46"/>
      <c r="MN8" s="46"/>
      <c r="MO8" s="46"/>
      <c r="MP8" s="46"/>
      <c r="MQ8" s="46"/>
    </row>
    <row r="9" spans="1:355" s="47" customFormat="1" x14ac:dyDescent="0.25">
      <c r="A9" s="4" t="s">
        <v>1</v>
      </c>
      <c r="B9" s="19"/>
      <c r="C9" s="19"/>
      <c r="D9" s="54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  <c r="IW9" s="46"/>
      <c r="IX9" s="46"/>
      <c r="IY9" s="46"/>
      <c r="IZ9" s="46"/>
      <c r="JA9" s="46"/>
      <c r="JB9" s="46"/>
      <c r="JC9" s="46"/>
      <c r="JD9" s="46"/>
      <c r="JE9" s="46"/>
      <c r="JF9" s="46"/>
      <c r="JG9" s="46"/>
      <c r="JH9" s="46"/>
      <c r="JI9" s="46"/>
      <c r="JJ9" s="46"/>
      <c r="JK9" s="46"/>
      <c r="JL9" s="46"/>
      <c r="JM9" s="46"/>
      <c r="JN9" s="46"/>
      <c r="JO9" s="46"/>
      <c r="JP9" s="46"/>
      <c r="JQ9" s="46"/>
      <c r="JR9" s="46"/>
      <c r="JS9" s="46"/>
      <c r="JT9" s="46"/>
      <c r="JU9" s="46"/>
      <c r="JV9" s="46"/>
      <c r="JW9" s="46"/>
      <c r="JX9" s="46"/>
      <c r="JY9" s="46"/>
      <c r="JZ9" s="46"/>
      <c r="KA9" s="46"/>
      <c r="KB9" s="46"/>
      <c r="KC9" s="46"/>
      <c r="KD9" s="46"/>
      <c r="KE9" s="46"/>
      <c r="KF9" s="46"/>
      <c r="KG9" s="46"/>
      <c r="KH9" s="46"/>
      <c r="KI9" s="46"/>
      <c r="KJ9" s="46"/>
      <c r="KK9" s="46"/>
      <c r="KL9" s="46"/>
      <c r="KM9" s="46"/>
      <c r="KN9" s="46"/>
      <c r="KO9" s="46"/>
      <c r="KP9" s="46"/>
      <c r="KQ9" s="46"/>
      <c r="KR9" s="46"/>
      <c r="KS9" s="46"/>
      <c r="KT9" s="46"/>
      <c r="KU9" s="46"/>
      <c r="KV9" s="46"/>
      <c r="KW9" s="46"/>
      <c r="KX9" s="46"/>
      <c r="KY9" s="46"/>
      <c r="KZ9" s="46"/>
      <c r="LA9" s="46"/>
      <c r="LB9" s="46"/>
      <c r="LC9" s="46"/>
      <c r="LD9" s="46"/>
      <c r="LE9" s="46"/>
      <c r="LF9" s="46"/>
      <c r="LG9" s="46"/>
      <c r="LH9" s="46"/>
      <c r="LI9" s="46"/>
      <c r="LJ9" s="46"/>
      <c r="LK9" s="46"/>
      <c r="LL9" s="46"/>
      <c r="LM9" s="46"/>
      <c r="LN9" s="46"/>
      <c r="LO9" s="46"/>
      <c r="LP9" s="46"/>
      <c r="LQ9" s="46"/>
      <c r="LR9" s="46"/>
      <c r="LS9" s="46"/>
      <c r="LT9" s="46"/>
      <c r="LU9" s="46"/>
      <c r="LV9" s="46"/>
      <c r="LW9" s="46"/>
      <c r="LX9" s="46"/>
      <c r="LY9" s="46"/>
      <c r="LZ9" s="46"/>
      <c r="MA9" s="46"/>
      <c r="MB9" s="46"/>
      <c r="MC9" s="46"/>
      <c r="MD9" s="46"/>
      <c r="ME9" s="46"/>
      <c r="MF9" s="46"/>
      <c r="MG9" s="46"/>
      <c r="MH9" s="46"/>
      <c r="MI9" s="46"/>
      <c r="MJ9" s="46"/>
      <c r="MK9" s="46"/>
      <c r="ML9" s="46"/>
      <c r="MM9" s="46"/>
      <c r="MN9" s="46"/>
      <c r="MO9" s="46"/>
      <c r="MP9" s="46"/>
      <c r="MQ9" s="46"/>
    </row>
    <row r="10" spans="1:355" s="47" customFormat="1" x14ac:dyDescent="0.25">
      <c r="A10" s="26" t="s">
        <v>15</v>
      </c>
      <c r="B10" s="19"/>
      <c r="C10" s="19"/>
      <c r="D10" s="54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  <c r="IW10" s="46"/>
      <c r="IX10" s="46"/>
      <c r="IY10" s="46"/>
      <c r="IZ10" s="46"/>
      <c r="JA10" s="46"/>
      <c r="JB10" s="46"/>
      <c r="JC10" s="46"/>
      <c r="JD10" s="46"/>
      <c r="JE10" s="46"/>
      <c r="JF10" s="46"/>
      <c r="JG10" s="46"/>
      <c r="JH10" s="46"/>
      <c r="JI10" s="46"/>
      <c r="JJ10" s="46"/>
      <c r="JK10" s="46"/>
      <c r="JL10" s="46"/>
      <c r="JM10" s="46"/>
      <c r="JN10" s="46"/>
      <c r="JO10" s="46"/>
      <c r="JP10" s="46"/>
      <c r="JQ10" s="46"/>
      <c r="JR10" s="46"/>
      <c r="JS10" s="46"/>
      <c r="JT10" s="46"/>
      <c r="JU10" s="46"/>
      <c r="JV10" s="46"/>
      <c r="JW10" s="46"/>
      <c r="JX10" s="46"/>
      <c r="JY10" s="46"/>
      <c r="JZ10" s="46"/>
      <c r="KA10" s="46"/>
      <c r="KB10" s="46"/>
      <c r="KC10" s="46"/>
      <c r="KD10" s="46"/>
      <c r="KE10" s="46"/>
      <c r="KF10" s="46"/>
      <c r="KG10" s="46"/>
      <c r="KH10" s="46"/>
      <c r="KI10" s="46"/>
      <c r="KJ10" s="46"/>
      <c r="KK10" s="46"/>
      <c r="KL10" s="46"/>
      <c r="KM10" s="46"/>
      <c r="KN10" s="46"/>
      <c r="KO10" s="46"/>
      <c r="KP10" s="46"/>
      <c r="KQ10" s="46"/>
      <c r="KR10" s="46"/>
      <c r="KS10" s="46"/>
      <c r="KT10" s="46"/>
      <c r="KU10" s="46"/>
      <c r="KV10" s="46"/>
      <c r="KW10" s="46"/>
      <c r="KX10" s="46"/>
      <c r="KY10" s="46"/>
      <c r="KZ10" s="46"/>
      <c r="LA10" s="46"/>
      <c r="LB10" s="46"/>
      <c r="LC10" s="46"/>
      <c r="LD10" s="46"/>
      <c r="LE10" s="46"/>
      <c r="LF10" s="46"/>
      <c r="LG10" s="46"/>
      <c r="LH10" s="46"/>
      <c r="LI10" s="46"/>
      <c r="LJ10" s="46"/>
      <c r="LK10" s="46"/>
      <c r="LL10" s="46"/>
      <c r="LM10" s="46"/>
      <c r="LN10" s="46"/>
      <c r="LO10" s="46"/>
      <c r="LP10" s="46"/>
      <c r="LQ10" s="46"/>
      <c r="LR10" s="46"/>
      <c r="LS10" s="46"/>
      <c r="LT10" s="46"/>
      <c r="LU10" s="46"/>
      <c r="LV10" s="46"/>
      <c r="LW10" s="46"/>
      <c r="LX10" s="46"/>
      <c r="LY10" s="46"/>
      <c r="LZ10" s="46"/>
      <c r="MA10" s="46"/>
      <c r="MB10" s="46"/>
      <c r="MC10" s="46"/>
      <c r="MD10" s="46"/>
      <c r="ME10" s="46"/>
      <c r="MF10" s="46"/>
      <c r="MG10" s="46"/>
      <c r="MH10" s="46"/>
      <c r="MI10" s="46"/>
      <c r="MJ10" s="46"/>
      <c r="MK10" s="46"/>
      <c r="ML10" s="46"/>
      <c r="MM10" s="46"/>
      <c r="MN10" s="46"/>
      <c r="MO10" s="46"/>
      <c r="MP10" s="46"/>
      <c r="MQ10" s="46"/>
    </row>
    <row r="11" spans="1:355" s="47" customFormat="1" x14ac:dyDescent="0.25">
      <c r="A11" s="15" t="s">
        <v>18</v>
      </c>
      <c r="B11" s="12"/>
      <c r="C11" s="12"/>
      <c r="D11" s="55">
        <f>D13+D14</f>
        <v>44039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  <c r="IU11" s="46"/>
      <c r="IV11" s="46"/>
      <c r="IW11" s="46"/>
      <c r="IX11" s="46"/>
      <c r="IY11" s="46"/>
      <c r="IZ11" s="46"/>
      <c r="JA11" s="46"/>
      <c r="JB11" s="46"/>
      <c r="JC11" s="46"/>
      <c r="JD11" s="46"/>
      <c r="JE11" s="46"/>
      <c r="JF11" s="46"/>
      <c r="JG11" s="46"/>
      <c r="JH11" s="46"/>
      <c r="JI11" s="46"/>
      <c r="JJ11" s="46"/>
      <c r="JK11" s="46"/>
      <c r="JL11" s="46"/>
      <c r="JM11" s="46"/>
      <c r="JN11" s="46"/>
      <c r="JO11" s="46"/>
      <c r="JP11" s="46"/>
      <c r="JQ11" s="46"/>
      <c r="JR11" s="46"/>
      <c r="JS11" s="46"/>
      <c r="JT11" s="46"/>
      <c r="JU11" s="46"/>
      <c r="JV11" s="46"/>
      <c r="JW11" s="46"/>
      <c r="JX11" s="46"/>
      <c r="JY11" s="46"/>
      <c r="JZ11" s="46"/>
      <c r="KA11" s="46"/>
      <c r="KB11" s="46"/>
      <c r="KC11" s="46"/>
      <c r="KD11" s="46"/>
      <c r="KE11" s="46"/>
      <c r="KF11" s="46"/>
      <c r="KG11" s="46"/>
      <c r="KH11" s="46"/>
      <c r="KI11" s="46"/>
      <c r="KJ11" s="46"/>
      <c r="KK11" s="46"/>
      <c r="KL11" s="46"/>
      <c r="KM11" s="46"/>
      <c r="KN11" s="46"/>
      <c r="KO11" s="46"/>
      <c r="KP11" s="46"/>
      <c r="KQ11" s="46"/>
      <c r="KR11" s="46"/>
      <c r="KS11" s="46"/>
      <c r="KT11" s="46"/>
      <c r="KU11" s="46"/>
      <c r="KV11" s="46"/>
      <c r="KW11" s="46"/>
      <c r="KX11" s="46"/>
      <c r="KY11" s="46"/>
      <c r="KZ11" s="46"/>
      <c r="LA11" s="46"/>
      <c r="LB11" s="46"/>
      <c r="LC11" s="46"/>
      <c r="LD11" s="46"/>
      <c r="LE11" s="46"/>
      <c r="LF11" s="46"/>
      <c r="LG11" s="46"/>
      <c r="LH11" s="46"/>
      <c r="LI11" s="46"/>
      <c r="LJ11" s="46"/>
      <c r="LK11" s="46"/>
      <c r="LL11" s="46"/>
      <c r="LM11" s="46"/>
      <c r="LN11" s="46"/>
      <c r="LO11" s="46"/>
      <c r="LP11" s="46"/>
      <c r="LQ11" s="46"/>
      <c r="LR11" s="46"/>
      <c r="LS11" s="46"/>
      <c r="LT11" s="46"/>
      <c r="LU11" s="46"/>
      <c r="LV11" s="46"/>
      <c r="LW11" s="46"/>
      <c r="LX11" s="46"/>
      <c r="LY11" s="46"/>
      <c r="LZ11" s="46"/>
      <c r="MA11" s="46"/>
      <c r="MB11" s="46"/>
      <c r="MC11" s="46"/>
      <c r="MD11" s="46"/>
      <c r="ME11" s="46"/>
      <c r="MF11" s="46"/>
      <c r="MG11" s="46"/>
      <c r="MH11" s="46"/>
      <c r="MI11" s="46"/>
      <c r="MJ11" s="46"/>
      <c r="MK11" s="46"/>
      <c r="ML11" s="46"/>
      <c r="MM11" s="46"/>
      <c r="MN11" s="46"/>
      <c r="MO11" s="46"/>
      <c r="MP11" s="46"/>
      <c r="MQ11" s="46"/>
    </row>
    <row r="12" spans="1:355" s="47" customFormat="1" x14ac:dyDescent="0.25">
      <c r="A12" s="15" t="s">
        <v>9</v>
      </c>
      <c r="B12" s="12"/>
      <c r="C12" s="12"/>
      <c r="D12" s="55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  <c r="KC12" s="46"/>
      <c r="KD12" s="46"/>
      <c r="KE12" s="46"/>
      <c r="KF12" s="46"/>
      <c r="KG12" s="46"/>
      <c r="KH12" s="46"/>
      <c r="KI12" s="46"/>
      <c r="KJ12" s="46"/>
      <c r="KK12" s="46"/>
      <c r="KL12" s="46"/>
      <c r="KM12" s="46"/>
      <c r="KN12" s="46"/>
      <c r="KO12" s="46"/>
      <c r="KP12" s="46"/>
      <c r="KQ12" s="46"/>
      <c r="KR12" s="46"/>
      <c r="KS12" s="46"/>
      <c r="KT12" s="46"/>
      <c r="KU12" s="46"/>
      <c r="KV12" s="46"/>
      <c r="KW12" s="46"/>
      <c r="KX12" s="46"/>
      <c r="KY12" s="46"/>
      <c r="KZ12" s="46"/>
      <c r="LA12" s="46"/>
      <c r="LB12" s="46"/>
      <c r="LC12" s="46"/>
      <c r="LD12" s="46"/>
      <c r="LE12" s="46"/>
      <c r="LF12" s="46"/>
      <c r="LG12" s="46"/>
      <c r="LH12" s="46"/>
      <c r="LI12" s="46"/>
      <c r="LJ12" s="46"/>
      <c r="LK12" s="46"/>
      <c r="LL12" s="46"/>
      <c r="LM12" s="46"/>
      <c r="LN12" s="46"/>
      <c r="LO12" s="46"/>
      <c r="LP12" s="46"/>
      <c r="LQ12" s="46"/>
      <c r="LR12" s="46"/>
      <c r="LS12" s="46"/>
      <c r="LT12" s="46"/>
      <c r="LU12" s="46"/>
      <c r="LV12" s="46"/>
      <c r="LW12" s="46"/>
      <c r="LX12" s="46"/>
      <c r="LY12" s="46"/>
      <c r="LZ12" s="46"/>
      <c r="MA12" s="46"/>
      <c r="MB12" s="46"/>
      <c r="MC12" s="46"/>
      <c r="MD12" s="46"/>
      <c r="ME12" s="46"/>
      <c r="MF12" s="46"/>
      <c r="MG12" s="46"/>
      <c r="MH12" s="46"/>
      <c r="MI12" s="46"/>
      <c r="MJ12" s="46"/>
      <c r="MK12" s="46"/>
      <c r="ML12" s="46"/>
      <c r="MM12" s="46"/>
      <c r="MN12" s="46"/>
      <c r="MO12" s="46"/>
      <c r="MP12" s="46"/>
      <c r="MQ12" s="46"/>
    </row>
    <row r="13" spans="1:355" s="47" customFormat="1" x14ac:dyDescent="0.25">
      <c r="A13" s="77" t="s">
        <v>72</v>
      </c>
      <c r="B13" s="78">
        <v>21600</v>
      </c>
      <c r="C13" s="78">
        <v>1</v>
      </c>
      <c r="D13" s="108">
        <f>B13*C13</f>
        <v>21600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  <c r="IU13" s="46"/>
      <c r="IV13" s="46"/>
      <c r="IW13" s="46"/>
      <c r="IX13" s="46"/>
      <c r="IY13" s="46"/>
      <c r="IZ13" s="46"/>
      <c r="JA13" s="46"/>
      <c r="JB13" s="46"/>
      <c r="JC13" s="46"/>
      <c r="JD13" s="46"/>
      <c r="JE13" s="46"/>
      <c r="JF13" s="46"/>
      <c r="JG13" s="46"/>
      <c r="JH13" s="46"/>
      <c r="JI13" s="46"/>
      <c r="JJ13" s="46"/>
      <c r="JK13" s="46"/>
      <c r="JL13" s="46"/>
      <c r="JM13" s="46"/>
      <c r="JN13" s="46"/>
      <c r="JO13" s="46"/>
      <c r="JP13" s="46"/>
      <c r="JQ13" s="46"/>
      <c r="JR13" s="46"/>
      <c r="JS13" s="46"/>
      <c r="JT13" s="46"/>
      <c r="JU13" s="46"/>
      <c r="JV13" s="46"/>
      <c r="JW13" s="46"/>
      <c r="JX13" s="46"/>
      <c r="JY13" s="46"/>
      <c r="JZ13" s="46"/>
      <c r="KA13" s="46"/>
      <c r="KB13" s="46"/>
      <c r="KC13" s="46"/>
      <c r="KD13" s="46"/>
      <c r="KE13" s="46"/>
      <c r="KF13" s="46"/>
      <c r="KG13" s="46"/>
      <c r="KH13" s="46"/>
      <c r="KI13" s="46"/>
      <c r="KJ13" s="46"/>
      <c r="KK13" s="46"/>
      <c r="KL13" s="46"/>
      <c r="KM13" s="46"/>
      <c r="KN13" s="46"/>
      <c r="KO13" s="46"/>
      <c r="KP13" s="46"/>
      <c r="KQ13" s="46"/>
      <c r="KR13" s="46"/>
      <c r="KS13" s="46"/>
      <c r="KT13" s="46"/>
      <c r="KU13" s="46"/>
      <c r="KV13" s="46"/>
      <c r="KW13" s="46"/>
      <c r="KX13" s="46"/>
      <c r="KY13" s="46"/>
      <c r="KZ13" s="46"/>
      <c r="LA13" s="46"/>
      <c r="LB13" s="46"/>
      <c r="LC13" s="46"/>
      <c r="LD13" s="46"/>
      <c r="LE13" s="46"/>
      <c r="LF13" s="46"/>
      <c r="LG13" s="46"/>
      <c r="LH13" s="46"/>
      <c r="LI13" s="46"/>
      <c r="LJ13" s="46"/>
      <c r="LK13" s="46"/>
      <c r="LL13" s="46"/>
      <c r="LM13" s="46"/>
      <c r="LN13" s="46"/>
      <c r="LO13" s="46"/>
      <c r="LP13" s="46"/>
      <c r="LQ13" s="46"/>
      <c r="LR13" s="46"/>
      <c r="LS13" s="46"/>
      <c r="LT13" s="46"/>
      <c r="LU13" s="46"/>
      <c r="LV13" s="46"/>
      <c r="LW13" s="46"/>
      <c r="LX13" s="46"/>
      <c r="LY13" s="46"/>
      <c r="LZ13" s="46"/>
      <c r="MA13" s="46"/>
      <c r="MB13" s="46"/>
      <c r="MC13" s="46"/>
      <c r="MD13" s="46"/>
      <c r="ME13" s="46"/>
      <c r="MF13" s="46"/>
      <c r="MG13" s="46"/>
      <c r="MH13" s="46"/>
      <c r="MI13" s="46"/>
      <c r="MJ13" s="46"/>
      <c r="MK13" s="46"/>
      <c r="ML13" s="46"/>
      <c r="MM13" s="46"/>
      <c r="MN13" s="46"/>
      <c r="MO13" s="46"/>
      <c r="MP13" s="46"/>
      <c r="MQ13" s="46"/>
    </row>
    <row r="14" spans="1:355" s="47" customFormat="1" x14ac:dyDescent="0.25">
      <c r="A14" s="15" t="s">
        <v>73</v>
      </c>
      <c r="B14" s="25"/>
      <c r="C14" s="12"/>
      <c r="D14" s="55">
        <v>22439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  <c r="IC14" s="46"/>
      <c r="ID14" s="46"/>
      <c r="IE14" s="46"/>
      <c r="IF14" s="46"/>
      <c r="IG14" s="46"/>
      <c r="IH14" s="46"/>
      <c r="II14" s="46"/>
      <c r="IJ14" s="46"/>
      <c r="IK14" s="46"/>
      <c r="IL14" s="46"/>
      <c r="IM14" s="46"/>
      <c r="IN14" s="46"/>
      <c r="IO14" s="46"/>
      <c r="IP14" s="46"/>
      <c r="IQ14" s="46"/>
      <c r="IR14" s="46"/>
      <c r="IS14" s="46"/>
      <c r="IT14" s="46"/>
      <c r="IU14" s="46"/>
      <c r="IV14" s="46"/>
      <c r="IW14" s="46"/>
      <c r="IX14" s="46"/>
      <c r="IY14" s="46"/>
      <c r="IZ14" s="46"/>
      <c r="JA14" s="46"/>
      <c r="JB14" s="46"/>
      <c r="JC14" s="46"/>
      <c r="JD14" s="46"/>
      <c r="JE14" s="46"/>
      <c r="JF14" s="46"/>
      <c r="JG14" s="46"/>
      <c r="JH14" s="46"/>
      <c r="JI14" s="46"/>
      <c r="JJ14" s="46"/>
      <c r="JK14" s="46"/>
      <c r="JL14" s="46"/>
      <c r="JM14" s="46"/>
      <c r="JN14" s="46"/>
      <c r="JO14" s="46"/>
      <c r="JP14" s="46"/>
      <c r="JQ14" s="46"/>
      <c r="JR14" s="46"/>
      <c r="JS14" s="46"/>
      <c r="JT14" s="46"/>
      <c r="JU14" s="46"/>
      <c r="JV14" s="46"/>
      <c r="JW14" s="46"/>
      <c r="JX14" s="46"/>
      <c r="JY14" s="46"/>
      <c r="JZ14" s="46"/>
      <c r="KA14" s="46"/>
      <c r="KB14" s="46"/>
      <c r="KC14" s="46"/>
      <c r="KD14" s="46"/>
      <c r="KE14" s="46"/>
      <c r="KF14" s="46"/>
      <c r="KG14" s="46"/>
      <c r="KH14" s="46"/>
      <c r="KI14" s="46"/>
      <c r="KJ14" s="46"/>
      <c r="KK14" s="46"/>
      <c r="KL14" s="46"/>
      <c r="KM14" s="46"/>
      <c r="KN14" s="46"/>
      <c r="KO14" s="46"/>
      <c r="KP14" s="46"/>
      <c r="KQ14" s="46"/>
      <c r="KR14" s="46"/>
      <c r="KS14" s="46"/>
      <c r="KT14" s="46"/>
      <c r="KU14" s="46"/>
      <c r="KV14" s="46"/>
      <c r="KW14" s="46"/>
      <c r="KX14" s="46"/>
      <c r="KY14" s="46"/>
      <c r="KZ14" s="46"/>
      <c r="LA14" s="46"/>
      <c r="LB14" s="46"/>
      <c r="LC14" s="46"/>
      <c r="LD14" s="46"/>
      <c r="LE14" s="46"/>
      <c r="LF14" s="46"/>
      <c r="LG14" s="46"/>
      <c r="LH14" s="46"/>
      <c r="LI14" s="46"/>
      <c r="LJ14" s="46"/>
      <c r="LK14" s="46"/>
      <c r="LL14" s="46"/>
      <c r="LM14" s="46"/>
      <c r="LN14" s="46"/>
      <c r="LO14" s="46"/>
      <c r="LP14" s="46"/>
      <c r="LQ14" s="46"/>
      <c r="LR14" s="46"/>
      <c r="LS14" s="46"/>
      <c r="LT14" s="46"/>
      <c r="LU14" s="46"/>
      <c r="LV14" s="46"/>
      <c r="LW14" s="46"/>
      <c r="LX14" s="46"/>
      <c r="LY14" s="46"/>
      <c r="LZ14" s="46"/>
      <c r="MA14" s="46"/>
      <c r="MB14" s="46"/>
      <c r="MC14" s="46"/>
      <c r="MD14" s="46"/>
      <c r="ME14" s="46"/>
      <c r="MF14" s="46"/>
      <c r="MG14" s="46"/>
      <c r="MH14" s="46"/>
      <c r="MI14" s="46"/>
      <c r="MJ14" s="46"/>
      <c r="MK14" s="46"/>
      <c r="ML14" s="46"/>
      <c r="MM14" s="46"/>
      <c r="MN14" s="46"/>
      <c r="MO14" s="46"/>
      <c r="MP14" s="46"/>
      <c r="MQ14" s="46"/>
    </row>
    <row r="15" spans="1:355" s="47" customFormat="1" x14ac:dyDescent="0.25">
      <c r="A15" s="15" t="s">
        <v>7</v>
      </c>
      <c r="B15" s="12">
        <v>99948</v>
      </c>
      <c r="C15" s="29">
        <v>3.2</v>
      </c>
      <c r="D15" s="108">
        <f>B15*C15</f>
        <v>319833.60000000003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  <c r="HS15" s="46"/>
      <c r="HT15" s="46"/>
      <c r="HU15" s="46"/>
      <c r="HV15" s="46"/>
      <c r="HW15" s="46"/>
      <c r="HX15" s="46"/>
      <c r="HY15" s="46"/>
      <c r="HZ15" s="46"/>
      <c r="IA15" s="46"/>
      <c r="IB15" s="46"/>
      <c r="IC15" s="46"/>
      <c r="ID15" s="46"/>
      <c r="IE15" s="46"/>
      <c r="IF15" s="46"/>
      <c r="IG15" s="46"/>
      <c r="IH15" s="46"/>
      <c r="II15" s="46"/>
      <c r="IJ15" s="46"/>
      <c r="IK15" s="46"/>
      <c r="IL15" s="46"/>
      <c r="IM15" s="46"/>
      <c r="IN15" s="46"/>
      <c r="IO15" s="46"/>
      <c r="IP15" s="46"/>
      <c r="IQ15" s="46"/>
      <c r="IR15" s="46"/>
      <c r="IS15" s="46"/>
      <c r="IT15" s="46"/>
      <c r="IU15" s="46"/>
      <c r="IV15" s="46"/>
      <c r="IW15" s="46"/>
      <c r="IX15" s="46"/>
      <c r="IY15" s="46"/>
      <c r="IZ15" s="46"/>
      <c r="JA15" s="46"/>
      <c r="JB15" s="46"/>
      <c r="JC15" s="46"/>
      <c r="JD15" s="46"/>
      <c r="JE15" s="46"/>
      <c r="JF15" s="46"/>
      <c r="JG15" s="46"/>
      <c r="JH15" s="46"/>
      <c r="JI15" s="46"/>
      <c r="JJ15" s="46"/>
      <c r="JK15" s="46"/>
      <c r="JL15" s="46"/>
      <c r="JM15" s="46"/>
      <c r="JN15" s="46"/>
      <c r="JO15" s="46"/>
      <c r="JP15" s="46"/>
      <c r="JQ15" s="46"/>
      <c r="JR15" s="46"/>
      <c r="JS15" s="46"/>
      <c r="JT15" s="46"/>
      <c r="JU15" s="46"/>
      <c r="JV15" s="46"/>
      <c r="JW15" s="46"/>
      <c r="JX15" s="46"/>
      <c r="JY15" s="46"/>
      <c r="JZ15" s="46"/>
      <c r="KA15" s="46"/>
      <c r="KB15" s="46"/>
      <c r="KC15" s="46"/>
      <c r="KD15" s="46"/>
      <c r="KE15" s="46"/>
      <c r="KF15" s="46"/>
      <c r="KG15" s="46"/>
      <c r="KH15" s="46"/>
      <c r="KI15" s="46"/>
      <c r="KJ15" s="46"/>
      <c r="KK15" s="46"/>
      <c r="KL15" s="46"/>
      <c r="KM15" s="46"/>
      <c r="KN15" s="46"/>
      <c r="KO15" s="46"/>
      <c r="KP15" s="46"/>
      <c r="KQ15" s="46"/>
      <c r="KR15" s="46"/>
      <c r="KS15" s="46"/>
      <c r="KT15" s="46"/>
      <c r="KU15" s="46"/>
      <c r="KV15" s="46"/>
      <c r="KW15" s="46"/>
      <c r="KX15" s="46"/>
      <c r="KY15" s="46"/>
      <c r="KZ15" s="46"/>
      <c r="LA15" s="46"/>
      <c r="LB15" s="46"/>
      <c r="LC15" s="46"/>
      <c r="LD15" s="46"/>
      <c r="LE15" s="46"/>
      <c r="LF15" s="46"/>
      <c r="LG15" s="46"/>
      <c r="LH15" s="46"/>
      <c r="LI15" s="46"/>
      <c r="LJ15" s="46"/>
      <c r="LK15" s="46"/>
      <c r="LL15" s="46"/>
      <c r="LM15" s="46"/>
      <c r="LN15" s="46"/>
      <c r="LO15" s="46"/>
      <c r="LP15" s="46"/>
      <c r="LQ15" s="46"/>
      <c r="LR15" s="46"/>
      <c r="LS15" s="46"/>
      <c r="LT15" s="46"/>
      <c r="LU15" s="46"/>
      <c r="LV15" s="46"/>
      <c r="LW15" s="46"/>
      <c r="LX15" s="46"/>
      <c r="LY15" s="46"/>
      <c r="LZ15" s="46"/>
      <c r="MA15" s="46"/>
      <c r="MB15" s="46"/>
      <c r="MC15" s="46"/>
      <c r="MD15" s="46"/>
      <c r="ME15" s="46"/>
      <c r="MF15" s="46"/>
      <c r="MG15" s="46"/>
      <c r="MH15" s="46"/>
      <c r="MI15" s="46"/>
      <c r="MJ15" s="46"/>
      <c r="MK15" s="46"/>
      <c r="ML15" s="46"/>
      <c r="MM15" s="46"/>
      <c r="MN15" s="46"/>
      <c r="MO15" s="46"/>
      <c r="MP15" s="46"/>
      <c r="MQ15" s="46"/>
    </row>
    <row r="16" spans="1:355" s="47" customFormat="1" x14ac:dyDescent="0.25">
      <c r="A16" s="15" t="s">
        <v>11</v>
      </c>
      <c r="B16" s="12"/>
      <c r="C16" s="12"/>
      <c r="D16" s="55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  <c r="IX16" s="46"/>
      <c r="IY16" s="46"/>
      <c r="IZ16" s="46"/>
      <c r="JA16" s="46"/>
      <c r="JB16" s="46"/>
      <c r="JC16" s="46"/>
      <c r="JD16" s="46"/>
      <c r="JE16" s="46"/>
      <c r="JF16" s="46"/>
      <c r="JG16" s="46"/>
      <c r="JH16" s="46"/>
      <c r="JI16" s="46"/>
      <c r="JJ16" s="46"/>
      <c r="JK16" s="46"/>
      <c r="JL16" s="46"/>
      <c r="JM16" s="46"/>
      <c r="JN16" s="46"/>
      <c r="JO16" s="46"/>
      <c r="JP16" s="46"/>
      <c r="JQ16" s="46"/>
      <c r="JR16" s="46"/>
      <c r="JS16" s="46"/>
      <c r="JT16" s="46"/>
      <c r="JU16" s="46"/>
      <c r="JV16" s="46"/>
      <c r="JW16" s="46"/>
      <c r="JX16" s="46"/>
      <c r="JY16" s="46"/>
      <c r="JZ16" s="46"/>
      <c r="KA16" s="46"/>
      <c r="KB16" s="46"/>
      <c r="KC16" s="46"/>
      <c r="KD16" s="46"/>
      <c r="KE16" s="46"/>
      <c r="KF16" s="46"/>
      <c r="KG16" s="46"/>
      <c r="KH16" s="46"/>
      <c r="KI16" s="46"/>
      <c r="KJ16" s="46"/>
      <c r="KK16" s="46"/>
      <c r="KL16" s="46"/>
      <c r="KM16" s="46"/>
      <c r="KN16" s="46"/>
      <c r="KO16" s="46"/>
      <c r="KP16" s="46"/>
      <c r="KQ16" s="46"/>
      <c r="KR16" s="46"/>
      <c r="KS16" s="46"/>
      <c r="KT16" s="46"/>
      <c r="KU16" s="46"/>
      <c r="KV16" s="46"/>
      <c r="KW16" s="46"/>
      <c r="KX16" s="46"/>
      <c r="KY16" s="46"/>
      <c r="KZ16" s="46"/>
      <c r="LA16" s="46"/>
      <c r="LB16" s="46"/>
      <c r="LC16" s="46"/>
      <c r="LD16" s="46"/>
      <c r="LE16" s="46"/>
      <c r="LF16" s="46"/>
      <c r="LG16" s="46"/>
      <c r="LH16" s="46"/>
      <c r="LI16" s="46"/>
      <c r="LJ16" s="46"/>
      <c r="LK16" s="46"/>
      <c r="LL16" s="46"/>
      <c r="LM16" s="46"/>
      <c r="LN16" s="46"/>
      <c r="LO16" s="46"/>
      <c r="LP16" s="46"/>
      <c r="LQ16" s="46"/>
      <c r="LR16" s="46"/>
      <c r="LS16" s="46"/>
      <c r="LT16" s="46"/>
      <c r="LU16" s="46"/>
      <c r="LV16" s="46"/>
      <c r="LW16" s="46"/>
      <c r="LX16" s="46"/>
      <c r="LY16" s="46"/>
      <c r="LZ16" s="46"/>
      <c r="MA16" s="46"/>
      <c r="MB16" s="46"/>
      <c r="MC16" s="46"/>
      <c r="MD16" s="46"/>
      <c r="ME16" s="46"/>
      <c r="MF16" s="46"/>
      <c r="MG16" s="46"/>
      <c r="MH16" s="46"/>
      <c r="MI16" s="46"/>
      <c r="MJ16" s="46"/>
      <c r="MK16" s="46"/>
      <c r="ML16" s="46"/>
      <c r="MM16" s="46"/>
      <c r="MN16" s="46"/>
      <c r="MO16" s="46"/>
      <c r="MP16" s="46"/>
      <c r="MQ16" s="46"/>
    </row>
    <row r="17" spans="1:355" s="47" customFormat="1" x14ac:dyDescent="0.25">
      <c r="A17" s="15" t="s">
        <v>0</v>
      </c>
      <c r="B17" s="12"/>
      <c r="C17" s="12"/>
      <c r="D17" s="55">
        <v>6000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  <c r="IU17" s="46"/>
      <c r="IV17" s="46"/>
      <c r="IW17" s="46"/>
      <c r="IX17" s="46"/>
      <c r="IY17" s="46"/>
      <c r="IZ17" s="46"/>
      <c r="JA17" s="46"/>
      <c r="JB17" s="46"/>
      <c r="JC17" s="46"/>
      <c r="JD17" s="46"/>
      <c r="JE17" s="46"/>
      <c r="JF17" s="46"/>
      <c r="JG17" s="46"/>
      <c r="JH17" s="46"/>
      <c r="JI17" s="46"/>
      <c r="JJ17" s="46"/>
      <c r="JK17" s="46"/>
      <c r="JL17" s="46"/>
      <c r="JM17" s="46"/>
      <c r="JN17" s="46"/>
      <c r="JO17" s="46"/>
      <c r="JP17" s="46"/>
      <c r="JQ17" s="46"/>
      <c r="JR17" s="46"/>
      <c r="JS17" s="46"/>
      <c r="JT17" s="46"/>
      <c r="JU17" s="46"/>
      <c r="JV17" s="46"/>
      <c r="JW17" s="46"/>
      <c r="JX17" s="46"/>
      <c r="JY17" s="46"/>
      <c r="JZ17" s="46"/>
      <c r="KA17" s="46"/>
      <c r="KB17" s="46"/>
      <c r="KC17" s="46"/>
      <c r="KD17" s="46"/>
      <c r="KE17" s="46"/>
      <c r="KF17" s="46"/>
      <c r="KG17" s="46"/>
      <c r="KH17" s="46"/>
      <c r="KI17" s="46"/>
      <c r="KJ17" s="46"/>
      <c r="KK17" s="46"/>
      <c r="KL17" s="46"/>
      <c r="KM17" s="46"/>
      <c r="KN17" s="46"/>
      <c r="KO17" s="46"/>
      <c r="KP17" s="46"/>
      <c r="KQ17" s="46"/>
      <c r="KR17" s="46"/>
      <c r="KS17" s="46"/>
      <c r="KT17" s="46"/>
      <c r="KU17" s="46"/>
      <c r="KV17" s="46"/>
      <c r="KW17" s="46"/>
      <c r="KX17" s="46"/>
      <c r="KY17" s="46"/>
      <c r="KZ17" s="46"/>
      <c r="LA17" s="46"/>
      <c r="LB17" s="46"/>
      <c r="LC17" s="46"/>
      <c r="LD17" s="46"/>
      <c r="LE17" s="46"/>
      <c r="LF17" s="46"/>
      <c r="LG17" s="46"/>
      <c r="LH17" s="46"/>
      <c r="LI17" s="46"/>
      <c r="LJ17" s="46"/>
      <c r="LK17" s="46"/>
      <c r="LL17" s="46"/>
      <c r="LM17" s="46"/>
      <c r="LN17" s="46"/>
      <c r="LO17" s="46"/>
      <c r="LP17" s="46"/>
      <c r="LQ17" s="46"/>
      <c r="LR17" s="46"/>
      <c r="LS17" s="46"/>
      <c r="LT17" s="46"/>
      <c r="LU17" s="46"/>
      <c r="LV17" s="46"/>
      <c r="LW17" s="46"/>
      <c r="LX17" s="46"/>
      <c r="LY17" s="46"/>
      <c r="LZ17" s="46"/>
      <c r="MA17" s="46"/>
      <c r="MB17" s="46"/>
      <c r="MC17" s="46"/>
      <c r="MD17" s="46"/>
      <c r="ME17" s="46"/>
      <c r="MF17" s="46"/>
      <c r="MG17" s="46"/>
      <c r="MH17" s="46"/>
      <c r="MI17" s="46"/>
      <c r="MJ17" s="46"/>
      <c r="MK17" s="46"/>
      <c r="ML17" s="46"/>
      <c r="MM17" s="46"/>
      <c r="MN17" s="46"/>
      <c r="MO17" s="46"/>
      <c r="MP17" s="46"/>
      <c r="MQ17" s="46"/>
    </row>
    <row r="18" spans="1:355" s="47" customFormat="1" x14ac:dyDescent="0.25">
      <c r="A18" s="15" t="s">
        <v>8</v>
      </c>
      <c r="B18" s="25"/>
      <c r="C18" s="12"/>
      <c r="D18" s="55">
        <v>29500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  <c r="IU18" s="46"/>
      <c r="IV18" s="46"/>
      <c r="IW18" s="46"/>
      <c r="IX18" s="46"/>
      <c r="IY18" s="46"/>
      <c r="IZ18" s="46"/>
      <c r="JA18" s="46"/>
      <c r="JB18" s="46"/>
      <c r="JC18" s="46"/>
      <c r="JD18" s="46"/>
      <c r="JE18" s="46"/>
      <c r="JF18" s="46"/>
      <c r="JG18" s="46"/>
      <c r="JH18" s="46"/>
      <c r="JI18" s="46"/>
      <c r="JJ18" s="46"/>
      <c r="JK18" s="46"/>
      <c r="JL18" s="46"/>
      <c r="JM18" s="46"/>
      <c r="JN18" s="46"/>
      <c r="JO18" s="46"/>
      <c r="JP18" s="46"/>
      <c r="JQ18" s="46"/>
      <c r="JR18" s="46"/>
      <c r="JS18" s="46"/>
      <c r="JT18" s="46"/>
      <c r="JU18" s="46"/>
      <c r="JV18" s="46"/>
      <c r="JW18" s="46"/>
      <c r="JX18" s="46"/>
      <c r="JY18" s="46"/>
      <c r="JZ18" s="46"/>
      <c r="KA18" s="46"/>
      <c r="KB18" s="46"/>
      <c r="KC18" s="46"/>
      <c r="KD18" s="46"/>
      <c r="KE18" s="46"/>
      <c r="KF18" s="46"/>
      <c r="KG18" s="46"/>
      <c r="KH18" s="46"/>
      <c r="KI18" s="46"/>
      <c r="KJ18" s="46"/>
      <c r="KK18" s="46"/>
      <c r="KL18" s="46"/>
      <c r="KM18" s="46"/>
      <c r="KN18" s="46"/>
      <c r="KO18" s="46"/>
      <c r="KP18" s="46"/>
      <c r="KQ18" s="46"/>
      <c r="KR18" s="46"/>
      <c r="KS18" s="46"/>
      <c r="KT18" s="46"/>
      <c r="KU18" s="46"/>
      <c r="KV18" s="46"/>
      <c r="KW18" s="46"/>
      <c r="KX18" s="46"/>
      <c r="KY18" s="46"/>
      <c r="KZ18" s="46"/>
      <c r="LA18" s="46"/>
      <c r="LB18" s="46"/>
      <c r="LC18" s="46"/>
      <c r="LD18" s="46"/>
      <c r="LE18" s="46"/>
      <c r="LF18" s="46"/>
      <c r="LG18" s="46"/>
      <c r="LH18" s="46"/>
      <c r="LI18" s="46"/>
      <c r="LJ18" s="46"/>
      <c r="LK18" s="46"/>
      <c r="LL18" s="46"/>
      <c r="LM18" s="46"/>
      <c r="LN18" s="46"/>
      <c r="LO18" s="46"/>
      <c r="LP18" s="46"/>
      <c r="LQ18" s="46"/>
      <c r="LR18" s="46"/>
      <c r="LS18" s="46"/>
      <c r="LT18" s="46"/>
      <c r="LU18" s="46"/>
      <c r="LV18" s="46"/>
      <c r="LW18" s="46"/>
      <c r="LX18" s="46"/>
      <c r="LY18" s="46"/>
      <c r="LZ18" s="46"/>
      <c r="MA18" s="46"/>
      <c r="MB18" s="46"/>
      <c r="MC18" s="46"/>
      <c r="MD18" s="46"/>
      <c r="ME18" s="46"/>
      <c r="MF18" s="46"/>
      <c r="MG18" s="46"/>
      <c r="MH18" s="46"/>
      <c r="MI18" s="46"/>
      <c r="MJ18" s="46"/>
      <c r="MK18" s="46"/>
      <c r="ML18" s="46"/>
      <c r="MM18" s="46"/>
      <c r="MN18" s="46"/>
      <c r="MO18" s="46"/>
      <c r="MP18" s="46"/>
      <c r="MQ18" s="46"/>
    </row>
    <row r="19" spans="1:355" s="47" customFormat="1" ht="15.6" x14ac:dyDescent="0.25">
      <c r="A19" s="174" t="s">
        <v>115</v>
      </c>
      <c r="B19" s="135"/>
      <c r="C19" s="135"/>
      <c r="D19" s="150">
        <v>15500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  <c r="IC19" s="46"/>
      <c r="ID19" s="46"/>
      <c r="IE19" s="46"/>
      <c r="IF19" s="46"/>
      <c r="IG19" s="46"/>
      <c r="IH19" s="46"/>
      <c r="II19" s="46"/>
      <c r="IJ19" s="46"/>
      <c r="IK19" s="46"/>
      <c r="IL19" s="46"/>
      <c r="IM19" s="46"/>
      <c r="IN19" s="46"/>
      <c r="IO19" s="46"/>
      <c r="IP19" s="46"/>
      <c r="IQ19" s="46"/>
      <c r="IR19" s="46"/>
      <c r="IS19" s="46"/>
      <c r="IT19" s="46"/>
      <c r="IU19" s="46"/>
      <c r="IV19" s="46"/>
      <c r="IW19" s="46"/>
      <c r="IX19" s="46"/>
      <c r="IY19" s="46"/>
      <c r="IZ19" s="46"/>
      <c r="JA19" s="46"/>
      <c r="JB19" s="46"/>
      <c r="JC19" s="46"/>
      <c r="JD19" s="46"/>
      <c r="JE19" s="46"/>
      <c r="JF19" s="46"/>
      <c r="JG19" s="46"/>
      <c r="JH19" s="46"/>
      <c r="JI19" s="46"/>
      <c r="JJ19" s="46"/>
      <c r="JK19" s="46"/>
      <c r="JL19" s="46"/>
      <c r="JM19" s="46"/>
      <c r="JN19" s="46"/>
      <c r="JO19" s="46"/>
      <c r="JP19" s="46"/>
      <c r="JQ19" s="46"/>
      <c r="JR19" s="46"/>
      <c r="JS19" s="46"/>
      <c r="JT19" s="46"/>
      <c r="JU19" s="46"/>
      <c r="JV19" s="46"/>
      <c r="JW19" s="46"/>
      <c r="JX19" s="46"/>
      <c r="JY19" s="46"/>
      <c r="JZ19" s="46"/>
      <c r="KA19" s="46"/>
      <c r="KB19" s="46"/>
      <c r="KC19" s="46"/>
      <c r="KD19" s="46"/>
      <c r="KE19" s="46"/>
      <c r="KF19" s="46"/>
      <c r="KG19" s="46"/>
      <c r="KH19" s="46"/>
      <c r="KI19" s="46"/>
      <c r="KJ19" s="46"/>
      <c r="KK19" s="46"/>
      <c r="KL19" s="46"/>
      <c r="KM19" s="46"/>
      <c r="KN19" s="46"/>
      <c r="KO19" s="46"/>
      <c r="KP19" s="46"/>
      <c r="KQ19" s="46"/>
      <c r="KR19" s="46"/>
      <c r="KS19" s="46"/>
      <c r="KT19" s="46"/>
      <c r="KU19" s="46"/>
      <c r="KV19" s="46"/>
      <c r="KW19" s="46"/>
      <c r="KX19" s="46"/>
      <c r="KY19" s="46"/>
      <c r="KZ19" s="46"/>
      <c r="LA19" s="46"/>
      <c r="LB19" s="46"/>
      <c r="LC19" s="46"/>
      <c r="LD19" s="46"/>
      <c r="LE19" s="46"/>
      <c r="LF19" s="46"/>
      <c r="LG19" s="46"/>
      <c r="LH19" s="46"/>
      <c r="LI19" s="46"/>
      <c r="LJ19" s="46"/>
      <c r="LK19" s="46"/>
      <c r="LL19" s="46"/>
      <c r="LM19" s="46"/>
      <c r="LN19" s="46"/>
      <c r="LO19" s="46"/>
      <c r="LP19" s="46"/>
      <c r="LQ19" s="46"/>
      <c r="LR19" s="46"/>
      <c r="LS19" s="46"/>
      <c r="LT19" s="46"/>
      <c r="LU19" s="46"/>
      <c r="LV19" s="46"/>
      <c r="LW19" s="46"/>
      <c r="LX19" s="46"/>
      <c r="LY19" s="46"/>
      <c r="LZ19" s="46"/>
      <c r="MA19" s="46"/>
      <c r="MB19" s="46"/>
      <c r="MC19" s="46"/>
      <c r="MD19" s="46"/>
      <c r="ME19" s="46"/>
      <c r="MF19" s="46"/>
      <c r="MG19" s="46"/>
      <c r="MH19" s="46"/>
      <c r="MI19" s="46"/>
      <c r="MJ19" s="46"/>
      <c r="MK19" s="46"/>
      <c r="ML19" s="46"/>
      <c r="MM19" s="46"/>
      <c r="MN19" s="46"/>
      <c r="MO19" s="46"/>
      <c r="MP19" s="46"/>
      <c r="MQ19" s="46"/>
    </row>
    <row r="20" spans="1:355" s="47" customFormat="1" x14ac:dyDescent="0.25">
      <c r="A20" s="10" t="s">
        <v>16</v>
      </c>
      <c r="B20" s="17">
        <f>B11+D18+B15*3.2</f>
        <v>349333.60000000003</v>
      </c>
      <c r="C20" s="17"/>
      <c r="D20" s="49">
        <f>D11+D15+D18</f>
        <v>393372.60000000003</v>
      </c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  <c r="IV20" s="46"/>
      <c r="IW20" s="46"/>
      <c r="IX20" s="46"/>
      <c r="IY20" s="46"/>
      <c r="IZ20" s="46"/>
      <c r="JA20" s="46"/>
      <c r="JB20" s="46"/>
      <c r="JC20" s="46"/>
      <c r="JD20" s="46"/>
      <c r="JE20" s="46"/>
      <c r="JF20" s="46"/>
      <c r="JG20" s="46"/>
      <c r="JH20" s="46"/>
      <c r="JI20" s="46"/>
      <c r="JJ20" s="46"/>
      <c r="JK20" s="46"/>
      <c r="JL20" s="46"/>
      <c r="JM20" s="46"/>
      <c r="JN20" s="46"/>
      <c r="JO20" s="46"/>
      <c r="JP20" s="46"/>
      <c r="JQ20" s="46"/>
      <c r="JR20" s="46"/>
      <c r="JS20" s="46"/>
      <c r="JT20" s="46"/>
      <c r="JU20" s="46"/>
      <c r="JV20" s="46"/>
      <c r="JW20" s="46"/>
      <c r="JX20" s="46"/>
      <c r="JY20" s="46"/>
      <c r="JZ20" s="46"/>
      <c r="KA20" s="46"/>
      <c r="KB20" s="46"/>
      <c r="KC20" s="46"/>
      <c r="KD20" s="46"/>
      <c r="KE20" s="46"/>
      <c r="KF20" s="46"/>
      <c r="KG20" s="46"/>
      <c r="KH20" s="46"/>
      <c r="KI20" s="46"/>
      <c r="KJ20" s="46"/>
      <c r="KK20" s="46"/>
      <c r="KL20" s="46"/>
      <c r="KM20" s="46"/>
      <c r="KN20" s="46"/>
      <c r="KO20" s="46"/>
      <c r="KP20" s="46"/>
      <c r="KQ20" s="46"/>
      <c r="KR20" s="46"/>
      <c r="KS20" s="46"/>
      <c r="KT20" s="46"/>
      <c r="KU20" s="46"/>
      <c r="KV20" s="46"/>
      <c r="KW20" s="46"/>
      <c r="KX20" s="46"/>
      <c r="KY20" s="46"/>
      <c r="KZ20" s="46"/>
      <c r="LA20" s="46"/>
      <c r="LB20" s="46"/>
      <c r="LC20" s="46"/>
      <c r="LD20" s="46"/>
      <c r="LE20" s="46"/>
      <c r="LF20" s="46"/>
      <c r="LG20" s="46"/>
      <c r="LH20" s="46"/>
      <c r="LI20" s="46"/>
      <c r="LJ20" s="46"/>
      <c r="LK20" s="46"/>
      <c r="LL20" s="46"/>
      <c r="LM20" s="46"/>
      <c r="LN20" s="46"/>
      <c r="LO20" s="46"/>
      <c r="LP20" s="46"/>
      <c r="LQ20" s="46"/>
      <c r="LR20" s="46"/>
      <c r="LS20" s="46"/>
      <c r="LT20" s="46"/>
      <c r="LU20" s="46"/>
      <c r="LV20" s="46"/>
      <c r="LW20" s="46"/>
      <c r="LX20" s="46"/>
      <c r="LY20" s="46"/>
      <c r="LZ20" s="46"/>
      <c r="MA20" s="46"/>
      <c r="MB20" s="46"/>
      <c r="MC20" s="46"/>
      <c r="MD20" s="46"/>
      <c r="ME20" s="46"/>
      <c r="MF20" s="46"/>
      <c r="MG20" s="46"/>
      <c r="MH20" s="46"/>
      <c r="MI20" s="46"/>
      <c r="MJ20" s="46"/>
      <c r="MK20" s="46"/>
      <c r="ML20" s="46"/>
      <c r="MM20" s="46"/>
      <c r="MN20" s="46"/>
      <c r="MO20" s="46"/>
      <c r="MP20" s="46"/>
      <c r="MQ20" s="46"/>
    </row>
    <row r="21" spans="1:355" s="47" customFormat="1" x14ac:dyDescent="0.25">
      <c r="A21" s="14" t="s">
        <v>17</v>
      </c>
      <c r="B21" s="12"/>
      <c r="C21" s="12"/>
      <c r="D21" s="55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  <c r="IX21" s="46"/>
      <c r="IY21" s="46"/>
      <c r="IZ21" s="46"/>
      <c r="JA21" s="46"/>
      <c r="JB21" s="46"/>
      <c r="JC21" s="46"/>
      <c r="JD21" s="46"/>
      <c r="JE21" s="46"/>
      <c r="JF21" s="46"/>
      <c r="JG21" s="46"/>
      <c r="JH21" s="46"/>
      <c r="JI21" s="46"/>
      <c r="JJ21" s="46"/>
      <c r="JK21" s="46"/>
      <c r="JL21" s="46"/>
      <c r="JM21" s="46"/>
      <c r="JN21" s="46"/>
      <c r="JO21" s="46"/>
      <c r="JP21" s="46"/>
      <c r="JQ21" s="46"/>
      <c r="JR21" s="46"/>
      <c r="JS21" s="46"/>
      <c r="JT21" s="46"/>
      <c r="JU21" s="46"/>
      <c r="JV21" s="46"/>
      <c r="JW21" s="46"/>
      <c r="JX21" s="46"/>
      <c r="JY21" s="46"/>
      <c r="JZ21" s="46"/>
      <c r="KA21" s="46"/>
      <c r="KB21" s="46"/>
      <c r="KC21" s="46"/>
      <c r="KD21" s="46"/>
      <c r="KE21" s="46"/>
      <c r="KF21" s="46"/>
      <c r="KG21" s="46"/>
      <c r="KH21" s="46"/>
      <c r="KI21" s="46"/>
      <c r="KJ21" s="46"/>
      <c r="KK21" s="46"/>
      <c r="KL21" s="46"/>
      <c r="KM21" s="46"/>
      <c r="KN21" s="46"/>
      <c r="KO21" s="46"/>
      <c r="KP21" s="46"/>
      <c r="KQ21" s="46"/>
      <c r="KR21" s="46"/>
      <c r="KS21" s="46"/>
      <c r="KT21" s="46"/>
      <c r="KU21" s="46"/>
      <c r="KV21" s="46"/>
      <c r="KW21" s="46"/>
      <c r="KX21" s="46"/>
      <c r="KY21" s="46"/>
      <c r="KZ21" s="46"/>
      <c r="LA21" s="46"/>
      <c r="LB21" s="46"/>
      <c r="LC21" s="46"/>
      <c r="LD21" s="46"/>
      <c r="LE21" s="46"/>
      <c r="LF21" s="46"/>
      <c r="LG21" s="46"/>
      <c r="LH21" s="46"/>
      <c r="LI21" s="46"/>
      <c r="LJ21" s="46"/>
      <c r="LK21" s="46"/>
      <c r="LL21" s="46"/>
      <c r="LM21" s="46"/>
      <c r="LN21" s="46"/>
      <c r="LO21" s="46"/>
      <c r="LP21" s="46"/>
      <c r="LQ21" s="46"/>
      <c r="LR21" s="46"/>
      <c r="LS21" s="46"/>
      <c r="LT21" s="46"/>
      <c r="LU21" s="46"/>
      <c r="LV21" s="46"/>
      <c r="LW21" s="46"/>
      <c r="LX21" s="46"/>
      <c r="LY21" s="46"/>
      <c r="LZ21" s="46"/>
      <c r="MA21" s="46"/>
      <c r="MB21" s="46"/>
      <c r="MC21" s="46"/>
      <c r="MD21" s="46"/>
      <c r="ME21" s="46"/>
      <c r="MF21" s="46"/>
      <c r="MG21" s="46"/>
      <c r="MH21" s="46"/>
      <c r="MI21" s="46"/>
      <c r="MJ21" s="46"/>
      <c r="MK21" s="46"/>
      <c r="ML21" s="46"/>
      <c r="MM21" s="46"/>
      <c r="MN21" s="46"/>
      <c r="MO21" s="46"/>
      <c r="MP21" s="46"/>
      <c r="MQ21" s="46"/>
    </row>
    <row r="22" spans="1:355" s="47" customFormat="1" x14ac:dyDescent="0.25">
      <c r="A22" s="176" t="s">
        <v>18</v>
      </c>
      <c r="B22" s="178"/>
      <c r="C22" s="178"/>
      <c r="D22" s="183">
        <f>D24+D34</f>
        <v>36055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  <c r="IU22" s="46"/>
      <c r="IV22" s="46"/>
      <c r="IW22" s="46"/>
      <c r="IX22" s="46"/>
      <c r="IY22" s="46"/>
      <c r="IZ22" s="46"/>
      <c r="JA22" s="46"/>
      <c r="JB22" s="46"/>
      <c r="JC22" s="46"/>
      <c r="JD22" s="46"/>
      <c r="JE22" s="46"/>
      <c r="JF22" s="46"/>
      <c r="JG22" s="46"/>
      <c r="JH22" s="46"/>
      <c r="JI22" s="46"/>
      <c r="JJ22" s="46"/>
      <c r="JK22" s="46"/>
      <c r="JL22" s="46"/>
      <c r="JM22" s="46"/>
      <c r="JN22" s="46"/>
      <c r="JO22" s="46"/>
      <c r="JP22" s="46"/>
      <c r="JQ22" s="46"/>
      <c r="JR22" s="46"/>
      <c r="JS22" s="46"/>
      <c r="JT22" s="46"/>
      <c r="JU22" s="46"/>
      <c r="JV22" s="46"/>
      <c r="JW22" s="46"/>
      <c r="JX22" s="46"/>
      <c r="JY22" s="46"/>
      <c r="JZ22" s="46"/>
      <c r="KA22" s="46"/>
      <c r="KB22" s="46"/>
      <c r="KC22" s="46"/>
      <c r="KD22" s="46"/>
      <c r="KE22" s="46"/>
      <c r="KF22" s="46"/>
      <c r="KG22" s="46"/>
      <c r="KH22" s="46"/>
      <c r="KI22" s="46"/>
      <c r="KJ22" s="46"/>
      <c r="KK22" s="46"/>
      <c r="KL22" s="46"/>
      <c r="KM22" s="46"/>
      <c r="KN22" s="46"/>
      <c r="KO22" s="46"/>
      <c r="KP22" s="46"/>
      <c r="KQ22" s="46"/>
      <c r="KR22" s="46"/>
      <c r="KS22" s="46"/>
      <c r="KT22" s="46"/>
      <c r="KU22" s="46"/>
      <c r="KV22" s="46"/>
      <c r="KW22" s="46"/>
      <c r="KX22" s="46"/>
      <c r="KY22" s="46"/>
      <c r="KZ22" s="46"/>
      <c r="LA22" s="46"/>
      <c r="LB22" s="46"/>
      <c r="LC22" s="46"/>
      <c r="LD22" s="46"/>
      <c r="LE22" s="46"/>
      <c r="LF22" s="46"/>
      <c r="LG22" s="46"/>
      <c r="LH22" s="46"/>
      <c r="LI22" s="46"/>
      <c r="LJ22" s="46"/>
      <c r="LK22" s="46"/>
      <c r="LL22" s="46"/>
      <c r="LM22" s="46"/>
      <c r="LN22" s="46"/>
      <c r="LO22" s="46"/>
      <c r="LP22" s="46"/>
      <c r="LQ22" s="46"/>
      <c r="LR22" s="46"/>
      <c r="LS22" s="46"/>
      <c r="LT22" s="46"/>
      <c r="LU22" s="46"/>
      <c r="LV22" s="46"/>
      <c r="LW22" s="46"/>
      <c r="LX22" s="46"/>
      <c r="LY22" s="46"/>
      <c r="LZ22" s="46"/>
      <c r="MA22" s="46"/>
      <c r="MB22" s="46"/>
      <c r="MC22" s="46"/>
      <c r="MD22" s="46"/>
      <c r="ME22" s="46"/>
      <c r="MF22" s="46"/>
      <c r="MG22" s="46"/>
      <c r="MH22" s="46"/>
      <c r="MI22" s="46"/>
      <c r="MJ22" s="46"/>
      <c r="MK22" s="46"/>
      <c r="ML22" s="46"/>
      <c r="MM22" s="46"/>
      <c r="MN22" s="46"/>
      <c r="MO22" s="46"/>
      <c r="MP22" s="46"/>
      <c r="MQ22" s="46"/>
    </row>
    <row r="23" spans="1:355" s="47" customFormat="1" x14ac:dyDescent="0.25">
      <c r="A23" s="15" t="s">
        <v>9</v>
      </c>
      <c r="B23" s="12"/>
      <c r="C23" s="12"/>
      <c r="D23" s="55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  <c r="IP23" s="46"/>
      <c r="IQ23" s="46"/>
      <c r="IR23" s="46"/>
      <c r="IS23" s="46"/>
      <c r="IT23" s="46"/>
      <c r="IU23" s="46"/>
      <c r="IV23" s="46"/>
      <c r="IW23" s="46"/>
      <c r="IX23" s="46"/>
      <c r="IY23" s="46"/>
      <c r="IZ23" s="46"/>
      <c r="JA23" s="46"/>
      <c r="JB23" s="46"/>
      <c r="JC23" s="46"/>
      <c r="JD23" s="46"/>
      <c r="JE23" s="46"/>
      <c r="JF23" s="46"/>
      <c r="JG23" s="46"/>
      <c r="JH23" s="46"/>
      <c r="JI23" s="46"/>
      <c r="JJ23" s="46"/>
      <c r="JK23" s="46"/>
      <c r="JL23" s="46"/>
      <c r="JM23" s="46"/>
      <c r="JN23" s="46"/>
      <c r="JO23" s="46"/>
      <c r="JP23" s="46"/>
      <c r="JQ23" s="46"/>
      <c r="JR23" s="46"/>
      <c r="JS23" s="46"/>
      <c r="JT23" s="46"/>
      <c r="JU23" s="46"/>
      <c r="JV23" s="46"/>
      <c r="JW23" s="46"/>
      <c r="JX23" s="46"/>
      <c r="JY23" s="46"/>
      <c r="JZ23" s="46"/>
      <c r="KA23" s="46"/>
      <c r="KB23" s="46"/>
      <c r="KC23" s="46"/>
      <c r="KD23" s="46"/>
      <c r="KE23" s="46"/>
      <c r="KF23" s="46"/>
      <c r="KG23" s="46"/>
      <c r="KH23" s="46"/>
      <c r="KI23" s="46"/>
      <c r="KJ23" s="46"/>
      <c r="KK23" s="46"/>
      <c r="KL23" s="46"/>
      <c r="KM23" s="46"/>
      <c r="KN23" s="46"/>
      <c r="KO23" s="46"/>
      <c r="KP23" s="46"/>
      <c r="KQ23" s="46"/>
      <c r="KR23" s="46"/>
      <c r="KS23" s="46"/>
      <c r="KT23" s="46"/>
      <c r="KU23" s="46"/>
      <c r="KV23" s="46"/>
      <c r="KW23" s="46"/>
      <c r="KX23" s="46"/>
      <c r="KY23" s="46"/>
      <c r="KZ23" s="46"/>
      <c r="LA23" s="46"/>
      <c r="LB23" s="46"/>
      <c r="LC23" s="46"/>
      <c r="LD23" s="46"/>
      <c r="LE23" s="46"/>
      <c r="LF23" s="46"/>
      <c r="LG23" s="46"/>
      <c r="LH23" s="46"/>
      <c r="LI23" s="46"/>
      <c r="LJ23" s="46"/>
      <c r="LK23" s="46"/>
      <c r="LL23" s="46"/>
      <c r="LM23" s="46"/>
      <c r="LN23" s="46"/>
      <c r="LO23" s="46"/>
      <c r="LP23" s="46"/>
      <c r="LQ23" s="46"/>
      <c r="LR23" s="46"/>
      <c r="LS23" s="46"/>
      <c r="LT23" s="46"/>
      <c r="LU23" s="46"/>
      <c r="LV23" s="46"/>
      <c r="LW23" s="46"/>
      <c r="LX23" s="46"/>
      <c r="LY23" s="46"/>
      <c r="LZ23" s="46"/>
      <c r="MA23" s="46"/>
      <c r="MB23" s="46"/>
      <c r="MC23" s="46"/>
      <c r="MD23" s="46"/>
      <c r="ME23" s="46"/>
      <c r="MF23" s="46"/>
      <c r="MG23" s="46"/>
      <c r="MH23" s="46"/>
      <c r="MI23" s="46"/>
      <c r="MJ23" s="46"/>
      <c r="MK23" s="46"/>
      <c r="ML23" s="46"/>
      <c r="MM23" s="46"/>
      <c r="MN23" s="46"/>
      <c r="MO23" s="46"/>
      <c r="MP23" s="46"/>
      <c r="MQ23" s="46"/>
    </row>
    <row r="24" spans="1:355" s="47" customFormat="1" ht="27.6" x14ac:dyDescent="0.25">
      <c r="A24" s="15" t="s">
        <v>61</v>
      </c>
      <c r="B24" s="80"/>
      <c r="C24" s="80"/>
      <c r="D24" s="109">
        <f>D26+D33</f>
        <v>28195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  <c r="HS24" s="46"/>
      <c r="HT24" s="46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  <c r="KC24" s="46"/>
      <c r="KD24" s="46"/>
      <c r="KE24" s="46"/>
      <c r="KF24" s="46"/>
      <c r="KG24" s="46"/>
      <c r="KH24" s="46"/>
      <c r="KI24" s="46"/>
      <c r="KJ24" s="46"/>
      <c r="KK24" s="46"/>
      <c r="KL24" s="46"/>
      <c r="KM24" s="46"/>
      <c r="KN24" s="46"/>
      <c r="KO24" s="46"/>
      <c r="KP24" s="46"/>
      <c r="KQ24" s="46"/>
      <c r="KR24" s="46"/>
      <c r="KS24" s="46"/>
      <c r="KT24" s="46"/>
      <c r="KU24" s="46"/>
      <c r="KV24" s="46"/>
      <c r="KW24" s="46"/>
      <c r="KX24" s="46"/>
      <c r="KY24" s="46"/>
      <c r="KZ24" s="46"/>
      <c r="LA24" s="46"/>
      <c r="LB24" s="46"/>
      <c r="LC24" s="46"/>
      <c r="LD24" s="46"/>
      <c r="LE24" s="46"/>
      <c r="LF24" s="46"/>
      <c r="LG24" s="46"/>
      <c r="LH24" s="46"/>
      <c r="LI24" s="46"/>
      <c r="LJ24" s="46"/>
      <c r="LK24" s="46"/>
      <c r="LL24" s="46"/>
      <c r="LM24" s="46"/>
      <c r="LN24" s="46"/>
      <c r="LO24" s="46"/>
      <c r="LP24" s="46"/>
      <c r="LQ24" s="46"/>
      <c r="LR24" s="46"/>
      <c r="LS24" s="46"/>
      <c r="LT24" s="46"/>
      <c r="LU24" s="46"/>
      <c r="LV24" s="46"/>
      <c r="LW24" s="46"/>
      <c r="LX24" s="46"/>
      <c r="LY24" s="46"/>
      <c r="LZ24" s="46"/>
      <c r="MA24" s="46"/>
      <c r="MB24" s="46"/>
      <c r="MC24" s="46"/>
      <c r="MD24" s="46"/>
      <c r="ME24" s="46"/>
      <c r="MF24" s="46"/>
      <c r="MG24" s="46"/>
      <c r="MH24" s="46"/>
      <c r="MI24" s="46"/>
      <c r="MJ24" s="46"/>
      <c r="MK24" s="46"/>
      <c r="ML24" s="46"/>
      <c r="MM24" s="46"/>
      <c r="MN24" s="46"/>
      <c r="MO24" s="46"/>
      <c r="MP24" s="46"/>
      <c r="MQ24" s="46"/>
    </row>
    <row r="25" spans="1:355" s="47" customFormat="1" x14ac:dyDescent="0.25">
      <c r="A25" s="15" t="s">
        <v>11</v>
      </c>
      <c r="B25" s="12"/>
      <c r="C25" s="12"/>
      <c r="D25" s="55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  <c r="IC25" s="46"/>
      <c r="ID25" s="46"/>
      <c r="IE25" s="46"/>
      <c r="IF25" s="46"/>
      <c r="IG25" s="46"/>
      <c r="IH25" s="46"/>
      <c r="II25" s="46"/>
      <c r="IJ25" s="46"/>
      <c r="IK25" s="46"/>
      <c r="IL25" s="46"/>
      <c r="IM25" s="46"/>
      <c r="IN25" s="46"/>
      <c r="IO25" s="46"/>
      <c r="IP25" s="46"/>
      <c r="IQ25" s="46"/>
      <c r="IR25" s="46"/>
      <c r="IS25" s="46"/>
      <c r="IT25" s="46"/>
      <c r="IU25" s="46"/>
      <c r="IV25" s="46"/>
      <c r="IW25" s="46"/>
      <c r="IX25" s="46"/>
      <c r="IY25" s="46"/>
      <c r="IZ25" s="46"/>
      <c r="JA25" s="46"/>
      <c r="JB25" s="46"/>
      <c r="JC25" s="46"/>
      <c r="JD25" s="46"/>
      <c r="JE25" s="46"/>
      <c r="JF25" s="46"/>
      <c r="JG25" s="46"/>
      <c r="JH25" s="46"/>
      <c r="JI25" s="46"/>
      <c r="JJ25" s="46"/>
      <c r="JK25" s="46"/>
      <c r="JL25" s="46"/>
      <c r="JM25" s="46"/>
      <c r="JN25" s="46"/>
      <c r="JO25" s="46"/>
      <c r="JP25" s="46"/>
      <c r="JQ25" s="46"/>
      <c r="JR25" s="46"/>
      <c r="JS25" s="46"/>
      <c r="JT25" s="46"/>
      <c r="JU25" s="46"/>
      <c r="JV25" s="46"/>
      <c r="JW25" s="46"/>
      <c r="JX25" s="46"/>
      <c r="JY25" s="46"/>
      <c r="JZ25" s="46"/>
      <c r="KA25" s="46"/>
      <c r="KB25" s="46"/>
      <c r="KC25" s="46"/>
      <c r="KD25" s="46"/>
      <c r="KE25" s="46"/>
      <c r="KF25" s="46"/>
      <c r="KG25" s="46"/>
      <c r="KH25" s="46"/>
      <c r="KI25" s="46"/>
      <c r="KJ25" s="46"/>
      <c r="KK25" s="46"/>
      <c r="KL25" s="46"/>
      <c r="KM25" s="46"/>
      <c r="KN25" s="46"/>
      <c r="KO25" s="46"/>
      <c r="KP25" s="46"/>
      <c r="KQ25" s="46"/>
      <c r="KR25" s="46"/>
      <c r="KS25" s="46"/>
      <c r="KT25" s="46"/>
      <c r="KU25" s="46"/>
      <c r="KV25" s="46"/>
      <c r="KW25" s="46"/>
      <c r="KX25" s="46"/>
      <c r="KY25" s="46"/>
      <c r="KZ25" s="46"/>
      <c r="LA25" s="46"/>
      <c r="LB25" s="46"/>
      <c r="LC25" s="46"/>
      <c r="LD25" s="46"/>
      <c r="LE25" s="46"/>
      <c r="LF25" s="46"/>
      <c r="LG25" s="46"/>
      <c r="LH25" s="46"/>
      <c r="LI25" s="46"/>
      <c r="LJ25" s="46"/>
      <c r="LK25" s="46"/>
      <c r="LL25" s="46"/>
      <c r="LM25" s="46"/>
      <c r="LN25" s="46"/>
      <c r="LO25" s="46"/>
      <c r="LP25" s="46"/>
      <c r="LQ25" s="46"/>
      <c r="LR25" s="46"/>
      <c r="LS25" s="46"/>
      <c r="LT25" s="46"/>
      <c r="LU25" s="46"/>
      <c r="LV25" s="46"/>
      <c r="LW25" s="46"/>
      <c r="LX25" s="46"/>
      <c r="LY25" s="46"/>
      <c r="LZ25" s="46"/>
      <c r="MA25" s="46"/>
      <c r="MB25" s="46"/>
      <c r="MC25" s="46"/>
      <c r="MD25" s="46"/>
      <c r="ME25" s="46"/>
      <c r="MF25" s="46"/>
      <c r="MG25" s="46"/>
      <c r="MH25" s="46"/>
      <c r="MI25" s="46"/>
      <c r="MJ25" s="46"/>
      <c r="MK25" s="46"/>
      <c r="ML25" s="46"/>
      <c r="MM25" s="46"/>
      <c r="MN25" s="46"/>
      <c r="MO25" s="46"/>
      <c r="MP25" s="46"/>
      <c r="MQ25" s="46"/>
    </row>
    <row r="26" spans="1:355" s="47" customFormat="1" x14ac:dyDescent="0.25">
      <c r="A26" s="15" t="s">
        <v>59</v>
      </c>
      <c r="B26" s="12">
        <f>B27+B28+B29+B30+B31+B32</f>
        <v>16330</v>
      </c>
      <c r="C26" s="12"/>
      <c r="D26" s="55">
        <f>D27+D28+D29+D30+D31+D32</f>
        <v>22195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  <c r="HS26" s="46"/>
      <c r="HT26" s="46"/>
      <c r="HU26" s="46"/>
      <c r="HV26" s="46"/>
      <c r="HW26" s="46"/>
      <c r="HX26" s="46"/>
      <c r="HY26" s="46"/>
      <c r="HZ26" s="46"/>
      <c r="IA26" s="46"/>
      <c r="IB26" s="46"/>
      <c r="IC26" s="46"/>
      <c r="ID26" s="46"/>
      <c r="IE26" s="46"/>
      <c r="IF26" s="46"/>
      <c r="IG26" s="46"/>
      <c r="IH26" s="46"/>
      <c r="II26" s="46"/>
      <c r="IJ26" s="46"/>
      <c r="IK26" s="46"/>
      <c r="IL26" s="46"/>
      <c r="IM26" s="46"/>
      <c r="IN26" s="46"/>
      <c r="IO26" s="46"/>
      <c r="IP26" s="46"/>
      <c r="IQ26" s="46"/>
      <c r="IR26" s="46"/>
      <c r="IS26" s="46"/>
      <c r="IT26" s="46"/>
      <c r="IU26" s="46"/>
      <c r="IV26" s="46"/>
      <c r="IW26" s="46"/>
      <c r="IX26" s="46"/>
      <c r="IY26" s="46"/>
      <c r="IZ26" s="46"/>
      <c r="JA26" s="46"/>
      <c r="JB26" s="46"/>
      <c r="JC26" s="46"/>
      <c r="JD26" s="46"/>
      <c r="JE26" s="46"/>
      <c r="JF26" s="46"/>
      <c r="JG26" s="46"/>
      <c r="JH26" s="46"/>
      <c r="JI26" s="46"/>
      <c r="JJ26" s="46"/>
      <c r="JK26" s="46"/>
      <c r="JL26" s="46"/>
      <c r="JM26" s="46"/>
      <c r="JN26" s="46"/>
      <c r="JO26" s="46"/>
      <c r="JP26" s="46"/>
      <c r="JQ26" s="46"/>
      <c r="JR26" s="46"/>
      <c r="JS26" s="46"/>
      <c r="JT26" s="46"/>
      <c r="JU26" s="46"/>
      <c r="JV26" s="46"/>
      <c r="JW26" s="46"/>
      <c r="JX26" s="46"/>
      <c r="JY26" s="46"/>
      <c r="JZ26" s="46"/>
      <c r="KA26" s="46"/>
      <c r="KB26" s="46"/>
      <c r="KC26" s="46"/>
      <c r="KD26" s="46"/>
      <c r="KE26" s="46"/>
      <c r="KF26" s="46"/>
      <c r="KG26" s="46"/>
      <c r="KH26" s="46"/>
      <c r="KI26" s="46"/>
      <c r="KJ26" s="46"/>
      <c r="KK26" s="46"/>
      <c r="KL26" s="46"/>
      <c r="KM26" s="46"/>
      <c r="KN26" s="46"/>
      <c r="KO26" s="46"/>
      <c r="KP26" s="46"/>
      <c r="KQ26" s="46"/>
      <c r="KR26" s="46"/>
      <c r="KS26" s="46"/>
      <c r="KT26" s="46"/>
      <c r="KU26" s="46"/>
      <c r="KV26" s="46"/>
      <c r="KW26" s="46"/>
      <c r="KX26" s="46"/>
      <c r="KY26" s="46"/>
      <c r="KZ26" s="46"/>
      <c r="LA26" s="46"/>
      <c r="LB26" s="46"/>
      <c r="LC26" s="46"/>
      <c r="LD26" s="46"/>
      <c r="LE26" s="46"/>
      <c r="LF26" s="46"/>
      <c r="LG26" s="46"/>
      <c r="LH26" s="46"/>
      <c r="LI26" s="46"/>
      <c r="LJ26" s="46"/>
      <c r="LK26" s="46"/>
      <c r="LL26" s="46"/>
      <c r="LM26" s="46"/>
      <c r="LN26" s="46"/>
      <c r="LO26" s="46"/>
      <c r="LP26" s="46"/>
      <c r="LQ26" s="46"/>
      <c r="LR26" s="46"/>
      <c r="LS26" s="46"/>
      <c r="LT26" s="46"/>
      <c r="LU26" s="46"/>
      <c r="LV26" s="46"/>
      <c r="LW26" s="46"/>
      <c r="LX26" s="46"/>
      <c r="LY26" s="46"/>
      <c r="LZ26" s="46"/>
      <c r="MA26" s="46"/>
      <c r="MB26" s="46"/>
      <c r="MC26" s="46"/>
      <c r="MD26" s="46"/>
      <c r="ME26" s="46"/>
      <c r="MF26" s="46"/>
      <c r="MG26" s="46"/>
      <c r="MH26" s="46"/>
      <c r="MI26" s="46"/>
      <c r="MJ26" s="46"/>
      <c r="MK26" s="46"/>
      <c r="ML26" s="46"/>
      <c r="MM26" s="46"/>
      <c r="MN26" s="46"/>
      <c r="MO26" s="46"/>
      <c r="MP26" s="46"/>
      <c r="MQ26" s="46"/>
    </row>
    <row r="27" spans="1:355" s="47" customFormat="1" x14ac:dyDescent="0.25">
      <c r="A27" s="181" t="s">
        <v>27</v>
      </c>
      <c r="B27" s="62">
        <v>2400</v>
      </c>
      <c r="C27" s="182">
        <v>1</v>
      </c>
      <c r="D27" s="63">
        <f>B27*C27</f>
        <v>2400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  <c r="HS27" s="46"/>
      <c r="HT27" s="46"/>
      <c r="HU27" s="46"/>
      <c r="HV27" s="46"/>
      <c r="HW27" s="46"/>
      <c r="HX27" s="46"/>
      <c r="HY27" s="46"/>
      <c r="HZ27" s="46"/>
      <c r="IA27" s="46"/>
      <c r="IB27" s="46"/>
      <c r="IC27" s="46"/>
      <c r="ID27" s="46"/>
      <c r="IE27" s="46"/>
      <c r="IF27" s="46"/>
      <c r="IG27" s="46"/>
      <c r="IH27" s="46"/>
      <c r="II27" s="46"/>
      <c r="IJ27" s="46"/>
      <c r="IK27" s="46"/>
      <c r="IL27" s="46"/>
      <c r="IM27" s="46"/>
      <c r="IN27" s="46"/>
      <c r="IO27" s="46"/>
      <c r="IP27" s="46"/>
      <c r="IQ27" s="46"/>
      <c r="IR27" s="46"/>
      <c r="IS27" s="46"/>
      <c r="IT27" s="46"/>
      <c r="IU27" s="46"/>
      <c r="IV27" s="46"/>
      <c r="IW27" s="46"/>
      <c r="IX27" s="46"/>
      <c r="IY27" s="46"/>
      <c r="IZ27" s="46"/>
      <c r="JA27" s="46"/>
      <c r="JB27" s="46"/>
      <c r="JC27" s="46"/>
      <c r="JD27" s="46"/>
      <c r="JE27" s="46"/>
      <c r="JF27" s="46"/>
      <c r="JG27" s="46"/>
      <c r="JH27" s="46"/>
      <c r="JI27" s="46"/>
      <c r="JJ27" s="46"/>
      <c r="JK27" s="46"/>
      <c r="JL27" s="46"/>
      <c r="JM27" s="46"/>
      <c r="JN27" s="46"/>
      <c r="JO27" s="46"/>
      <c r="JP27" s="46"/>
      <c r="JQ27" s="46"/>
      <c r="JR27" s="46"/>
      <c r="JS27" s="46"/>
      <c r="JT27" s="46"/>
      <c r="JU27" s="46"/>
      <c r="JV27" s="46"/>
      <c r="JW27" s="46"/>
      <c r="JX27" s="46"/>
      <c r="JY27" s="46"/>
      <c r="JZ27" s="46"/>
      <c r="KA27" s="46"/>
      <c r="KB27" s="46"/>
      <c r="KC27" s="46"/>
      <c r="KD27" s="46"/>
      <c r="KE27" s="46"/>
      <c r="KF27" s="46"/>
      <c r="KG27" s="46"/>
      <c r="KH27" s="46"/>
      <c r="KI27" s="46"/>
      <c r="KJ27" s="46"/>
      <c r="KK27" s="46"/>
      <c r="KL27" s="46"/>
      <c r="KM27" s="46"/>
      <c r="KN27" s="46"/>
      <c r="KO27" s="46"/>
      <c r="KP27" s="46"/>
      <c r="KQ27" s="46"/>
      <c r="KR27" s="46"/>
      <c r="KS27" s="46"/>
      <c r="KT27" s="46"/>
      <c r="KU27" s="46"/>
      <c r="KV27" s="46"/>
      <c r="KW27" s="46"/>
      <c r="KX27" s="46"/>
      <c r="KY27" s="46"/>
      <c r="KZ27" s="46"/>
      <c r="LA27" s="46"/>
      <c r="LB27" s="46"/>
      <c r="LC27" s="46"/>
      <c r="LD27" s="46"/>
      <c r="LE27" s="46"/>
      <c r="LF27" s="46"/>
      <c r="LG27" s="46"/>
      <c r="LH27" s="46"/>
      <c r="LI27" s="46"/>
      <c r="LJ27" s="46"/>
      <c r="LK27" s="46"/>
      <c r="LL27" s="46"/>
      <c r="LM27" s="46"/>
      <c r="LN27" s="46"/>
      <c r="LO27" s="46"/>
      <c r="LP27" s="46"/>
      <c r="LQ27" s="46"/>
      <c r="LR27" s="46"/>
      <c r="LS27" s="46"/>
      <c r="LT27" s="46"/>
      <c r="LU27" s="46"/>
      <c r="LV27" s="46"/>
      <c r="LW27" s="46"/>
      <c r="LX27" s="46"/>
      <c r="LY27" s="46"/>
      <c r="LZ27" s="46"/>
      <c r="MA27" s="46"/>
      <c r="MB27" s="46"/>
      <c r="MC27" s="46"/>
      <c r="MD27" s="46"/>
      <c r="ME27" s="46"/>
      <c r="MF27" s="46"/>
      <c r="MG27" s="46"/>
      <c r="MH27" s="46"/>
      <c r="MI27" s="46"/>
      <c r="MJ27" s="46"/>
      <c r="MK27" s="46"/>
      <c r="ML27" s="46"/>
      <c r="MM27" s="46"/>
      <c r="MN27" s="46"/>
      <c r="MO27" s="46"/>
      <c r="MP27" s="46"/>
      <c r="MQ27" s="46"/>
    </row>
    <row r="28" spans="1:355" s="47" customFormat="1" x14ac:dyDescent="0.25">
      <c r="A28" s="181" t="s">
        <v>28</v>
      </c>
      <c r="B28" s="62">
        <v>3265</v>
      </c>
      <c r="C28" s="182">
        <v>1</v>
      </c>
      <c r="D28" s="63">
        <f t="shared" ref="D28:D33" si="0">B28*C28</f>
        <v>3265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  <c r="HS28" s="46"/>
      <c r="HT28" s="46"/>
      <c r="HU28" s="46"/>
      <c r="HV28" s="46"/>
      <c r="HW28" s="46"/>
      <c r="HX28" s="46"/>
      <c r="HY28" s="46"/>
      <c r="HZ28" s="46"/>
      <c r="IA28" s="46"/>
      <c r="IB28" s="46"/>
      <c r="IC28" s="46"/>
      <c r="ID28" s="46"/>
      <c r="IE28" s="46"/>
      <c r="IF28" s="46"/>
      <c r="IG28" s="46"/>
      <c r="IH28" s="46"/>
      <c r="II28" s="46"/>
      <c r="IJ28" s="46"/>
      <c r="IK28" s="46"/>
      <c r="IL28" s="46"/>
      <c r="IM28" s="46"/>
      <c r="IN28" s="46"/>
      <c r="IO28" s="46"/>
      <c r="IP28" s="46"/>
      <c r="IQ28" s="46"/>
      <c r="IR28" s="46"/>
      <c r="IS28" s="46"/>
      <c r="IT28" s="46"/>
      <c r="IU28" s="46"/>
      <c r="IV28" s="46"/>
      <c r="IW28" s="46"/>
      <c r="IX28" s="46"/>
      <c r="IY28" s="46"/>
      <c r="IZ28" s="46"/>
      <c r="JA28" s="46"/>
      <c r="JB28" s="46"/>
      <c r="JC28" s="46"/>
      <c r="JD28" s="46"/>
      <c r="JE28" s="46"/>
      <c r="JF28" s="46"/>
      <c r="JG28" s="46"/>
      <c r="JH28" s="46"/>
      <c r="JI28" s="46"/>
      <c r="JJ28" s="46"/>
      <c r="JK28" s="46"/>
      <c r="JL28" s="46"/>
      <c r="JM28" s="46"/>
      <c r="JN28" s="46"/>
      <c r="JO28" s="46"/>
      <c r="JP28" s="46"/>
      <c r="JQ28" s="46"/>
      <c r="JR28" s="46"/>
      <c r="JS28" s="46"/>
      <c r="JT28" s="46"/>
      <c r="JU28" s="46"/>
      <c r="JV28" s="46"/>
      <c r="JW28" s="46"/>
      <c r="JX28" s="46"/>
      <c r="JY28" s="46"/>
      <c r="JZ28" s="46"/>
      <c r="KA28" s="46"/>
      <c r="KB28" s="46"/>
      <c r="KC28" s="46"/>
      <c r="KD28" s="46"/>
      <c r="KE28" s="46"/>
      <c r="KF28" s="46"/>
      <c r="KG28" s="46"/>
      <c r="KH28" s="46"/>
      <c r="KI28" s="46"/>
      <c r="KJ28" s="46"/>
      <c r="KK28" s="46"/>
      <c r="KL28" s="46"/>
      <c r="KM28" s="46"/>
      <c r="KN28" s="46"/>
      <c r="KO28" s="46"/>
      <c r="KP28" s="46"/>
      <c r="KQ28" s="46"/>
      <c r="KR28" s="46"/>
      <c r="KS28" s="46"/>
      <c r="KT28" s="46"/>
      <c r="KU28" s="46"/>
      <c r="KV28" s="46"/>
      <c r="KW28" s="46"/>
      <c r="KX28" s="46"/>
      <c r="KY28" s="46"/>
      <c r="KZ28" s="46"/>
      <c r="LA28" s="46"/>
      <c r="LB28" s="46"/>
      <c r="LC28" s="46"/>
      <c r="LD28" s="46"/>
      <c r="LE28" s="46"/>
      <c r="LF28" s="46"/>
      <c r="LG28" s="46"/>
      <c r="LH28" s="46"/>
      <c r="LI28" s="46"/>
      <c r="LJ28" s="46"/>
      <c r="LK28" s="46"/>
      <c r="LL28" s="46"/>
      <c r="LM28" s="46"/>
      <c r="LN28" s="46"/>
      <c r="LO28" s="46"/>
      <c r="LP28" s="46"/>
      <c r="LQ28" s="46"/>
      <c r="LR28" s="46"/>
      <c r="LS28" s="46"/>
      <c r="LT28" s="46"/>
      <c r="LU28" s="46"/>
      <c r="LV28" s="46"/>
      <c r="LW28" s="46"/>
      <c r="LX28" s="46"/>
      <c r="LY28" s="46"/>
      <c r="LZ28" s="46"/>
      <c r="MA28" s="46"/>
      <c r="MB28" s="46"/>
      <c r="MC28" s="46"/>
      <c r="MD28" s="46"/>
      <c r="ME28" s="46"/>
      <c r="MF28" s="46"/>
      <c r="MG28" s="46"/>
      <c r="MH28" s="46"/>
      <c r="MI28" s="46"/>
      <c r="MJ28" s="46"/>
      <c r="MK28" s="46"/>
      <c r="ML28" s="46"/>
      <c r="MM28" s="46"/>
      <c r="MN28" s="46"/>
      <c r="MO28" s="46"/>
      <c r="MP28" s="46"/>
      <c r="MQ28" s="46"/>
    </row>
    <row r="29" spans="1:355" s="47" customFormat="1" x14ac:dyDescent="0.25">
      <c r="A29" s="181" t="s">
        <v>62</v>
      </c>
      <c r="B29" s="62">
        <v>800</v>
      </c>
      <c r="C29" s="182">
        <v>1</v>
      </c>
      <c r="D29" s="63">
        <f t="shared" si="0"/>
        <v>800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  <c r="HY29" s="46"/>
      <c r="HZ29" s="46"/>
      <c r="IA29" s="46"/>
      <c r="IB29" s="46"/>
      <c r="IC29" s="46"/>
      <c r="ID29" s="46"/>
      <c r="IE29" s="46"/>
      <c r="IF29" s="46"/>
      <c r="IG29" s="46"/>
      <c r="IH29" s="46"/>
      <c r="II29" s="46"/>
      <c r="IJ29" s="46"/>
      <c r="IK29" s="46"/>
      <c r="IL29" s="46"/>
      <c r="IM29" s="46"/>
      <c r="IN29" s="46"/>
      <c r="IO29" s="46"/>
      <c r="IP29" s="46"/>
      <c r="IQ29" s="46"/>
      <c r="IR29" s="46"/>
      <c r="IS29" s="46"/>
      <c r="IT29" s="46"/>
      <c r="IU29" s="46"/>
      <c r="IV29" s="46"/>
      <c r="IW29" s="46"/>
      <c r="IX29" s="46"/>
      <c r="IY29" s="46"/>
      <c r="IZ29" s="46"/>
      <c r="JA29" s="46"/>
      <c r="JB29" s="46"/>
      <c r="JC29" s="46"/>
      <c r="JD29" s="46"/>
      <c r="JE29" s="46"/>
      <c r="JF29" s="46"/>
      <c r="JG29" s="46"/>
      <c r="JH29" s="46"/>
      <c r="JI29" s="46"/>
      <c r="JJ29" s="46"/>
      <c r="JK29" s="46"/>
      <c r="JL29" s="46"/>
      <c r="JM29" s="46"/>
      <c r="JN29" s="46"/>
      <c r="JO29" s="46"/>
      <c r="JP29" s="46"/>
      <c r="JQ29" s="46"/>
      <c r="JR29" s="46"/>
      <c r="JS29" s="46"/>
      <c r="JT29" s="46"/>
      <c r="JU29" s="46"/>
      <c r="JV29" s="46"/>
      <c r="JW29" s="46"/>
      <c r="JX29" s="46"/>
      <c r="JY29" s="46"/>
      <c r="JZ29" s="46"/>
      <c r="KA29" s="46"/>
      <c r="KB29" s="46"/>
      <c r="KC29" s="46"/>
      <c r="KD29" s="46"/>
      <c r="KE29" s="46"/>
      <c r="KF29" s="46"/>
      <c r="KG29" s="46"/>
      <c r="KH29" s="46"/>
      <c r="KI29" s="46"/>
      <c r="KJ29" s="46"/>
      <c r="KK29" s="46"/>
      <c r="KL29" s="46"/>
      <c r="KM29" s="46"/>
      <c r="KN29" s="46"/>
      <c r="KO29" s="46"/>
      <c r="KP29" s="46"/>
      <c r="KQ29" s="46"/>
      <c r="KR29" s="46"/>
      <c r="KS29" s="46"/>
      <c r="KT29" s="46"/>
      <c r="KU29" s="46"/>
      <c r="KV29" s="46"/>
      <c r="KW29" s="46"/>
      <c r="KX29" s="46"/>
      <c r="KY29" s="46"/>
      <c r="KZ29" s="46"/>
      <c r="LA29" s="46"/>
      <c r="LB29" s="46"/>
      <c r="LC29" s="46"/>
      <c r="LD29" s="46"/>
      <c r="LE29" s="46"/>
      <c r="LF29" s="46"/>
      <c r="LG29" s="46"/>
      <c r="LH29" s="46"/>
      <c r="LI29" s="46"/>
      <c r="LJ29" s="46"/>
      <c r="LK29" s="46"/>
      <c r="LL29" s="46"/>
      <c r="LM29" s="46"/>
      <c r="LN29" s="46"/>
      <c r="LO29" s="46"/>
      <c r="LP29" s="46"/>
      <c r="LQ29" s="46"/>
      <c r="LR29" s="46"/>
      <c r="LS29" s="46"/>
      <c r="LT29" s="46"/>
      <c r="LU29" s="46"/>
      <c r="LV29" s="46"/>
      <c r="LW29" s="46"/>
      <c r="LX29" s="46"/>
      <c r="LY29" s="46"/>
      <c r="LZ29" s="46"/>
      <c r="MA29" s="46"/>
      <c r="MB29" s="46"/>
      <c r="MC29" s="46"/>
      <c r="MD29" s="46"/>
      <c r="ME29" s="46"/>
      <c r="MF29" s="46"/>
      <c r="MG29" s="46"/>
      <c r="MH29" s="46"/>
      <c r="MI29" s="46"/>
      <c r="MJ29" s="46"/>
      <c r="MK29" s="46"/>
      <c r="ML29" s="46"/>
      <c r="MM29" s="46"/>
      <c r="MN29" s="46"/>
      <c r="MO29" s="46"/>
      <c r="MP29" s="46"/>
      <c r="MQ29" s="46"/>
    </row>
    <row r="30" spans="1:355" s="47" customFormat="1" x14ac:dyDescent="0.25">
      <c r="A30" s="181" t="s">
        <v>63</v>
      </c>
      <c r="B30" s="62">
        <v>1000</v>
      </c>
      <c r="C30" s="182">
        <v>1</v>
      </c>
      <c r="D30" s="63">
        <f t="shared" si="0"/>
        <v>1000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  <c r="HS30" s="46"/>
      <c r="HT30" s="46"/>
      <c r="HU30" s="46"/>
      <c r="HV30" s="46"/>
      <c r="HW30" s="46"/>
      <c r="HX30" s="46"/>
      <c r="HY30" s="46"/>
      <c r="HZ30" s="46"/>
      <c r="IA30" s="46"/>
      <c r="IB30" s="46"/>
      <c r="IC30" s="46"/>
      <c r="ID30" s="46"/>
      <c r="IE30" s="46"/>
      <c r="IF30" s="46"/>
      <c r="IG30" s="46"/>
      <c r="IH30" s="46"/>
      <c r="II30" s="46"/>
      <c r="IJ30" s="46"/>
      <c r="IK30" s="46"/>
      <c r="IL30" s="46"/>
      <c r="IM30" s="46"/>
      <c r="IN30" s="46"/>
      <c r="IO30" s="46"/>
      <c r="IP30" s="46"/>
      <c r="IQ30" s="46"/>
      <c r="IR30" s="46"/>
      <c r="IS30" s="46"/>
      <c r="IT30" s="46"/>
      <c r="IU30" s="46"/>
      <c r="IV30" s="46"/>
      <c r="IW30" s="46"/>
      <c r="IX30" s="46"/>
      <c r="IY30" s="46"/>
      <c r="IZ30" s="46"/>
      <c r="JA30" s="46"/>
      <c r="JB30" s="46"/>
      <c r="JC30" s="46"/>
      <c r="JD30" s="46"/>
      <c r="JE30" s="46"/>
      <c r="JF30" s="46"/>
      <c r="JG30" s="46"/>
      <c r="JH30" s="46"/>
      <c r="JI30" s="46"/>
      <c r="JJ30" s="46"/>
      <c r="JK30" s="46"/>
      <c r="JL30" s="46"/>
      <c r="JM30" s="46"/>
      <c r="JN30" s="46"/>
      <c r="JO30" s="46"/>
      <c r="JP30" s="46"/>
      <c r="JQ30" s="46"/>
      <c r="JR30" s="46"/>
      <c r="JS30" s="46"/>
      <c r="JT30" s="46"/>
      <c r="JU30" s="46"/>
      <c r="JV30" s="46"/>
      <c r="JW30" s="46"/>
      <c r="JX30" s="46"/>
      <c r="JY30" s="46"/>
      <c r="JZ30" s="46"/>
      <c r="KA30" s="46"/>
      <c r="KB30" s="46"/>
      <c r="KC30" s="46"/>
      <c r="KD30" s="46"/>
      <c r="KE30" s="46"/>
      <c r="KF30" s="46"/>
      <c r="KG30" s="46"/>
      <c r="KH30" s="46"/>
      <c r="KI30" s="46"/>
      <c r="KJ30" s="46"/>
      <c r="KK30" s="46"/>
      <c r="KL30" s="46"/>
      <c r="KM30" s="46"/>
      <c r="KN30" s="46"/>
      <c r="KO30" s="46"/>
      <c r="KP30" s="46"/>
      <c r="KQ30" s="46"/>
      <c r="KR30" s="46"/>
      <c r="KS30" s="46"/>
      <c r="KT30" s="46"/>
      <c r="KU30" s="46"/>
      <c r="KV30" s="46"/>
      <c r="KW30" s="46"/>
      <c r="KX30" s="46"/>
      <c r="KY30" s="46"/>
      <c r="KZ30" s="46"/>
      <c r="LA30" s="46"/>
      <c r="LB30" s="46"/>
      <c r="LC30" s="46"/>
      <c r="LD30" s="46"/>
      <c r="LE30" s="46"/>
      <c r="LF30" s="46"/>
      <c r="LG30" s="46"/>
      <c r="LH30" s="46"/>
      <c r="LI30" s="46"/>
      <c r="LJ30" s="46"/>
      <c r="LK30" s="46"/>
      <c r="LL30" s="46"/>
      <c r="LM30" s="46"/>
      <c r="LN30" s="46"/>
      <c r="LO30" s="46"/>
      <c r="LP30" s="46"/>
      <c r="LQ30" s="46"/>
      <c r="LR30" s="46"/>
      <c r="LS30" s="46"/>
      <c r="LT30" s="46"/>
      <c r="LU30" s="46"/>
      <c r="LV30" s="46"/>
      <c r="LW30" s="46"/>
      <c r="LX30" s="46"/>
      <c r="LY30" s="46"/>
      <c r="LZ30" s="46"/>
      <c r="MA30" s="46"/>
      <c r="MB30" s="46"/>
      <c r="MC30" s="46"/>
      <c r="MD30" s="46"/>
      <c r="ME30" s="46"/>
      <c r="MF30" s="46"/>
      <c r="MG30" s="46"/>
      <c r="MH30" s="46"/>
      <c r="MI30" s="46"/>
      <c r="MJ30" s="46"/>
      <c r="MK30" s="46"/>
      <c r="ML30" s="46"/>
      <c r="MM30" s="46"/>
      <c r="MN30" s="46"/>
      <c r="MO30" s="46"/>
      <c r="MP30" s="46"/>
      <c r="MQ30" s="46"/>
    </row>
    <row r="31" spans="1:355" s="47" customFormat="1" x14ac:dyDescent="0.25">
      <c r="A31" s="181" t="s">
        <v>29</v>
      </c>
      <c r="B31" s="62">
        <v>3000</v>
      </c>
      <c r="C31" s="182">
        <v>1</v>
      </c>
      <c r="D31" s="63">
        <f t="shared" si="0"/>
        <v>3000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  <c r="HA31" s="46"/>
      <c r="HB31" s="46"/>
      <c r="HC31" s="46"/>
      <c r="HD31" s="46"/>
      <c r="HE31" s="46"/>
      <c r="HF31" s="46"/>
      <c r="HG31" s="46"/>
      <c r="HH31" s="46"/>
      <c r="HI31" s="46"/>
      <c r="HJ31" s="46"/>
      <c r="HK31" s="46"/>
      <c r="HL31" s="46"/>
      <c r="HM31" s="46"/>
      <c r="HN31" s="46"/>
      <c r="HO31" s="46"/>
      <c r="HP31" s="46"/>
      <c r="HQ31" s="46"/>
      <c r="HR31" s="46"/>
      <c r="HS31" s="46"/>
      <c r="HT31" s="46"/>
      <c r="HU31" s="46"/>
      <c r="HV31" s="46"/>
      <c r="HW31" s="46"/>
      <c r="HX31" s="46"/>
      <c r="HY31" s="46"/>
      <c r="HZ31" s="46"/>
      <c r="IA31" s="46"/>
      <c r="IB31" s="46"/>
      <c r="IC31" s="46"/>
      <c r="ID31" s="46"/>
      <c r="IE31" s="46"/>
      <c r="IF31" s="46"/>
      <c r="IG31" s="46"/>
      <c r="IH31" s="46"/>
      <c r="II31" s="46"/>
      <c r="IJ31" s="46"/>
      <c r="IK31" s="46"/>
      <c r="IL31" s="46"/>
      <c r="IM31" s="46"/>
      <c r="IN31" s="46"/>
      <c r="IO31" s="46"/>
      <c r="IP31" s="46"/>
      <c r="IQ31" s="46"/>
      <c r="IR31" s="46"/>
      <c r="IS31" s="46"/>
      <c r="IT31" s="46"/>
      <c r="IU31" s="46"/>
      <c r="IV31" s="46"/>
      <c r="IW31" s="46"/>
      <c r="IX31" s="46"/>
      <c r="IY31" s="46"/>
      <c r="IZ31" s="46"/>
      <c r="JA31" s="46"/>
      <c r="JB31" s="46"/>
      <c r="JC31" s="46"/>
      <c r="JD31" s="46"/>
      <c r="JE31" s="46"/>
      <c r="JF31" s="46"/>
      <c r="JG31" s="46"/>
      <c r="JH31" s="46"/>
      <c r="JI31" s="46"/>
      <c r="JJ31" s="46"/>
      <c r="JK31" s="46"/>
      <c r="JL31" s="46"/>
      <c r="JM31" s="46"/>
      <c r="JN31" s="46"/>
      <c r="JO31" s="46"/>
      <c r="JP31" s="46"/>
      <c r="JQ31" s="46"/>
      <c r="JR31" s="46"/>
      <c r="JS31" s="46"/>
      <c r="JT31" s="46"/>
      <c r="JU31" s="46"/>
      <c r="JV31" s="46"/>
      <c r="JW31" s="46"/>
      <c r="JX31" s="46"/>
      <c r="JY31" s="46"/>
      <c r="JZ31" s="46"/>
      <c r="KA31" s="46"/>
      <c r="KB31" s="46"/>
      <c r="KC31" s="46"/>
      <c r="KD31" s="46"/>
      <c r="KE31" s="46"/>
      <c r="KF31" s="46"/>
      <c r="KG31" s="46"/>
      <c r="KH31" s="46"/>
      <c r="KI31" s="46"/>
      <c r="KJ31" s="46"/>
      <c r="KK31" s="46"/>
      <c r="KL31" s="46"/>
      <c r="KM31" s="46"/>
      <c r="KN31" s="46"/>
      <c r="KO31" s="46"/>
      <c r="KP31" s="46"/>
      <c r="KQ31" s="46"/>
      <c r="KR31" s="46"/>
      <c r="KS31" s="46"/>
      <c r="KT31" s="46"/>
      <c r="KU31" s="46"/>
      <c r="KV31" s="46"/>
      <c r="KW31" s="46"/>
      <c r="KX31" s="46"/>
      <c r="KY31" s="46"/>
      <c r="KZ31" s="46"/>
      <c r="LA31" s="46"/>
      <c r="LB31" s="46"/>
      <c r="LC31" s="46"/>
      <c r="LD31" s="46"/>
      <c r="LE31" s="46"/>
      <c r="LF31" s="46"/>
      <c r="LG31" s="46"/>
      <c r="LH31" s="46"/>
      <c r="LI31" s="46"/>
      <c r="LJ31" s="46"/>
      <c r="LK31" s="46"/>
      <c r="LL31" s="46"/>
      <c r="LM31" s="46"/>
      <c r="LN31" s="46"/>
      <c r="LO31" s="46"/>
      <c r="LP31" s="46"/>
      <c r="LQ31" s="46"/>
      <c r="LR31" s="46"/>
      <c r="LS31" s="46"/>
      <c r="LT31" s="46"/>
      <c r="LU31" s="46"/>
      <c r="LV31" s="46"/>
      <c r="LW31" s="46"/>
      <c r="LX31" s="46"/>
      <c r="LY31" s="46"/>
      <c r="LZ31" s="46"/>
      <c r="MA31" s="46"/>
      <c r="MB31" s="46"/>
      <c r="MC31" s="46"/>
      <c r="MD31" s="46"/>
      <c r="ME31" s="46"/>
      <c r="MF31" s="46"/>
      <c r="MG31" s="46"/>
      <c r="MH31" s="46"/>
      <c r="MI31" s="46"/>
      <c r="MJ31" s="46"/>
      <c r="MK31" s="46"/>
      <c r="ML31" s="46"/>
      <c r="MM31" s="46"/>
      <c r="MN31" s="46"/>
      <c r="MO31" s="46"/>
      <c r="MP31" s="46"/>
      <c r="MQ31" s="46"/>
    </row>
    <row r="32" spans="1:355" s="47" customFormat="1" x14ac:dyDescent="0.25">
      <c r="A32" s="181" t="s">
        <v>30</v>
      </c>
      <c r="B32" s="62">
        <v>5865</v>
      </c>
      <c r="C32" s="182">
        <v>2</v>
      </c>
      <c r="D32" s="63">
        <f t="shared" si="0"/>
        <v>11730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  <c r="GQ32" s="46"/>
      <c r="GR32" s="46"/>
      <c r="GS32" s="46"/>
      <c r="GT32" s="46"/>
      <c r="GU32" s="46"/>
      <c r="GV32" s="46"/>
      <c r="GW32" s="46"/>
      <c r="GX32" s="46"/>
      <c r="GY32" s="46"/>
      <c r="GZ32" s="46"/>
      <c r="HA32" s="46"/>
      <c r="HB32" s="46"/>
      <c r="HC32" s="46"/>
      <c r="HD32" s="46"/>
      <c r="HE32" s="46"/>
      <c r="HF32" s="46"/>
      <c r="HG32" s="46"/>
      <c r="HH32" s="46"/>
      <c r="HI32" s="46"/>
      <c r="HJ32" s="46"/>
      <c r="HK32" s="46"/>
      <c r="HL32" s="46"/>
      <c r="HM32" s="46"/>
      <c r="HN32" s="46"/>
      <c r="HO32" s="46"/>
      <c r="HP32" s="46"/>
      <c r="HQ32" s="46"/>
      <c r="HR32" s="46"/>
      <c r="HS32" s="46"/>
      <c r="HT32" s="46"/>
      <c r="HU32" s="46"/>
      <c r="HV32" s="46"/>
      <c r="HW32" s="46"/>
      <c r="HX32" s="46"/>
      <c r="HY32" s="46"/>
      <c r="HZ32" s="46"/>
      <c r="IA32" s="46"/>
      <c r="IB32" s="46"/>
      <c r="IC32" s="46"/>
      <c r="ID32" s="46"/>
      <c r="IE32" s="46"/>
      <c r="IF32" s="46"/>
      <c r="IG32" s="46"/>
      <c r="IH32" s="46"/>
      <c r="II32" s="46"/>
      <c r="IJ32" s="46"/>
      <c r="IK32" s="46"/>
      <c r="IL32" s="46"/>
      <c r="IM32" s="46"/>
      <c r="IN32" s="46"/>
      <c r="IO32" s="46"/>
      <c r="IP32" s="46"/>
      <c r="IQ32" s="46"/>
      <c r="IR32" s="46"/>
      <c r="IS32" s="46"/>
      <c r="IT32" s="46"/>
      <c r="IU32" s="46"/>
      <c r="IV32" s="46"/>
      <c r="IW32" s="46"/>
      <c r="IX32" s="46"/>
      <c r="IY32" s="46"/>
      <c r="IZ32" s="46"/>
      <c r="JA32" s="46"/>
      <c r="JB32" s="46"/>
      <c r="JC32" s="46"/>
      <c r="JD32" s="46"/>
      <c r="JE32" s="46"/>
      <c r="JF32" s="46"/>
      <c r="JG32" s="46"/>
      <c r="JH32" s="46"/>
      <c r="JI32" s="46"/>
      <c r="JJ32" s="46"/>
      <c r="JK32" s="46"/>
      <c r="JL32" s="46"/>
      <c r="JM32" s="46"/>
      <c r="JN32" s="46"/>
      <c r="JO32" s="46"/>
      <c r="JP32" s="46"/>
      <c r="JQ32" s="46"/>
      <c r="JR32" s="46"/>
      <c r="JS32" s="46"/>
      <c r="JT32" s="46"/>
      <c r="JU32" s="46"/>
      <c r="JV32" s="46"/>
      <c r="JW32" s="46"/>
      <c r="JX32" s="46"/>
      <c r="JY32" s="46"/>
      <c r="JZ32" s="46"/>
      <c r="KA32" s="46"/>
      <c r="KB32" s="46"/>
      <c r="KC32" s="46"/>
      <c r="KD32" s="46"/>
      <c r="KE32" s="46"/>
      <c r="KF32" s="46"/>
      <c r="KG32" s="46"/>
      <c r="KH32" s="46"/>
      <c r="KI32" s="46"/>
      <c r="KJ32" s="46"/>
      <c r="KK32" s="46"/>
      <c r="KL32" s="46"/>
      <c r="KM32" s="46"/>
      <c r="KN32" s="46"/>
      <c r="KO32" s="46"/>
      <c r="KP32" s="46"/>
      <c r="KQ32" s="46"/>
      <c r="KR32" s="46"/>
      <c r="KS32" s="46"/>
      <c r="KT32" s="46"/>
      <c r="KU32" s="46"/>
      <c r="KV32" s="46"/>
      <c r="KW32" s="46"/>
      <c r="KX32" s="46"/>
      <c r="KY32" s="46"/>
      <c r="KZ32" s="46"/>
      <c r="LA32" s="46"/>
      <c r="LB32" s="46"/>
      <c r="LC32" s="46"/>
      <c r="LD32" s="46"/>
      <c r="LE32" s="46"/>
      <c r="LF32" s="46"/>
      <c r="LG32" s="46"/>
      <c r="LH32" s="46"/>
      <c r="LI32" s="46"/>
      <c r="LJ32" s="46"/>
      <c r="LK32" s="46"/>
      <c r="LL32" s="46"/>
      <c r="LM32" s="46"/>
      <c r="LN32" s="46"/>
      <c r="LO32" s="46"/>
      <c r="LP32" s="46"/>
      <c r="LQ32" s="46"/>
      <c r="LR32" s="46"/>
      <c r="LS32" s="46"/>
      <c r="LT32" s="46"/>
      <c r="LU32" s="46"/>
      <c r="LV32" s="46"/>
      <c r="LW32" s="46"/>
      <c r="LX32" s="46"/>
      <c r="LY32" s="46"/>
      <c r="LZ32" s="46"/>
      <c r="MA32" s="46"/>
      <c r="MB32" s="46"/>
      <c r="MC32" s="46"/>
      <c r="MD32" s="46"/>
      <c r="ME32" s="46"/>
      <c r="MF32" s="46"/>
      <c r="MG32" s="46"/>
      <c r="MH32" s="46"/>
      <c r="MI32" s="46"/>
      <c r="MJ32" s="46"/>
      <c r="MK32" s="46"/>
      <c r="ML32" s="46"/>
      <c r="MM32" s="46"/>
      <c r="MN32" s="46"/>
      <c r="MO32" s="46"/>
      <c r="MP32" s="46"/>
      <c r="MQ32" s="46"/>
    </row>
    <row r="33" spans="1:355" s="47" customFormat="1" ht="27.6" x14ac:dyDescent="0.25">
      <c r="A33" s="15" t="s">
        <v>99</v>
      </c>
      <c r="B33" s="12">
        <v>3000</v>
      </c>
      <c r="C33" s="8">
        <v>2</v>
      </c>
      <c r="D33" s="55">
        <f t="shared" si="0"/>
        <v>6000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  <c r="GD33" s="46"/>
      <c r="GE33" s="46"/>
      <c r="GF33" s="46"/>
      <c r="GG33" s="46"/>
      <c r="GH33" s="46"/>
      <c r="GI33" s="46"/>
      <c r="GJ33" s="46"/>
      <c r="GK33" s="46"/>
      <c r="GL33" s="46"/>
      <c r="GM33" s="46"/>
      <c r="GN33" s="46"/>
      <c r="GO33" s="46"/>
      <c r="GP33" s="46"/>
      <c r="GQ33" s="46"/>
      <c r="GR33" s="46"/>
      <c r="GS33" s="46"/>
      <c r="GT33" s="46"/>
      <c r="GU33" s="46"/>
      <c r="GV33" s="46"/>
      <c r="GW33" s="46"/>
      <c r="GX33" s="46"/>
      <c r="GY33" s="46"/>
      <c r="GZ33" s="46"/>
      <c r="HA33" s="46"/>
      <c r="HB33" s="46"/>
      <c r="HC33" s="46"/>
      <c r="HD33" s="46"/>
      <c r="HE33" s="46"/>
      <c r="HF33" s="46"/>
      <c r="HG33" s="46"/>
      <c r="HH33" s="46"/>
      <c r="HI33" s="46"/>
      <c r="HJ33" s="46"/>
      <c r="HK33" s="46"/>
      <c r="HL33" s="46"/>
      <c r="HM33" s="46"/>
      <c r="HN33" s="46"/>
      <c r="HO33" s="46"/>
      <c r="HP33" s="46"/>
      <c r="HQ33" s="46"/>
      <c r="HR33" s="46"/>
      <c r="HS33" s="46"/>
      <c r="HT33" s="46"/>
      <c r="HU33" s="46"/>
      <c r="HV33" s="46"/>
      <c r="HW33" s="46"/>
      <c r="HX33" s="46"/>
      <c r="HY33" s="46"/>
      <c r="HZ33" s="46"/>
      <c r="IA33" s="46"/>
      <c r="IB33" s="46"/>
      <c r="IC33" s="46"/>
      <c r="ID33" s="46"/>
      <c r="IE33" s="46"/>
      <c r="IF33" s="46"/>
      <c r="IG33" s="46"/>
      <c r="IH33" s="46"/>
      <c r="II33" s="46"/>
      <c r="IJ33" s="46"/>
      <c r="IK33" s="46"/>
      <c r="IL33" s="46"/>
      <c r="IM33" s="46"/>
      <c r="IN33" s="46"/>
      <c r="IO33" s="46"/>
      <c r="IP33" s="46"/>
      <c r="IQ33" s="46"/>
      <c r="IR33" s="46"/>
      <c r="IS33" s="46"/>
      <c r="IT33" s="46"/>
      <c r="IU33" s="46"/>
      <c r="IV33" s="46"/>
      <c r="IW33" s="46"/>
      <c r="IX33" s="46"/>
      <c r="IY33" s="46"/>
      <c r="IZ33" s="46"/>
      <c r="JA33" s="46"/>
      <c r="JB33" s="46"/>
      <c r="JC33" s="46"/>
      <c r="JD33" s="46"/>
      <c r="JE33" s="46"/>
      <c r="JF33" s="46"/>
      <c r="JG33" s="46"/>
      <c r="JH33" s="46"/>
      <c r="JI33" s="46"/>
      <c r="JJ33" s="46"/>
      <c r="JK33" s="46"/>
      <c r="JL33" s="46"/>
      <c r="JM33" s="46"/>
      <c r="JN33" s="46"/>
      <c r="JO33" s="46"/>
      <c r="JP33" s="46"/>
      <c r="JQ33" s="46"/>
      <c r="JR33" s="46"/>
      <c r="JS33" s="46"/>
      <c r="JT33" s="46"/>
      <c r="JU33" s="46"/>
      <c r="JV33" s="46"/>
      <c r="JW33" s="46"/>
      <c r="JX33" s="46"/>
      <c r="JY33" s="46"/>
      <c r="JZ33" s="46"/>
      <c r="KA33" s="46"/>
      <c r="KB33" s="46"/>
      <c r="KC33" s="46"/>
      <c r="KD33" s="46"/>
      <c r="KE33" s="46"/>
      <c r="KF33" s="46"/>
      <c r="KG33" s="46"/>
      <c r="KH33" s="46"/>
      <c r="KI33" s="46"/>
      <c r="KJ33" s="46"/>
      <c r="KK33" s="46"/>
      <c r="KL33" s="46"/>
      <c r="KM33" s="46"/>
      <c r="KN33" s="46"/>
      <c r="KO33" s="46"/>
      <c r="KP33" s="46"/>
      <c r="KQ33" s="46"/>
      <c r="KR33" s="46"/>
      <c r="KS33" s="46"/>
      <c r="KT33" s="46"/>
      <c r="KU33" s="46"/>
      <c r="KV33" s="46"/>
      <c r="KW33" s="46"/>
      <c r="KX33" s="46"/>
      <c r="KY33" s="46"/>
      <c r="KZ33" s="46"/>
      <c r="LA33" s="46"/>
      <c r="LB33" s="46"/>
      <c r="LC33" s="46"/>
      <c r="LD33" s="46"/>
      <c r="LE33" s="46"/>
      <c r="LF33" s="46"/>
      <c r="LG33" s="46"/>
      <c r="LH33" s="46"/>
      <c r="LI33" s="46"/>
      <c r="LJ33" s="46"/>
      <c r="LK33" s="46"/>
      <c r="LL33" s="46"/>
      <c r="LM33" s="46"/>
      <c r="LN33" s="46"/>
      <c r="LO33" s="46"/>
      <c r="LP33" s="46"/>
      <c r="LQ33" s="46"/>
      <c r="LR33" s="46"/>
      <c r="LS33" s="46"/>
      <c r="LT33" s="46"/>
      <c r="LU33" s="46"/>
      <c r="LV33" s="46"/>
      <c r="LW33" s="46"/>
      <c r="LX33" s="46"/>
      <c r="LY33" s="46"/>
      <c r="LZ33" s="46"/>
      <c r="MA33" s="46"/>
      <c r="MB33" s="46"/>
      <c r="MC33" s="46"/>
      <c r="MD33" s="46"/>
      <c r="ME33" s="46"/>
      <c r="MF33" s="46"/>
      <c r="MG33" s="46"/>
      <c r="MH33" s="46"/>
      <c r="MI33" s="46"/>
      <c r="MJ33" s="46"/>
      <c r="MK33" s="46"/>
      <c r="ML33" s="46"/>
      <c r="MM33" s="46"/>
      <c r="MN33" s="46"/>
      <c r="MO33" s="46"/>
      <c r="MP33" s="46"/>
      <c r="MQ33" s="46"/>
    </row>
    <row r="34" spans="1:355" s="47" customFormat="1" ht="27.6" x14ac:dyDescent="0.25">
      <c r="A34" s="77" t="s">
        <v>66</v>
      </c>
      <c r="B34" s="117">
        <f>B35</f>
        <v>7860</v>
      </c>
      <c r="C34" s="78"/>
      <c r="D34" s="108">
        <f>D35</f>
        <v>7860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  <c r="GD34" s="46"/>
      <c r="GE34" s="46"/>
      <c r="GF34" s="46"/>
      <c r="GG34" s="46"/>
      <c r="GH34" s="46"/>
      <c r="GI34" s="46"/>
      <c r="GJ34" s="46"/>
      <c r="GK34" s="46"/>
      <c r="GL34" s="46"/>
      <c r="GM34" s="46"/>
      <c r="GN34" s="46"/>
      <c r="GO34" s="46"/>
      <c r="GP34" s="46"/>
      <c r="GQ34" s="46"/>
      <c r="GR34" s="46"/>
      <c r="GS34" s="46"/>
      <c r="GT34" s="46"/>
      <c r="GU34" s="46"/>
      <c r="GV34" s="46"/>
      <c r="GW34" s="46"/>
      <c r="GX34" s="46"/>
      <c r="GY34" s="46"/>
      <c r="GZ34" s="46"/>
      <c r="HA34" s="46"/>
      <c r="HB34" s="46"/>
      <c r="HC34" s="46"/>
      <c r="HD34" s="46"/>
      <c r="HE34" s="46"/>
      <c r="HF34" s="46"/>
      <c r="HG34" s="46"/>
      <c r="HH34" s="46"/>
      <c r="HI34" s="46"/>
      <c r="HJ34" s="46"/>
      <c r="HK34" s="46"/>
      <c r="HL34" s="46"/>
      <c r="HM34" s="46"/>
      <c r="HN34" s="46"/>
      <c r="HO34" s="46"/>
      <c r="HP34" s="46"/>
      <c r="HQ34" s="46"/>
      <c r="HR34" s="46"/>
      <c r="HS34" s="46"/>
      <c r="HT34" s="46"/>
      <c r="HU34" s="46"/>
      <c r="HV34" s="46"/>
      <c r="HW34" s="46"/>
      <c r="HX34" s="46"/>
      <c r="HY34" s="46"/>
      <c r="HZ34" s="46"/>
      <c r="IA34" s="46"/>
      <c r="IB34" s="46"/>
      <c r="IC34" s="46"/>
      <c r="ID34" s="46"/>
      <c r="IE34" s="46"/>
      <c r="IF34" s="46"/>
      <c r="IG34" s="46"/>
      <c r="IH34" s="46"/>
      <c r="II34" s="46"/>
      <c r="IJ34" s="46"/>
      <c r="IK34" s="46"/>
      <c r="IL34" s="46"/>
      <c r="IM34" s="46"/>
      <c r="IN34" s="46"/>
      <c r="IO34" s="46"/>
      <c r="IP34" s="46"/>
      <c r="IQ34" s="46"/>
      <c r="IR34" s="46"/>
      <c r="IS34" s="46"/>
      <c r="IT34" s="46"/>
      <c r="IU34" s="46"/>
      <c r="IV34" s="46"/>
      <c r="IW34" s="46"/>
      <c r="IX34" s="46"/>
      <c r="IY34" s="46"/>
      <c r="IZ34" s="46"/>
      <c r="JA34" s="46"/>
      <c r="JB34" s="46"/>
      <c r="JC34" s="46"/>
      <c r="JD34" s="46"/>
      <c r="JE34" s="46"/>
      <c r="JF34" s="46"/>
      <c r="JG34" s="46"/>
      <c r="JH34" s="46"/>
      <c r="JI34" s="46"/>
      <c r="JJ34" s="46"/>
      <c r="JK34" s="46"/>
      <c r="JL34" s="46"/>
      <c r="JM34" s="46"/>
      <c r="JN34" s="46"/>
      <c r="JO34" s="46"/>
      <c r="JP34" s="46"/>
      <c r="JQ34" s="46"/>
      <c r="JR34" s="46"/>
      <c r="JS34" s="46"/>
      <c r="JT34" s="46"/>
      <c r="JU34" s="46"/>
      <c r="JV34" s="46"/>
      <c r="JW34" s="46"/>
      <c r="JX34" s="46"/>
      <c r="JY34" s="46"/>
      <c r="JZ34" s="46"/>
      <c r="KA34" s="46"/>
      <c r="KB34" s="46"/>
      <c r="KC34" s="46"/>
      <c r="KD34" s="46"/>
      <c r="KE34" s="46"/>
      <c r="KF34" s="46"/>
      <c r="KG34" s="46"/>
      <c r="KH34" s="46"/>
      <c r="KI34" s="46"/>
      <c r="KJ34" s="46"/>
      <c r="KK34" s="46"/>
      <c r="KL34" s="46"/>
      <c r="KM34" s="46"/>
      <c r="KN34" s="46"/>
      <c r="KO34" s="46"/>
      <c r="KP34" s="46"/>
      <c r="KQ34" s="46"/>
      <c r="KR34" s="46"/>
      <c r="KS34" s="46"/>
      <c r="KT34" s="46"/>
      <c r="KU34" s="46"/>
      <c r="KV34" s="46"/>
      <c r="KW34" s="46"/>
      <c r="KX34" s="46"/>
      <c r="KY34" s="46"/>
      <c r="KZ34" s="46"/>
      <c r="LA34" s="46"/>
      <c r="LB34" s="46"/>
      <c r="LC34" s="46"/>
      <c r="LD34" s="46"/>
      <c r="LE34" s="46"/>
      <c r="LF34" s="46"/>
      <c r="LG34" s="46"/>
      <c r="LH34" s="46"/>
      <c r="LI34" s="46"/>
      <c r="LJ34" s="46"/>
      <c r="LK34" s="46"/>
      <c r="LL34" s="46"/>
      <c r="LM34" s="46"/>
      <c r="LN34" s="46"/>
      <c r="LO34" s="46"/>
      <c r="LP34" s="46"/>
      <c r="LQ34" s="46"/>
      <c r="LR34" s="46"/>
      <c r="LS34" s="46"/>
      <c r="LT34" s="46"/>
      <c r="LU34" s="46"/>
      <c r="LV34" s="46"/>
      <c r="LW34" s="46"/>
      <c r="LX34" s="46"/>
      <c r="LY34" s="46"/>
      <c r="LZ34" s="46"/>
      <c r="MA34" s="46"/>
      <c r="MB34" s="46"/>
      <c r="MC34" s="46"/>
      <c r="MD34" s="46"/>
      <c r="ME34" s="46"/>
      <c r="MF34" s="46"/>
      <c r="MG34" s="46"/>
      <c r="MH34" s="46"/>
      <c r="MI34" s="46"/>
      <c r="MJ34" s="46"/>
      <c r="MK34" s="46"/>
      <c r="ML34" s="46"/>
      <c r="MM34" s="46"/>
      <c r="MN34" s="46"/>
      <c r="MO34" s="46"/>
      <c r="MP34" s="46"/>
      <c r="MQ34" s="46"/>
    </row>
    <row r="35" spans="1:355" s="47" customFormat="1" x14ac:dyDescent="0.25">
      <c r="A35" s="34" t="s">
        <v>35</v>
      </c>
      <c r="B35" s="78">
        <v>7860</v>
      </c>
      <c r="C35" s="12">
        <v>1</v>
      </c>
      <c r="D35" s="55">
        <f>B35*C35</f>
        <v>7860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  <c r="GD35" s="46"/>
      <c r="GE35" s="46"/>
      <c r="GF35" s="46"/>
      <c r="GG35" s="46"/>
      <c r="GH35" s="46"/>
      <c r="GI35" s="46"/>
      <c r="GJ35" s="46"/>
      <c r="GK35" s="46"/>
      <c r="GL35" s="46"/>
      <c r="GM35" s="46"/>
      <c r="GN35" s="46"/>
      <c r="GO35" s="46"/>
      <c r="GP35" s="46"/>
      <c r="GQ35" s="46"/>
      <c r="GR35" s="46"/>
      <c r="GS35" s="46"/>
      <c r="GT35" s="46"/>
      <c r="GU35" s="46"/>
      <c r="GV35" s="46"/>
      <c r="GW35" s="46"/>
      <c r="GX35" s="46"/>
      <c r="GY35" s="46"/>
      <c r="GZ35" s="46"/>
      <c r="HA35" s="46"/>
      <c r="HB35" s="46"/>
      <c r="HC35" s="46"/>
      <c r="HD35" s="46"/>
      <c r="HE35" s="46"/>
      <c r="HF35" s="46"/>
      <c r="HG35" s="46"/>
      <c r="HH35" s="46"/>
      <c r="HI35" s="46"/>
      <c r="HJ35" s="46"/>
      <c r="HK35" s="46"/>
      <c r="HL35" s="46"/>
      <c r="HM35" s="46"/>
      <c r="HN35" s="46"/>
      <c r="HO35" s="46"/>
      <c r="HP35" s="46"/>
      <c r="HQ35" s="46"/>
      <c r="HR35" s="46"/>
      <c r="HS35" s="46"/>
      <c r="HT35" s="46"/>
      <c r="HU35" s="46"/>
      <c r="HV35" s="46"/>
      <c r="HW35" s="46"/>
      <c r="HX35" s="46"/>
      <c r="HY35" s="46"/>
      <c r="HZ35" s="46"/>
      <c r="IA35" s="46"/>
      <c r="IB35" s="46"/>
      <c r="IC35" s="46"/>
      <c r="ID35" s="46"/>
      <c r="IE35" s="46"/>
      <c r="IF35" s="46"/>
      <c r="IG35" s="46"/>
      <c r="IH35" s="46"/>
      <c r="II35" s="46"/>
      <c r="IJ35" s="46"/>
      <c r="IK35" s="46"/>
      <c r="IL35" s="46"/>
      <c r="IM35" s="46"/>
      <c r="IN35" s="46"/>
      <c r="IO35" s="46"/>
      <c r="IP35" s="46"/>
      <c r="IQ35" s="46"/>
      <c r="IR35" s="46"/>
      <c r="IS35" s="46"/>
      <c r="IT35" s="46"/>
      <c r="IU35" s="46"/>
      <c r="IV35" s="46"/>
      <c r="IW35" s="46"/>
      <c r="IX35" s="46"/>
      <c r="IY35" s="46"/>
      <c r="IZ35" s="46"/>
      <c r="JA35" s="46"/>
      <c r="JB35" s="46"/>
      <c r="JC35" s="46"/>
      <c r="JD35" s="46"/>
      <c r="JE35" s="46"/>
      <c r="JF35" s="46"/>
      <c r="JG35" s="46"/>
      <c r="JH35" s="46"/>
      <c r="JI35" s="46"/>
      <c r="JJ35" s="46"/>
      <c r="JK35" s="46"/>
      <c r="JL35" s="46"/>
      <c r="JM35" s="46"/>
      <c r="JN35" s="46"/>
      <c r="JO35" s="46"/>
      <c r="JP35" s="46"/>
      <c r="JQ35" s="46"/>
      <c r="JR35" s="46"/>
      <c r="JS35" s="46"/>
      <c r="JT35" s="46"/>
      <c r="JU35" s="46"/>
      <c r="JV35" s="46"/>
      <c r="JW35" s="46"/>
      <c r="JX35" s="46"/>
      <c r="JY35" s="46"/>
      <c r="JZ35" s="46"/>
      <c r="KA35" s="46"/>
      <c r="KB35" s="46"/>
      <c r="KC35" s="46"/>
      <c r="KD35" s="46"/>
      <c r="KE35" s="46"/>
      <c r="KF35" s="46"/>
      <c r="KG35" s="46"/>
      <c r="KH35" s="46"/>
      <c r="KI35" s="46"/>
      <c r="KJ35" s="46"/>
      <c r="KK35" s="46"/>
      <c r="KL35" s="46"/>
      <c r="KM35" s="46"/>
      <c r="KN35" s="46"/>
      <c r="KO35" s="46"/>
      <c r="KP35" s="46"/>
      <c r="KQ35" s="46"/>
      <c r="KR35" s="46"/>
      <c r="KS35" s="46"/>
      <c r="KT35" s="46"/>
      <c r="KU35" s="46"/>
      <c r="KV35" s="46"/>
      <c r="KW35" s="46"/>
      <c r="KX35" s="46"/>
      <c r="KY35" s="46"/>
      <c r="KZ35" s="46"/>
      <c r="LA35" s="46"/>
      <c r="LB35" s="46"/>
      <c r="LC35" s="46"/>
      <c r="LD35" s="46"/>
      <c r="LE35" s="46"/>
      <c r="LF35" s="46"/>
      <c r="LG35" s="46"/>
      <c r="LH35" s="46"/>
      <c r="LI35" s="46"/>
      <c r="LJ35" s="46"/>
      <c r="LK35" s="46"/>
      <c r="LL35" s="46"/>
      <c r="LM35" s="46"/>
      <c r="LN35" s="46"/>
      <c r="LO35" s="46"/>
      <c r="LP35" s="46"/>
      <c r="LQ35" s="46"/>
      <c r="LR35" s="46"/>
      <c r="LS35" s="46"/>
      <c r="LT35" s="46"/>
      <c r="LU35" s="46"/>
      <c r="LV35" s="46"/>
      <c r="LW35" s="46"/>
      <c r="LX35" s="46"/>
      <c r="LY35" s="46"/>
      <c r="LZ35" s="46"/>
      <c r="MA35" s="46"/>
      <c r="MB35" s="46"/>
      <c r="MC35" s="46"/>
      <c r="MD35" s="46"/>
      <c r="ME35" s="46"/>
      <c r="MF35" s="46"/>
      <c r="MG35" s="46"/>
      <c r="MH35" s="46"/>
      <c r="MI35" s="46"/>
      <c r="MJ35" s="46"/>
      <c r="MK35" s="46"/>
      <c r="ML35" s="46"/>
      <c r="MM35" s="46"/>
      <c r="MN35" s="46"/>
      <c r="MO35" s="46"/>
      <c r="MP35" s="46"/>
      <c r="MQ35" s="46"/>
    </row>
    <row r="36" spans="1:355" s="47" customFormat="1" x14ac:dyDescent="0.25">
      <c r="A36" s="7" t="s">
        <v>13</v>
      </c>
      <c r="B36" s="13"/>
      <c r="C36" s="13"/>
      <c r="D36" s="57">
        <f>D22</f>
        <v>36055</v>
      </c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  <c r="GC36" s="46"/>
      <c r="GD36" s="46"/>
      <c r="GE36" s="46"/>
      <c r="GF36" s="46"/>
      <c r="GG36" s="46"/>
      <c r="GH36" s="46"/>
      <c r="GI36" s="46"/>
      <c r="GJ36" s="46"/>
      <c r="GK36" s="46"/>
      <c r="GL36" s="46"/>
      <c r="GM36" s="46"/>
      <c r="GN36" s="46"/>
      <c r="GO36" s="46"/>
      <c r="GP36" s="46"/>
      <c r="GQ36" s="46"/>
      <c r="GR36" s="46"/>
      <c r="GS36" s="46"/>
      <c r="GT36" s="46"/>
      <c r="GU36" s="46"/>
      <c r="GV36" s="46"/>
      <c r="GW36" s="46"/>
      <c r="GX36" s="46"/>
      <c r="GY36" s="46"/>
      <c r="GZ36" s="46"/>
      <c r="HA36" s="46"/>
      <c r="HB36" s="46"/>
      <c r="HC36" s="46"/>
      <c r="HD36" s="46"/>
      <c r="HE36" s="46"/>
      <c r="HF36" s="46"/>
      <c r="HG36" s="46"/>
      <c r="HH36" s="46"/>
      <c r="HI36" s="46"/>
      <c r="HJ36" s="46"/>
      <c r="HK36" s="46"/>
      <c r="HL36" s="46"/>
      <c r="HM36" s="46"/>
      <c r="HN36" s="46"/>
      <c r="HO36" s="46"/>
      <c r="HP36" s="46"/>
      <c r="HQ36" s="46"/>
      <c r="HR36" s="46"/>
      <c r="HS36" s="46"/>
      <c r="HT36" s="46"/>
      <c r="HU36" s="46"/>
      <c r="HV36" s="46"/>
      <c r="HW36" s="46"/>
      <c r="HX36" s="46"/>
      <c r="HY36" s="46"/>
      <c r="HZ36" s="46"/>
      <c r="IA36" s="46"/>
      <c r="IB36" s="46"/>
      <c r="IC36" s="46"/>
      <c r="ID36" s="46"/>
      <c r="IE36" s="46"/>
      <c r="IF36" s="46"/>
      <c r="IG36" s="46"/>
      <c r="IH36" s="46"/>
      <c r="II36" s="46"/>
      <c r="IJ36" s="46"/>
      <c r="IK36" s="46"/>
      <c r="IL36" s="46"/>
      <c r="IM36" s="46"/>
      <c r="IN36" s="46"/>
      <c r="IO36" s="46"/>
      <c r="IP36" s="46"/>
      <c r="IQ36" s="46"/>
      <c r="IR36" s="46"/>
      <c r="IS36" s="46"/>
      <c r="IT36" s="46"/>
      <c r="IU36" s="46"/>
      <c r="IV36" s="46"/>
      <c r="IW36" s="46"/>
      <c r="IX36" s="46"/>
      <c r="IY36" s="46"/>
      <c r="IZ36" s="46"/>
      <c r="JA36" s="46"/>
      <c r="JB36" s="46"/>
      <c r="JC36" s="46"/>
      <c r="JD36" s="46"/>
      <c r="JE36" s="46"/>
      <c r="JF36" s="46"/>
      <c r="JG36" s="46"/>
      <c r="JH36" s="46"/>
      <c r="JI36" s="46"/>
      <c r="JJ36" s="46"/>
      <c r="JK36" s="46"/>
      <c r="JL36" s="46"/>
      <c r="JM36" s="46"/>
      <c r="JN36" s="46"/>
      <c r="JO36" s="46"/>
      <c r="JP36" s="46"/>
      <c r="JQ36" s="46"/>
      <c r="JR36" s="46"/>
      <c r="JS36" s="46"/>
      <c r="JT36" s="46"/>
      <c r="JU36" s="46"/>
      <c r="JV36" s="46"/>
      <c r="JW36" s="46"/>
      <c r="JX36" s="46"/>
      <c r="JY36" s="46"/>
      <c r="JZ36" s="46"/>
      <c r="KA36" s="46"/>
      <c r="KB36" s="46"/>
      <c r="KC36" s="46"/>
      <c r="KD36" s="46"/>
      <c r="KE36" s="46"/>
      <c r="KF36" s="46"/>
      <c r="KG36" s="46"/>
      <c r="KH36" s="46"/>
      <c r="KI36" s="46"/>
      <c r="KJ36" s="46"/>
      <c r="KK36" s="46"/>
      <c r="KL36" s="46"/>
      <c r="KM36" s="46"/>
      <c r="KN36" s="46"/>
      <c r="KO36" s="46"/>
      <c r="KP36" s="46"/>
      <c r="KQ36" s="46"/>
      <c r="KR36" s="46"/>
      <c r="KS36" s="46"/>
      <c r="KT36" s="46"/>
      <c r="KU36" s="46"/>
      <c r="KV36" s="46"/>
      <c r="KW36" s="46"/>
      <c r="KX36" s="46"/>
      <c r="KY36" s="46"/>
      <c r="KZ36" s="46"/>
      <c r="LA36" s="46"/>
      <c r="LB36" s="46"/>
      <c r="LC36" s="46"/>
      <c r="LD36" s="46"/>
      <c r="LE36" s="46"/>
      <c r="LF36" s="46"/>
      <c r="LG36" s="46"/>
      <c r="LH36" s="46"/>
      <c r="LI36" s="46"/>
      <c r="LJ36" s="46"/>
      <c r="LK36" s="46"/>
      <c r="LL36" s="46"/>
      <c r="LM36" s="46"/>
      <c r="LN36" s="46"/>
      <c r="LO36" s="46"/>
      <c r="LP36" s="46"/>
      <c r="LQ36" s="46"/>
      <c r="LR36" s="46"/>
      <c r="LS36" s="46"/>
      <c r="LT36" s="46"/>
      <c r="LU36" s="46"/>
      <c r="LV36" s="46"/>
      <c r="LW36" s="46"/>
      <c r="LX36" s="46"/>
      <c r="LY36" s="46"/>
      <c r="LZ36" s="46"/>
      <c r="MA36" s="46"/>
      <c r="MB36" s="46"/>
      <c r="MC36" s="46"/>
      <c r="MD36" s="46"/>
      <c r="ME36" s="46"/>
      <c r="MF36" s="46"/>
      <c r="MG36" s="46"/>
      <c r="MH36" s="46"/>
      <c r="MI36" s="46"/>
      <c r="MJ36" s="46"/>
      <c r="MK36" s="46"/>
      <c r="ML36" s="46"/>
      <c r="MM36" s="46"/>
      <c r="MN36" s="46"/>
      <c r="MO36" s="46"/>
      <c r="MP36" s="46"/>
      <c r="MQ36" s="46"/>
    </row>
    <row r="37" spans="1:355" s="47" customFormat="1" ht="28.2" thickBot="1" x14ac:dyDescent="0.3">
      <c r="A37" s="86" t="s">
        <v>91</v>
      </c>
      <c r="B37" s="110"/>
      <c r="C37" s="110"/>
      <c r="D37" s="111">
        <f>D20+D36</f>
        <v>429427.60000000003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  <c r="GD37" s="46"/>
      <c r="GE37" s="46"/>
      <c r="GF37" s="46"/>
      <c r="GG37" s="46"/>
      <c r="GH37" s="46"/>
      <c r="GI37" s="46"/>
      <c r="GJ37" s="46"/>
      <c r="GK37" s="46"/>
      <c r="GL37" s="46"/>
      <c r="GM37" s="46"/>
      <c r="GN37" s="46"/>
      <c r="GO37" s="46"/>
      <c r="GP37" s="46"/>
      <c r="GQ37" s="46"/>
      <c r="GR37" s="46"/>
      <c r="GS37" s="46"/>
      <c r="GT37" s="46"/>
      <c r="GU37" s="46"/>
      <c r="GV37" s="46"/>
      <c r="GW37" s="46"/>
      <c r="GX37" s="46"/>
      <c r="GY37" s="46"/>
      <c r="GZ37" s="46"/>
      <c r="HA37" s="46"/>
      <c r="HB37" s="46"/>
      <c r="HC37" s="46"/>
      <c r="HD37" s="46"/>
      <c r="HE37" s="46"/>
      <c r="HF37" s="46"/>
      <c r="HG37" s="46"/>
      <c r="HH37" s="46"/>
      <c r="HI37" s="46"/>
      <c r="HJ37" s="46"/>
      <c r="HK37" s="46"/>
      <c r="HL37" s="46"/>
      <c r="HM37" s="46"/>
      <c r="HN37" s="46"/>
      <c r="HO37" s="46"/>
      <c r="HP37" s="46"/>
      <c r="HQ37" s="46"/>
      <c r="HR37" s="46"/>
      <c r="HS37" s="46"/>
      <c r="HT37" s="46"/>
      <c r="HU37" s="46"/>
      <c r="HV37" s="46"/>
      <c r="HW37" s="46"/>
      <c r="HX37" s="46"/>
      <c r="HY37" s="46"/>
      <c r="HZ37" s="46"/>
      <c r="IA37" s="46"/>
      <c r="IB37" s="46"/>
      <c r="IC37" s="46"/>
      <c r="ID37" s="46"/>
      <c r="IE37" s="46"/>
      <c r="IF37" s="46"/>
      <c r="IG37" s="46"/>
      <c r="IH37" s="46"/>
      <c r="II37" s="46"/>
      <c r="IJ37" s="46"/>
      <c r="IK37" s="46"/>
      <c r="IL37" s="46"/>
      <c r="IM37" s="46"/>
      <c r="IN37" s="46"/>
      <c r="IO37" s="46"/>
      <c r="IP37" s="46"/>
      <c r="IQ37" s="46"/>
      <c r="IR37" s="46"/>
      <c r="IS37" s="46"/>
      <c r="IT37" s="46"/>
      <c r="IU37" s="46"/>
      <c r="IV37" s="46"/>
      <c r="IW37" s="46"/>
      <c r="IX37" s="46"/>
      <c r="IY37" s="46"/>
      <c r="IZ37" s="46"/>
      <c r="JA37" s="46"/>
      <c r="JB37" s="46"/>
      <c r="JC37" s="46"/>
      <c r="JD37" s="46"/>
      <c r="JE37" s="46"/>
      <c r="JF37" s="46"/>
      <c r="JG37" s="46"/>
      <c r="JH37" s="46"/>
      <c r="JI37" s="46"/>
      <c r="JJ37" s="46"/>
      <c r="JK37" s="46"/>
      <c r="JL37" s="46"/>
      <c r="JM37" s="46"/>
      <c r="JN37" s="46"/>
      <c r="JO37" s="46"/>
      <c r="JP37" s="46"/>
      <c r="JQ37" s="46"/>
      <c r="JR37" s="46"/>
      <c r="JS37" s="46"/>
      <c r="JT37" s="46"/>
      <c r="JU37" s="46"/>
      <c r="JV37" s="46"/>
      <c r="JW37" s="46"/>
      <c r="JX37" s="46"/>
      <c r="JY37" s="46"/>
      <c r="JZ37" s="46"/>
      <c r="KA37" s="46"/>
      <c r="KB37" s="46"/>
      <c r="KC37" s="46"/>
      <c r="KD37" s="46"/>
      <c r="KE37" s="46"/>
      <c r="KF37" s="46"/>
      <c r="KG37" s="46"/>
      <c r="KH37" s="46"/>
      <c r="KI37" s="46"/>
      <c r="KJ37" s="46"/>
      <c r="KK37" s="46"/>
      <c r="KL37" s="46"/>
      <c r="KM37" s="46"/>
      <c r="KN37" s="46"/>
      <c r="KO37" s="46"/>
      <c r="KP37" s="46"/>
      <c r="KQ37" s="46"/>
      <c r="KR37" s="46"/>
      <c r="KS37" s="46"/>
      <c r="KT37" s="46"/>
      <c r="KU37" s="46"/>
      <c r="KV37" s="46"/>
      <c r="KW37" s="46"/>
      <c r="KX37" s="46"/>
      <c r="KY37" s="46"/>
      <c r="KZ37" s="46"/>
      <c r="LA37" s="46"/>
      <c r="LB37" s="46"/>
      <c r="LC37" s="46"/>
      <c r="LD37" s="46"/>
      <c r="LE37" s="46"/>
      <c r="LF37" s="46"/>
      <c r="LG37" s="46"/>
      <c r="LH37" s="46"/>
      <c r="LI37" s="46"/>
      <c r="LJ37" s="46"/>
      <c r="LK37" s="46"/>
      <c r="LL37" s="46"/>
      <c r="LM37" s="46"/>
      <c r="LN37" s="46"/>
      <c r="LO37" s="46"/>
      <c r="LP37" s="46"/>
      <c r="LQ37" s="46"/>
      <c r="LR37" s="46"/>
      <c r="LS37" s="46"/>
      <c r="LT37" s="46"/>
      <c r="LU37" s="46"/>
      <c r="LV37" s="46"/>
      <c r="LW37" s="46"/>
      <c r="LX37" s="46"/>
      <c r="LY37" s="46"/>
      <c r="LZ37" s="46"/>
      <c r="MA37" s="46"/>
      <c r="MB37" s="46"/>
      <c r="MC37" s="46"/>
      <c r="MD37" s="46"/>
      <c r="ME37" s="46"/>
      <c r="MF37" s="46"/>
      <c r="MG37" s="46"/>
      <c r="MH37" s="46"/>
      <c r="MI37" s="46"/>
      <c r="MJ37" s="46"/>
      <c r="MK37" s="46"/>
      <c r="ML37" s="46"/>
      <c r="MM37" s="46"/>
      <c r="MN37" s="46"/>
      <c r="MO37" s="46"/>
      <c r="MP37" s="46"/>
      <c r="MQ37" s="46"/>
    </row>
    <row r="38" spans="1:355" s="47" customFormat="1" x14ac:dyDescent="0.25">
      <c r="A38" s="112"/>
      <c r="B38" s="113"/>
      <c r="C38" s="113"/>
      <c r="D38" s="114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  <c r="GG38" s="46"/>
      <c r="GH38" s="46"/>
      <c r="GI38" s="46"/>
      <c r="GJ38" s="46"/>
      <c r="GK38" s="46"/>
      <c r="GL38" s="46"/>
      <c r="GM38" s="46"/>
      <c r="GN38" s="46"/>
      <c r="GO38" s="46"/>
      <c r="GP38" s="46"/>
      <c r="GQ38" s="46"/>
      <c r="GR38" s="46"/>
      <c r="GS38" s="46"/>
      <c r="GT38" s="46"/>
      <c r="GU38" s="46"/>
      <c r="GV38" s="46"/>
      <c r="GW38" s="46"/>
      <c r="GX38" s="46"/>
      <c r="GY38" s="46"/>
      <c r="GZ38" s="46"/>
      <c r="HA38" s="46"/>
      <c r="HB38" s="46"/>
      <c r="HC38" s="46"/>
      <c r="HD38" s="46"/>
      <c r="HE38" s="46"/>
      <c r="HF38" s="46"/>
      <c r="HG38" s="46"/>
      <c r="HH38" s="46"/>
      <c r="HI38" s="46"/>
      <c r="HJ38" s="46"/>
      <c r="HK38" s="46"/>
      <c r="HL38" s="46"/>
      <c r="HM38" s="46"/>
      <c r="HN38" s="46"/>
      <c r="HO38" s="46"/>
      <c r="HP38" s="46"/>
      <c r="HQ38" s="46"/>
      <c r="HR38" s="46"/>
      <c r="HS38" s="46"/>
      <c r="HT38" s="46"/>
      <c r="HU38" s="46"/>
      <c r="HV38" s="46"/>
      <c r="HW38" s="46"/>
      <c r="HX38" s="46"/>
      <c r="HY38" s="46"/>
      <c r="HZ38" s="46"/>
      <c r="IA38" s="46"/>
      <c r="IB38" s="46"/>
      <c r="IC38" s="46"/>
      <c r="ID38" s="46"/>
      <c r="IE38" s="46"/>
      <c r="IF38" s="46"/>
      <c r="IG38" s="46"/>
      <c r="IH38" s="46"/>
      <c r="II38" s="46"/>
      <c r="IJ38" s="46"/>
      <c r="IK38" s="46"/>
      <c r="IL38" s="46"/>
      <c r="IM38" s="46"/>
      <c r="IN38" s="46"/>
      <c r="IO38" s="46"/>
      <c r="IP38" s="46"/>
      <c r="IQ38" s="46"/>
      <c r="IR38" s="46"/>
      <c r="IS38" s="46"/>
      <c r="IT38" s="46"/>
      <c r="IU38" s="46"/>
      <c r="IV38" s="46"/>
      <c r="IW38" s="46"/>
      <c r="IX38" s="46"/>
      <c r="IY38" s="46"/>
      <c r="IZ38" s="46"/>
      <c r="JA38" s="46"/>
      <c r="JB38" s="46"/>
      <c r="JC38" s="46"/>
      <c r="JD38" s="46"/>
      <c r="JE38" s="46"/>
      <c r="JF38" s="46"/>
      <c r="JG38" s="46"/>
      <c r="JH38" s="46"/>
      <c r="JI38" s="46"/>
      <c r="JJ38" s="46"/>
      <c r="JK38" s="46"/>
      <c r="JL38" s="46"/>
      <c r="JM38" s="46"/>
      <c r="JN38" s="46"/>
      <c r="JO38" s="46"/>
      <c r="JP38" s="46"/>
      <c r="JQ38" s="46"/>
      <c r="JR38" s="46"/>
      <c r="JS38" s="46"/>
      <c r="JT38" s="46"/>
      <c r="JU38" s="46"/>
      <c r="JV38" s="46"/>
      <c r="JW38" s="46"/>
      <c r="JX38" s="46"/>
      <c r="JY38" s="46"/>
      <c r="JZ38" s="46"/>
      <c r="KA38" s="46"/>
      <c r="KB38" s="46"/>
      <c r="KC38" s="46"/>
      <c r="KD38" s="46"/>
      <c r="KE38" s="46"/>
      <c r="KF38" s="46"/>
      <c r="KG38" s="46"/>
      <c r="KH38" s="46"/>
      <c r="KI38" s="46"/>
      <c r="KJ38" s="46"/>
      <c r="KK38" s="46"/>
      <c r="KL38" s="46"/>
      <c r="KM38" s="46"/>
      <c r="KN38" s="46"/>
      <c r="KO38" s="46"/>
      <c r="KP38" s="46"/>
      <c r="KQ38" s="46"/>
      <c r="KR38" s="46"/>
      <c r="KS38" s="46"/>
      <c r="KT38" s="46"/>
      <c r="KU38" s="46"/>
      <c r="KV38" s="46"/>
      <c r="KW38" s="46"/>
      <c r="KX38" s="46"/>
      <c r="KY38" s="46"/>
      <c r="KZ38" s="46"/>
      <c r="LA38" s="46"/>
      <c r="LB38" s="46"/>
      <c r="LC38" s="46"/>
      <c r="LD38" s="46"/>
      <c r="LE38" s="46"/>
      <c r="LF38" s="46"/>
      <c r="LG38" s="46"/>
      <c r="LH38" s="46"/>
      <c r="LI38" s="46"/>
      <c r="LJ38" s="46"/>
      <c r="LK38" s="46"/>
      <c r="LL38" s="46"/>
      <c r="LM38" s="46"/>
      <c r="LN38" s="46"/>
      <c r="LO38" s="46"/>
      <c r="LP38" s="46"/>
      <c r="LQ38" s="46"/>
      <c r="LR38" s="46"/>
      <c r="LS38" s="46"/>
      <c r="LT38" s="46"/>
      <c r="LU38" s="46"/>
      <c r="LV38" s="46"/>
      <c r="LW38" s="46"/>
      <c r="LX38" s="46"/>
      <c r="LY38" s="46"/>
      <c r="LZ38" s="46"/>
      <c r="MA38" s="46"/>
      <c r="MB38" s="46"/>
      <c r="MC38" s="46"/>
      <c r="MD38" s="46"/>
      <c r="ME38" s="46"/>
      <c r="MF38" s="46"/>
      <c r="MG38" s="46"/>
      <c r="MH38" s="46"/>
      <c r="MI38" s="46"/>
      <c r="MJ38" s="46"/>
      <c r="MK38" s="46"/>
      <c r="ML38" s="46"/>
      <c r="MM38" s="46"/>
      <c r="MN38" s="46"/>
      <c r="MO38" s="46"/>
      <c r="MP38" s="46"/>
      <c r="MQ38" s="46"/>
    </row>
    <row r="39" spans="1:355" s="47" customFormat="1" x14ac:dyDescent="0.25">
      <c r="A39" s="107" t="s">
        <v>92</v>
      </c>
      <c r="B39" s="19"/>
      <c r="C39" s="19"/>
      <c r="D39" s="54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  <c r="GD39" s="46"/>
      <c r="GE39" s="46"/>
      <c r="GF39" s="46"/>
      <c r="GG39" s="46"/>
      <c r="GH39" s="46"/>
      <c r="GI39" s="46"/>
      <c r="GJ39" s="46"/>
      <c r="GK39" s="46"/>
      <c r="GL39" s="46"/>
      <c r="GM39" s="46"/>
      <c r="GN39" s="46"/>
      <c r="GO39" s="46"/>
      <c r="GP39" s="46"/>
      <c r="GQ39" s="46"/>
      <c r="GR39" s="46"/>
      <c r="GS39" s="46"/>
      <c r="GT39" s="46"/>
      <c r="GU39" s="46"/>
      <c r="GV39" s="46"/>
      <c r="GW39" s="46"/>
      <c r="GX39" s="46"/>
      <c r="GY39" s="46"/>
      <c r="GZ39" s="46"/>
      <c r="HA39" s="46"/>
      <c r="HB39" s="46"/>
      <c r="HC39" s="46"/>
      <c r="HD39" s="46"/>
      <c r="HE39" s="46"/>
      <c r="HF39" s="46"/>
      <c r="HG39" s="46"/>
      <c r="HH39" s="46"/>
      <c r="HI39" s="46"/>
      <c r="HJ39" s="46"/>
      <c r="HK39" s="46"/>
      <c r="HL39" s="46"/>
      <c r="HM39" s="46"/>
      <c r="HN39" s="46"/>
      <c r="HO39" s="46"/>
      <c r="HP39" s="46"/>
      <c r="HQ39" s="46"/>
      <c r="HR39" s="46"/>
      <c r="HS39" s="46"/>
      <c r="HT39" s="46"/>
      <c r="HU39" s="46"/>
      <c r="HV39" s="46"/>
      <c r="HW39" s="46"/>
      <c r="HX39" s="46"/>
      <c r="HY39" s="46"/>
      <c r="HZ39" s="46"/>
      <c r="IA39" s="46"/>
      <c r="IB39" s="46"/>
      <c r="IC39" s="46"/>
      <c r="ID39" s="46"/>
      <c r="IE39" s="46"/>
      <c r="IF39" s="46"/>
      <c r="IG39" s="46"/>
      <c r="IH39" s="46"/>
      <c r="II39" s="46"/>
      <c r="IJ39" s="46"/>
      <c r="IK39" s="46"/>
      <c r="IL39" s="46"/>
      <c r="IM39" s="46"/>
      <c r="IN39" s="46"/>
      <c r="IO39" s="46"/>
      <c r="IP39" s="46"/>
      <c r="IQ39" s="46"/>
      <c r="IR39" s="46"/>
      <c r="IS39" s="46"/>
      <c r="IT39" s="46"/>
      <c r="IU39" s="46"/>
      <c r="IV39" s="46"/>
      <c r="IW39" s="46"/>
      <c r="IX39" s="46"/>
      <c r="IY39" s="46"/>
      <c r="IZ39" s="46"/>
      <c r="JA39" s="46"/>
      <c r="JB39" s="46"/>
      <c r="JC39" s="46"/>
      <c r="JD39" s="46"/>
      <c r="JE39" s="46"/>
      <c r="JF39" s="46"/>
      <c r="JG39" s="46"/>
      <c r="JH39" s="46"/>
      <c r="JI39" s="46"/>
      <c r="JJ39" s="46"/>
      <c r="JK39" s="46"/>
      <c r="JL39" s="46"/>
      <c r="JM39" s="46"/>
      <c r="JN39" s="46"/>
      <c r="JO39" s="46"/>
      <c r="JP39" s="46"/>
      <c r="JQ39" s="46"/>
      <c r="JR39" s="46"/>
      <c r="JS39" s="46"/>
      <c r="JT39" s="46"/>
      <c r="JU39" s="46"/>
      <c r="JV39" s="46"/>
      <c r="JW39" s="46"/>
      <c r="JX39" s="46"/>
      <c r="JY39" s="46"/>
      <c r="JZ39" s="46"/>
      <c r="KA39" s="46"/>
      <c r="KB39" s="46"/>
      <c r="KC39" s="46"/>
      <c r="KD39" s="46"/>
      <c r="KE39" s="46"/>
      <c r="KF39" s="46"/>
      <c r="KG39" s="46"/>
      <c r="KH39" s="46"/>
      <c r="KI39" s="46"/>
      <c r="KJ39" s="46"/>
      <c r="KK39" s="46"/>
      <c r="KL39" s="46"/>
      <c r="KM39" s="46"/>
      <c r="KN39" s="46"/>
      <c r="KO39" s="46"/>
      <c r="KP39" s="46"/>
      <c r="KQ39" s="46"/>
      <c r="KR39" s="46"/>
      <c r="KS39" s="46"/>
      <c r="KT39" s="46"/>
      <c r="KU39" s="46"/>
      <c r="KV39" s="46"/>
      <c r="KW39" s="46"/>
      <c r="KX39" s="46"/>
      <c r="KY39" s="46"/>
      <c r="KZ39" s="46"/>
      <c r="LA39" s="46"/>
      <c r="LB39" s="46"/>
      <c r="LC39" s="46"/>
      <c r="LD39" s="46"/>
      <c r="LE39" s="46"/>
      <c r="LF39" s="46"/>
      <c r="LG39" s="46"/>
      <c r="LH39" s="46"/>
      <c r="LI39" s="46"/>
      <c r="LJ39" s="46"/>
      <c r="LK39" s="46"/>
      <c r="LL39" s="46"/>
      <c r="LM39" s="46"/>
      <c r="LN39" s="46"/>
      <c r="LO39" s="46"/>
      <c r="LP39" s="46"/>
      <c r="LQ39" s="46"/>
      <c r="LR39" s="46"/>
      <c r="LS39" s="46"/>
      <c r="LT39" s="46"/>
      <c r="LU39" s="46"/>
      <c r="LV39" s="46"/>
      <c r="LW39" s="46"/>
      <c r="LX39" s="46"/>
      <c r="LY39" s="46"/>
      <c r="LZ39" s="46"/>
      <c r="MA39" s="46"/>
      <c r="MB39" s="46"/>
      <c r="MC39" s="46"/>
      <c r="MD39" s="46"/>
      <c r="ME39" s="46"/>
      <c r="MF39" s="46"/>
      <c r="MG39" s="46"/>
      <c r="MH39" s="46"/>
      <c r="MI39" s="46"/>
      <c r="MJ39" s="46"/>
      <c r="MK39" s="46"/>
      <c r="ML39" s="46"/>
      <c r="MM39" s="46"/>
      <c r="MN39" s="46"/>
      <c r="MO39" s="46"/>
      <c r="MP39" s="46"/>
      <c r="MQ39" s="46"/>
    </row>
    <row r="40" spans="1:355" s="47" customFormat="1" x14ac:dyDescent="0.25">
      <c r="A40" s="115" t="s">
        <v>1</v>
      </c>
      <c r="B40" s="19"/>
      <c r="C40" s="19"/>
      <c r="D40" s="54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  <c r="GD40" s="46"/>
      <c r="GE40" s="46"/>
      <c r="GF40" s="46"/>
      <c r="GG40" s="46"/>
      <c r="GH40" s="46"/>
      <c r="GI40" s="46"/>
      <c r="GJ40" s="46"/>
      <c r="GK40" s="46"/>
      <c r="GL40" s="46"/>
      <c r="GM40" s="46"/>
      <c r="GN40" s="46"/>
      <c r="GO40" s="46"/>
      <c r="GP40" s="46"/>
      <c r="GQ40" s="46"/>
      <c r="GR40" s="46"/>
      <c r="GS40" s="46"/>
      <c r="GT40" s="46"/>
      <c r="GU40" s="46"/>
      <c r="GV40" s="46"/>
      <c r="GW40" s="46"/>
      <c r="GX40" s="46"/>
      <c r="GY40" s="46"/>
      <c r="GZ40" s="46"/>
      <c r="HA40" s="46"/>
      <c r="HB40" s="46"/>
      <c r="HC40" s="46"/>
      <c r="HD40" s="46"/>
      <c r="HE40" s="46"/>
      <c r="HF40" s="46"/>
      <c r="HG40" s="46"/>
      <c r="HH40" s="46"/>
      <c r="HI40" s="46"/>
      <c r="HJ40" s="46"/>
      <c r="HK40" s="46"/>
      <c r="HL40" s="46"/>
      <c r="HM40" s="46"/>
      <c r="HN40" s="46"/>
      <c r="HO40" s="46"/>
      <c r="HP40" s="46"/>
      <c r="HQ40" s="46"/>
      <c r="HR40" s="46"/>
      <c r="HS40" s="46"/>
      <c r="HT40" s="46"/>
      <c r="HU40" s="46"/>
      <c r="HV40" s="46"/>
      <c r="HW40" s="46"/>
      <c r="HX40" s="46"/>
      <c r="HY40" s="46"/>
      <c r="HZ40" s="46"/>
      <c r="IA40" s="46"/>
      <c r="IB40" s="46"/>
      <c r="IC40" s="46"/>
      <c r="ID40" s="46"/>
      <c r="IE40" s="46"/>
      <c r="IF40" s="46"/>
      <c r="IG40" s="46"/>
      <c r="IH40" s="46"/>
      <c r="II40" s="46"/>
      <c r="IJ40" s="46"/>
      <c r="IK40" s="46"/>
      <c r="IL40" s="46"/>
      <c r="IM40" s="46"/>
      <c r="IN40" s="46"/>
      <c r="IO40" s="46"/>
      <c r="IP40" s="46"/>
      <c r="IQ40" s="46"/>
      <c r="IR40" s="46"/>
      <c r="IS40" s="46"/>
      <c r="IT40" s="46"/>
      <c r="IU40" s="46"/>
      <c r="IV40" s="46"/>
      <c r="IW40" s="46"/>
      <c r="IX40" s="46"/>
      <c r="IY40" s="46"/>
      <c r="IZ40" s="46"/>
      <c r="JA40" s="46"/>
      <c r="JB40" s="46"/>
      <c r="JC40" s="46"/>
      <c r="JD40" s="46"/>
      <c r="JE40" s="46"/>
      <c r="JF40" s="46"/>
      <c r="JG40" s="46"/>
      <c r="JH40" s="46"/>
      <c r="JI40" s="46"/>
      <c r="JJ40" s="46"/>
      <c r="JK40" s="46"/>
      <c r="JL40" s="46"/>
      <c r="JM40" s="46"/>
      <c r="JN40" s="46"/>
      <c r="JO40" s="46"/>
      <c r="JP40" s="46"/>
      <c r="JQ40" s="46"/>
      <c r="JR40" s="46"/>
      <c r="JS40" s="46"/>
      <c r="JT40" s="46"/>
      <c r="JU40" s="46"/>
      <c r="JV40" s="46"/>
      <c r="JW40" s="46"/>
      <c r="JX40" s="46"/>
      <c r="JY40" s="46"/>
      <c r="JZ40" s="46"/>
      <c r="KA40" s="46"/>
      <c r="KB40" s="46"/>
      <c r="KC40" s="46"/>
      <c r="KD40" s="46"/>
      <c r="KE40" s="46"/>
      <c r="KF40" s="46"/>
      <c r="KG40" s="46"/>
      <c r="KH40" s="46"/>
      <c r="KI40" s="46"/>
      <c r="KJ40" s="46"/>
      <c r="KK40" s="46"/>
      <c r="KL40" s="46"/>
      <c r="KM40" s="46"/>
      <c r="KN40" s="46"/>
      <c r="KO40" s="46"/>
      <c r="KP40" s="46"/>
      <c r="KQ40" s="46"/>
      <c r="KR40" s="46"/>
      <c r="KS40" s="46"/>
      <c r="KT40" s="46"/>
      <c r="KU40" s="46"/>
      <c r="KV40" s="46"/>
      <c r="KW40" s="46"/>
      <c r="KX40" s="46"/>
      <c r="KY40" s="46"/>
      <c r="KZ40" s="46"/>
      <c r="LA40" s="46"/>
      <c r="LB40" s="46"/>
      <c r="LC40" s="46"/>
      <c r="LD40" s="46"/>
      <c r="LE40" s="46"/>
      <c r="LF40" s="46"/>
      <c r="LG40" s="46"/>
      <c r="LH40" s="46"/>
      <c r="LI40" s="46"/>
      <c r="LJ40" s="46"/>
      <c r="LK40" s="46"/>
      <c r="LL40" s="46"/>
      <c r="LM40" s="46"/>
      <c r="LN40" s="46"/>
      <c r="LO40" s="46"/>
      <c r="LP40" s="46"/>
      <c r="LQ40" s="46"/>
      <c r="LR40" s="46"/>
      <c r="LS40" s="46"/>
      <c r="LT40" s="46"/>
      <c r="LU40" s="46"/>
      <c r="LV40" s="46"/>
      <c r="LW40" s="46"/>
      <c r="LX40" s="46"/>
      <c r="LY40" s="46"/>
      <c r="LZ40" s="46"/>
      <c r="MA40" s="46"/>
      <c r="MB40" s="46"/>
      <c r="MC40" s="46"/>
      <c r="MD40" s="46"/>
      <c r="ME40" s="46"/>
      <c r="MF40" s="46"/>
      <c r="MG40" s="46"/>
      <c r="MH40" s="46"/>
      <c r="MI40" s="46"/>
      <c r="MJ40" s="46"/>
      <c r="MK40" s="46"/>
      <c r="ML40" s="46"/>
      <c r="MM40" s="46"/>
      <c r="MN40" s="46"/>
      <c r="MO40" s="46"/>
      <c r="MP40" s="46"/>
      <c r="MQ40" s="46"/>
    </row>
    <row r="41" spans="1:355" s="47" customFormat="1" x14ac:dyDescent="0.25">
      <c r="A41" s="26" t="s">
        <v>15</v>
      </c>
      <c r="B41" s="19"/>
      <c r="C41" s="19"/>
      <c r="D41" s="54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  <c r="GD41" s="46"/>
      <c r="GE41" s="46"/>
      <c r="GF41" s="46"/>
      <c r="GG41" s="46"/>
      <c r="GH41" s="46"/>
      <c r="GI41" s="46"/>
      <c r="GJ41" s="46"/>
      <c r="GK41" s="46"/>
      <c r="GL41" s="46"/>
      <c r="GM41" s="46"/>
      <c r="GN41" s="46"/>
      <c r="GO41" s="46"/>
      <c r="GP41" s="46"/>
      <c r="GQ41" s="46"/>
      <c r="GR41" s="46"/>
      <c r="GS41" s="46"/>
      <c r="GT41" s="46"/>
      <c r="GU41" s="46"/>
      <c r="GV41" s="46"/>
      <c r="GW41" s="46"/>
      <c r="GX41" s="46"/>
      <c r="GY41" s="46"/>
      <c r="GZ41" s="46"/>
      <c r="HA41" s="46"/>
      <c r="HB41" s="46"/>
      <c r="HC41" s="46"/>
      <c r="HD41" s="46"/>
      <c r="HE41" s="46"/>
      <c r="HF41" s="46"/>
      <c r="HG41" s="46"/>
      <c r="HH41" s="46"/>
      <c r="HI41" s="46"/>
      <c r="HJ41" s="46"/>
      <c r="HK41" s="46"/>
      <c r="HL41" s="46"/>
      <c r="HM41" s="46"/>
      <c r="HN41" s="46"/>
      <c r="HO41" s="46"/>
      <c r="HP41" s="46"/>
      <c r="HQ41" s="46"/>
      <c r="HR41" s="46"/>
      <c r="HS41" s="46"/>
      <c r="HT41" s="46"/>
      <c r="HU41" s="46"/>
      <c r="HV41" s="46"/>
      <c r="HW41" s="46"/>
      <c r="HX41" s="46"/>
      <c r="HY41" s="46"/>
      <c r="HZ41" s="46"/>
      <c r="IA41" s="46"/>
      <c r="IB41" s="46"/>
      <c r="IC41" s="46"/>
      <c r="ID41" s="46"/>
      <c r="IE41" s="46"/>
      <c r="IF41" s="46"/>
      <c r="IG41" s="46"/>
      <c r="IH41" s="46"/>
      <c r="II41" s="46"/>
      <c r="IJ41" s="46"/>
      <c r="IK41" s="46"/>
      <c r="IL41" s="46"/>
      <c r="IM41" s="46"/>
      <c r="IN41" s="46"/>
      <c r="IO41" s="46"/>
      <c r="IP41" s="46"/>
      <c r="IQ41" s="46"/>
      <c r="IR41" s="46"/>
      <c r="IS41" s="46"/>
      <c r="IT41" s="46"/>
      <c r="IU41" s="46"/>
      <c r="IV41" s="46"/>
      <c r="IW41" s="46"/>
      <c r="IX41" s="46"/>
      <c r="IY41" s="46"/>
      <c r="IZ41" s="46"/>
      <c r="JA41" s="46"/>
      <c r="JB41" s="46"/>
      <c r="JC41" s="46"/>
      <c r="JD41" s="46"/>
      <c r="JE41" s="46"/>
      <c r="JF41" s="46"/>
      <c r="JG41" s="46"/>
      <c r="JH41" s="46"/>
      <c r="JI41" s="46"/>
      <c r="JJ41" s="46"/>
      <c r="JK41" s="46"/>
      <c r="JL41" s="46"/>
      <c r="JM41" s="46"/>
      <c r="JN41" s="46"/>
      <c r="JO41" s="46"/>
      <c r="JP41" s="46"/>
      <c r="JQ41" s="46"/>
      <c r="JR41" s="46"/>
      <c r="JS41" s="46"/>
      <c r="JT41" s="46"/>
      <c r="JU41" s="46"/>
      <c r="JV41" s="46"/>
      <c r="JW41" s="46"/>
      <c r="JX41" s="46"/>
      <c r="JY41" s="46"/>
      <c r="JZ41" s="46"/>
      <c r="KA41" s="46"/>
      <c r="KB41" s="46"/>
      <c r="KC41" s="46"/>
      <c r="KD41" s="46"/>
      <c r="KE41" s="46"/>
      <c r="KF41" s="46"/>
      <c r="KG41" s="46"/>
      <c r="KH41" s="46"/>
      <c r="KI41" s="46"/>
      <c r="KJ41" s="46"/>
      <c r="KK41" s="46"/>
      <c r="KL41" s="46"/>
      <c r="KM41" s="46"/>
      <c r="KN41" s="46"/>
      <c r="KO41" s="46"/>
      <c r="KP41" s="46"/>
      <c r="KQ41" s="46"/>
      <c r="KR41" s="46"/>
      <c r="KS41" s="46"/>
      <c r="KT41" s="46"/>
      <c r="KU41" s="46"/>
      <c r="KV41" s="46"/>
      <c r="KW41" s="46"/>
      <c r="KX41" s="46"/>
      <c r="KY41" s="46"/>
      <c r="KZ41" s="46"/>
      <c r="LA41" s="46"/>
      <c r="LB41" s="46"/>
      <c r="LC41" s="46"/>
      <c r="LD41" s="46"/>
      <c r="LE41" s="46"/>
      <c r="LF41" s="46"/>
      <c r="LG41" s="46"/>
      <c r="LH41" s="46"/>
      <c r="LI41" s="46"/>
      <c r="LJ41" s="46"/>
      <c r="LK41" s="46"/>
      <c r="LL41" s="46"/>
      <c r="LM41" s="46"/>
      <c r="LN41" s="46"/>
      <c r="LO41" s="46"/>
      <c r="LP41" s="46"/>
      <c r="LQ41" s="46"/>
      <c r="LR41" s="46"/>
      <c r="LS41" s="46"/>
      <c r="LT41" s="46"/>
      <c r="LU41" s="46"/>
      <c r="LV41" s="46"/>
      <c r="LW41" s="46"/>
      <c r="LX41" s="46"/>
      <c r="LY41" s="46"/>
      <c r="LZ41" s="46"/>
      <c r="MA41" s="46"/>
      <c r="MB41" s="46"/>
      <c r="MC41" s="46"/>
      <c r="MD41" s="46"/>
      <c r="ME41" s="46"/>
      <c r="MF41" s="46"/>
      <c r="MG41" s="46"/>
      <c r="MH41" s="46"/>
      <c r="MI41" s="46"/>
      <c r="MJ41" s="46"/>
      <c r="MK41" s="46"/>
      <c r="ML41" s="46"/>
      <c r="MM41" s="46"/>
      <c r="MN41" s="46"/>
      <c r="MO41" s="46"/>
      <c r="MP41" s="46"/>
      <c r="MQ41" s="46"/>
    </row>
    <row r="42" spans="1:355" s="47" customFormat="1" x14ac:dyDescent="0.25">
      <c r="A42" s="15" t="s">
        <v>18</v>
      </c>
      <c r="B42" s="12"/>
      <c r="C42" s="12"/>
      <c r="D42" s="55">
        <f>D44+D45</f>
        <v>25912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  <c r="GD42" s="46"/>
      <c r="GE42" s="46"/>
      <c r="GF42" s="46"/>
      <c r="GG42" s="46"/>
      <c r="GH42" s="46"/>
      <c r="GI42" s="46"/>
      <c r="GJ42" s="46"/>
      <c r="GK42" s="46"/>
      <c r="GL42" s="46"/>
      <c r="GM42" s="46"/>
      <c r="GN42" s="46"/>
      <c r="GO42" s="46"/>
      <c r="GP42" s="46"/>
      <c r="GQ42" s="46"/>
      <c r="GR42" s="46"/>
      <c r="GS42" s="46"/>
      <c r="GT42" s="46"/>
      <c r="GU42" s="46"/>
      <c r="GV42" s="46"/>
      <c r="GW42" s="46"/>
      <c r="GX42" s="46"/>
      <c r="GY42" s="46"/>
      <c r="GZ42" s="46"/>
      <c r="HA42" s="46"/>
      <c r="HB42" s="46"/>
      <c r="HC42" s="46"/>
      <c r="HD42" s="46"/>
      <c r="HE42" s="46"/>
      <c r="HF42" s="46"/>
      <c r="HG42" s="46"/>
      <c r="HH42" s="46"/>
      <c r="HI42" s="46"/>
      <c r="HJ42" s="46"/>
      <c r="HK42" s="46"/>
      <c r="HL42" s="46"/>
      <c r="HM42" s="46"/>
      <c r="HN42" s="46"/>
      <c r="HO42" s="46"/>
      <c r="HP42" s="46"/>
      <c r="HQ42" s="46"/>
      <c r="HR42" s="46"/>
      <c r="HS42" s="46"/>
      <c r="HT42" s="46"/>
      <c r="HU42" s="46"/>
      <c r="HV42" s="46"/>
      <c r="HW42" s="46"/>
      <c r="HX42" s="46"/>
      <c r="HY42" s="46"/>
      <c r="HZ42" s="46"/>
      <c r="IA42" s="46"/>
      <c r="IB42" s="46"/>
      <c r="IC42" s="46"/>
      <c r="ID42" s="46"/>
      <c r="IE42" s="46"/>
      <c r="IF42" s="46"/>
      <c r="IG42" s="46"/>
      <c r="IH42" s="46"/>
      <c r="II42" s="46"/>
      <c r="IJ42" s="46"/>
      <c r="IK42" s="46"/>
      <c r="IL42" s="46"/>
      <c r="IM42" s="46"/>
      <c r="IN42" s="46"/>
      <c r="IO42" s="46"/>
      <c r="IP42" s="46"/>
      <c r="IQ42" s="46"/>
      <c r="IR42" s="46"/>
      <c r="IS42" s="46"/>
      <c r="IT42" s="46"/>
      <c r="IU42" s="46"/>
      <c r="IV42" s="46"/>
      <c r="IW42" s="46"/>
      <c r="IX42" s="46"/>
      <c r="IY42" s="46"/>
      <c r="IZ42" s="46"/>
      <c r="JA42" s="46"/>
      <c r="JB42" s="46"/>
      <c r="JC42" s="46"/>
      <c r="JD42" s="46"/>
      <c r="JE42" s="46"/>
      <c r="JF42" s="46"/>
      <c r="JG42" s="46"/>
      <c r="JH42" s="46"/>
      <c r="JI42" s="46"/>
      <c r="JJ42" s="46"/>
      <c r="JK42" s="46"/>
      <c r="JL42" s="46"/>
      <c r="JM42" s="46"/>
      <c r="JN42" s="46"/>
      <c r="JO42" s="46"/>
      <c r="JP42" s="46"/>
      <c r="JQ42" s="46"/>
      <c r="JR42" s="46"/>
      <c r="JS42" s="46"/>
      <c r="JT42" s="46"/>
      <c r="JU42" s="46"/>
      <c r="JV42" s="46"/>
      <c r="JW42" s="46"/>
      <c r="JX42" s="46"/>
      <c r="JY42" s="46"/>
      <c r="JZ42" s="46"/>
      <c r="KA42" s="46"/>
      <c r="KB42" s="46"/>
      <c r="KC42" s="46"/>
      <c r="KD42" s="46"/>
      <c r="KE42" s="46"/>
      <c r="KF42" s="46"/>
      <c r="KG42" s="46"/>
      <c r="KH42" s="46"/>
      <c r="KI42" s="46"/>
      <c r="KJ42" s="46"/>
      <c r="KK42" s="46"/>
      <c r="KL42" s="46"/>
      <c r="KM42" s="46"/>
      <c r="KN42" s="46"/>
      <c r="KO42" s="46"/>
      <c r="KP42" s="46"/>
      <c r="KQ42" s="46"/>
      <c r="KR42" s="46"/>
      <c r="KS42" s="46"/>
      <c r="KT42" s="46"/>
      <c r="KU42" s="46"/>
      <c r="KV42" s="46"/>
      <c r="KW42" s="46"/>
      <c r="KX42" s="46"/>
      <c r="KY42" s="46"/>
      <c r="KZ42" s="46"/>
      <c r="LA42" s="46"/>
      <c r="LB42" s="46"/>
      <c r="LC42" s="46"/>
      <c r="LD42" s="46"/>
      <c r="LE42" s="46"/>
      <c r="LF42" s="46"/>
      <c r="LG42" s="46"/>
      <c r="LH42" s="46"/>
      <c r="LI42" s="46"/>
      <c r="LJ42" s="46"/>
      <c r="LK42" s="46"/>
      <c r="LL42" s="46"/>
      <c r="LM42" s="46"/>
      <c r="LN42" s="46"/>
      <c r="LO42" s="46"/>
      <c r="LP42" s="46"/>
      <c r="LQ42" s="46"/>
      <c r="LR42" s="46"/>
      <c r="LS42" s="46"/>
      <c r="LT42" s="46"/>
      <c r="LU42" s="46"/>
      <c r="LV42" s="46"/>
      <c r="LW42" s="46"/>
      <c r="LX42" s="46"/>
      <c r="LY42" s="46"/>
      <c r="LZ42" s="46"/>
      <c r="MA42" s="46"/>
      <c r="MB42" s="46"/>
      <c r="MC42" s="46"/>
      <c r="MD42" s="46"/>
      <c r="ME42" s="46"/>
      <c r="MF42" s="46"/>
      <c r="MG42" s="46"/>
      <c r="MH42" s="46"/>
      <c r="MI42" s="46"/>
      <c r="MJ42" s="46"/>
      <c r="MK42" s="46"/>
      <c r="ML42" s="46"/>
      <c r="MM42" s="46"/>
      <c r="MN42" s="46"/>
      <c r="MO42" s="46"/>
      <c r="MP42" s="46"/>
      <c r="MQ42" s="46"/>
    </row>
    <row r="43" spans="1:355" s="47" customFormat="1" x14ac:dyDescent="0.25">
      <c r="A43" s="15" t="s">
        <v>9</v>
      </c>
      <c r="B43" s="12"/>
      <c r="C43" s="12"/>
      <c r="D43" s="55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  <c r="GD43" s="46"/>
      <c r="GE43" s="46"/>
      <c r="GF43" s="46"/>
      <c r="GG43" s="46"/>
      <c r="GH43" s="46"/>
      <c r="GI43" s="46"/>
      <c r="GJ43" s="46"/>
      <c r="GK43" s="46"/>
      <c r="GL43" s="46"/>
      <c r="GM43" s="46"/>
      <c r="GN43" s="46"/>
      <c r="GO43" s="46"/>
      <c r="GP43" s="46"/>
      <c r="GQ43" s="46"/>
      <c r="GR43" s="46"/>
      <c r="GS43" s="46"/>
      <c r="GT43" s="46"/>
      <c r="GU43" s="46"/>
      <c r="GV43" s="46"/>
      <c r="GW43" s="46"/>
      <c r="GX43" s="46"/>
      <c r="GY43" s="46"/>
      <c r="GZ43" s="46"/>
      <c r="HA43" s="46"/>
      <c r="HB43" s="46"/>
      <c r="HC43" s="46"/>
      <c r="HD43" s="46"/>
      <c r="HE43" s="46"/>
      <c r="HF43" s="46"/>
      <c r="HG43" s="46"/>
      <c r="HH43" s="46"/>
      <c r="HI43" s="46"/>
      <c r="HJ43" s="46"/>
      <c r="HK43" s="46"/>
      <c r="HL43" s="46"/>
      <c r="HM43" s="46"/>
      <c r="HN43" s="46"/>
      <c r="HO43" s="46"/>
      <c r="HP43" s="46"/>
      <c r="HQ43" s="46"/>
      <c r="HR43" s="46"/>
      <c r="HS43" s="46"/>
      <c r="HT43" s="46"/>
      <c r="HU43" s="46"/>
      <c r="HV43" s="46"/>
      <c r="HW43" s="46"/>
      <c r="HX43" s="46"/>
      <c r="HY43" s="46"/>
      <c r="HZ43" s="46"/>
      <c r="IA43" s="46"/>
      <c r="IB43" s="46"/>
      <c r="IC43" s="46"/>
      <c r="ID43" s="46"/>
      <c r="IE43" s="46"/>
      <c r="IF43" s="46"/>
      <c r="IG43" s="46"/>
      <c r="IH43" s="46"/>
      <c r="II43" s="46"/>
      <c r="IJ43" s="46"/>
      <c r="IK43" s="46"/>
      <c r="IL43" s="46"/>
      <c r="IM43" s="46"/>
      <c r="IN43" s="46"/>
      <c r="IO43" s="46"/>
      <c r="IP43" s="46"/>
      <c r="IQ43" s="46"/>
      <c r="IR43" s="46"/>
      <c r="IS43" s="46"/>
      <c r="IT43" s="46"/>
      <c r="IU43" s="46"/>
      <c r="IV43" s="46"/>
      <c r="IW43" s="46"/>
      <c r="IX43" s="46"/>
      <c r="IY43" s="46"/>
      <c r="IZ43" s="46"/>
      <c r="JA43" s="46"/>
      <c r="JB43" s="46"/>
      <c r="JC43" s="46"/>
      <c r="JD43" s="46"/>
      <c r="JE43" s="46"/>
      <c r="JF43" s="46"/>
      <c r="JG43" s="46"/>
      <c r="JH43" s="46"/>
      <c r="JI43" s="46"/>
      <c r="JJ43" s="46"/>
      <c r="JK43" s="46"/>
      <c r="JL43" s="46"/>
      <c r="JM43" s="46"/>
      <c r="JN43" s="46"/>
      <c r="JO43" s="46"/>
      <c r="JP43" s="46"/>
      <c r="JQ43" s="46"/>
      <c r="JR43" s="46"/>
      <c r="JS43" s="46"/>
      <c r="JT43" s="46"/>
      <c r="JU43" s="46"/>
      <c r="JV43" s="46"/>
      <c r="JW43" s="46"/>
      <c r="JX43" s="46"/>
      <c r="JY43" s="46"/>
      <c r="JZ43" s="46"/>
      <c r="KA43" s="46"/>
      <c r="KB43" s="46"/>
      <c r="KC43" s="46"/>
      <c r="KD43" s="46"/>
      <c r="KE43" s="46"/>
      <c r="KF43" s="46"/>
      <c r="KG43" s="46"/>
      <c r="KH43" s="46"/>
      <c r="KI43" s="46"/>
      <c r="KJ43" s="46"/>
      <c r="KK43" s="46"/>
      <c r="KL43" s="46"/>
      <c r="KM43" s="46"/>
      <c r="KN43" s="46"/>
      <c r="KO43" s="46"/>
      <c r="KP43" s="46"/>
      <c r="KQ43" s="46"/>
      <c r="KR43" s="46"/>
      <c r="KS43" s="46"/>
      <c r="KT43" s="46"/>
      <c r="KU43" s="46"/>
      <c r="KV43" s="46"/>
      <c r="KW43" s="46"/>
      <c r="KX43" s="46"/>
      <c r="KY43" s="46"/>
      <c r="KZ43" s="46"/>
      <c r="LA43" s="46"/>
      <c r="LB43" s="46"/>
      <c r="LC43" s="46"/>
      <c r="LD43" s="46"/>
      <c r="LE43" s="46"/>
      <c r="LF43" s="46"/>
      <c r="LG43" s="46"/>
      <c r="LH43" s="46"/>
      <c r="LI43" s="46"/>
      <c r="LJ43" s="46"/>
      <c r="LK43" s="46"/>
      <c r="LL43" s="46"/>
      <c r="LM43" s="46"/>
      <c r="LN43" s="46"/>
      <c r="LO43" s="46"/>
      <c r="LP43" s="46"/>
      <c r="LQ43" s="46"/>
      <c r="LR43" s="46"/>
      <c r="LS43" s="46"/>
      <c r="LT43" s="46"/>
      <c r="LU43" s="46"/>
      <c r="LV43" s="46"/>
      <c r="LW43" s="46"/>
      <c r="LX43" s="46"/>
      <c r="LY43" s="46"/>
      <c r="LZ43" s="46"/>
      <c r="MA43" s="46"/>
      <c r="MB43" s="46"/>
      <c r="MC43" s="46"/>
      <c r="MD43" s="46"/>
      <c r="ME43" s="46"/>
      <c r="MF43" s="46"/>
      <c r="MG43" s="46"/>
      <c r="MH43" s="46"/>
      <c r="MI43" s="46"/>
      <c r="MJ43" s="46"/>
      <c r="MK43" s="46"/>
      <c r="ML43" s="46"/>
      <c r="MM43" s="46"/>
      <c r="MN43" s="46"/>
      <c r="MO43" s="46"/>
      <c r="MP43" s="46"/>
      <c r="MQ43" s="46"/>
    </row>
    <row r="44" spans="1:355" s="47" customFormat="1" x14ac:dyDescent="0.25">
      <c r="A44" s="77" t="s">
        <v>72</v>
      </c>
      <c r="B44" s="78">
        <v>20000</v>
      </c>
      <c r="C44" s="78">
        <v>1</v>
      </c>
      <c r="D44" s="108">
        <f>B44*C44</f>
        <v>20000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46"/>
      <c r="GE44" s="46"/>
      <c r="GF44" s="46"/>
      <c r="GG44" s="46"/>
      <c r="GH44" s="46"/>
      <c r="GI44" s="46"/>
      <c r="GJ44" s="46"/>
      <c r="GK44" s="46"/>
      <c r="GL44" s="46"/>
      <c r="GM44" s="46"/>
      <c r="GN44" s="46"/>
      <c r="GO44" s="46"/>
      <c r="GP44" s="46"/>
      <c r="GQ44" s="46"/>
      <c r="GR44" s="46"/>
      <c r="GS44" s="46"/>
      <c r="GT44" s="46"/>
      <c r="GU44" s="46"/>
      <c r="GV44" s="46"/>
      <c r="GW44" s="46"/>
      <c r="GX44" s="46"/>
      <c r="GY44" s="46"/>
      <c r="GZ44" s="46"/>
      <c r="HA44" s="46"/>
      <c r="HB44" s="46"/>
      <c r="HC44" s="46"/>
      <c r="HD44" s="46"/>
      <c r="HE44" s="46"/>
      <c r="HF44" s="46"/>
      <c r="HG44" s="46"/>
      <c r="HH44" s="46"/>
      <c r="HI44" s="46"/>
      <c r="HJ44" s="46"/>
      <c r="HK44" s="46"/>
      <c r="HL44" s="46"/>
      <c r="HM44" s="46"/>
      <c r="HN44" s="46"/>
      <c r="HO44" s="46"/>
      <c r="HP44" s="46"/>
      <c r="HQ44" s="46"/>
      <c r="HR44" s="46"/>
      <c r="HS44" s="46"/>
      <c r="HT44" s="46"/>
      <c r="HU44" s="46"/>
      <c r="HV44" s="46"/>
      <c r="HW44" s="46"/>
      <c r="HX44" s="46"/>
      <c r="HY44" s="46"/>
      <c r="HZ44" s="46"/>
      <c r="IA44" s="46"/>
      <c r="IB44" s="46"/>
      <c r="IC44" s="46"/>
      <c r="ID44" s="46"/>
      <c r="IE44" s="46"/>
      <c r="IF44" s="46"/>
      <c r="IG44" s="46"/>
      <c r="IH44" s="46"/>
      <c r="II44" s="46"/>
      <c r="IJ44" s="46"/>
      <c r="IK44" s="46"/>
      <c r="IL44" s="46"/>
      <c r="IM44" s="46"/>
      <c r="IN44" s="46"/>
      <c r="IO44" s="46"/>
      <c r="IP44" s="46"/>
      <c r="IQ44" s="46"/>
      <c r="IR44" s="46"/>
      <c r="IS44" s="46"/>
      <c r="IT44" s="46"/>
      <c r="IU44" s="46"/>
      <c r="IV44" s="46"/>
      <c r="IW44" s="46"/>
      <c r="IX44" s="46"/>
      <c r="IY44" s="46"/>
      <c r="IZ44" s="46"/>
      <c r="JA44" s="46"/>
      <c r="JB44" s="46"/>
      <c r="JC44" s="46"/>
      <c r="JD44" s="46"/>
      <c r="JE44" s="46"/>
      <c r="JF44" s="46"/>
      <c r="JG44" s="46"/>
      <c r="JH44" s="46"/>
      <c r="JI44" s="46"/>
      <c r="JJ44" s="46"/>
      <c r="JK44" s="46"/>
      <c r="JL44" s="46"/>
      <c r="JM44" s="46"/>
      <c r="JN44" s="46"/>
      <c r="JO44" s="46"/>
      <c r="JP44" s="46"/>
      <c r="JQ44" s="46"/>
      <c r="JR44" s="46"/>
      <c r="JS44" s="46"/>
      <c r="JT44" s="46"/>
      <c r="JU44" s="46"/>
      <c r="JV44" s="46"/>
      <c r="JW44" s="46"/>
      <c r="JX44" s="46"/>
      <c r="JY44" s="46"/>
      <c r="JZ44" s="46"/>
      <c r="KA44" s="46"/>
      <c r="KB44" s="46"/>
      <c r="KC44" s="46"/>
      <c r="KD44" s="46"/>
      <c r="KE44" s="46"/>
      <c r="KF44" s="46"/>
      <c r="KG44" s="46"/>
      <c r="KH44" s="46"/>
      <c r="KI44" s="46"/>
      <c r="KJ44" s="46"/>
      <c r="KK44" s="46"/>
      <c r="KL44" s="46"/>
      <c r="KM44" s="46"/>
      <c r="KN44" s="46"/>
      <c r="KO44" s="46"/>
      <c r="KP44" s="46"/>
      <c r="KQ44" s="46"/>
      <c r="KR44" s="46"/>
      <c r="KS44" s="46"/>
      <c r="KT44" s="46"/>
      <c r="KU44" s="46"/>
      <c r="KV44" s="46"/>
      <c r="KW44" s="46"/>
      <c r="KX44" s="46"/>
      <c r="KY44" s="46"/>
      <c r="KZ44" s="46"/>
      <c r="LA44" s="46"/>
      <c r="LB44" s="46"/>
      <c r="LC44" s="46"/>
      <c r="LD44" s="46"/>
      <c r="LE44" s="46"/>
      <c r="LF44" s="46"/>
      <c r="LG44" s="46"/>
      <c r="LH44" s="46"/>
      <c r="LI44" s="46"/>
      <c r="LJ44" s="46"/>
      <c r="LK44" s="46"/>
      <c r="LL44" s="46"/>
      <c r="LM44" s="46"/>
      <c r="LN44" s="46"/>
      <c r="LO44" s="46"/>
      <c r="LP44" s="46"/>
      <c r="LQ44" s="46"/>
      <c r="LR44" s="46"/>
      <c r="LS44" s="46"/>
      <c r="LT44" s="46"/>
      <c r="LU44" s="46"/>
      <c r="LV44" s="46"/>
      <c r="LW44" s="46"/>
      <c r="LX44" s="46"/>
      <c r="LY44" s="46"/>
      <c r="LZ44" s="46"/>
      <c r="MA44" s="46"/>
      <c r="MB44" s="46"/>
      <c r="MC44" s="46"/>
      <c r="MD44" s="46"/>
      <c r="ME44" s="46"/>
      <c r="MF44" s="46"/>
      <c r="MG44" s="46"/>
      <c r="MH44" s="46"/>
      <c r="MI44" s="46"/>
      <c r="MJ44" s="46"/>
      <c r="MK44" s="46"/>
      <c r="ML44" s="46"/>
      <c r="MM44" s="46"/>
      <c r="MN44" s="46"/>
      <c r="MO44" s="46"/>
      <c r="MP44" s="46"/>
      <c r="MQ44" s="46"/>
    </row>
    <row r="45" spans="1:355" s="47" customFormat="1" x14ac:dyDescent="0.25">
      <c r="A45" s="15" t="s">
        <v>73</v>
      </c>
      <c r="B45" s="25"/>
      <c r="C45" s="12"/>
      <c r="D45" s="55">
        <v>5912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  <c r="GG45" s="46"/>
      <c r="GH45" s="46"/>
      <c r="GI45" s="46"/>
      <c r="GJ45" s="46"/>
      <c r="GK45" s="46"/>
      <c r="GL45" s="46"/>
      <c r="GM45" s="46"/>
      <c r="GN45" s="46"/>
      <c r="GO45" s="46"/>
      <c r="GP45" s="46"/>
      <c r="GQ45" s="46"/>
      <c r="GR45" s="46"/>
      <c r="GS45" s="46"/>
      <c r="GT45" s="46"/>
      <c r="GU45" s="46"/>
      <c r="GV45" s="46"/>
      <c r="GW45" s="46"/>
      <c r="GX45" s="46"/>
      <c r="GY45" s="46"/>
      <c r="GZ45" s="46"/>
      <c r="HA45" s="46"/>
      <c r="HB45" s="46"/>
      <c r="HC45" s="46"/>
      <c r="HD45" s="46"/>
      <c r="HE45" s="46"/>
      <c r="HF45" s="46"/>
      <c r="HG45" s="46"/>
      <c r="HH45" s="46"/>
      <c r="HI45" s="46"/>
      <c r="HJ45" s="46"/>
      <c r="HK45" s="46"/>
      <c r="HL45" s="46"/>
      <c r="HM45" s="46"/>
      <c r="HN45" s="46"/>
      <c r="HO45" s="46"/>
      <c r="HP45" s="46"/>
      <c r="HQ45" s="46"/>
      <c r="HR45" s="46"/>
      <c r="HS45" s="46"/>
      <c r="HT45" s="46"/>
      <c r="HU45" s="46"/>
      <c r="HV45" s="46"/>
      <c r="HW45" s="46"/>
      <c r="HX45" s="46"/>
      <c r="HY45" s="46"/>
      <c r="HZ45" s="46"/>
      <c r="IA45" s="46"/>
      <c r="IB45" s="46"/>
      <c r="IC45" s="46"/>
      <c r="ID45" s="46"/>
      <c r="IE45" s="46"/>
      <c r="IF45" s="46"/>
      <c r="IG45" s="46"/>
      <c r="IH45" s="46"/>
      <c r="II45" s="46"/>
      <c r="IJ45" s="46"/>
      <c r="IK45" s="46"/>
      <c r="IL45" s="46"/>
      <c r="IM45" s="46"/>
      <c r="IN45" s="46"/>
      <c r="IO45" s="46"/>
      <c r="IP45" s="46"/>
      <c r="IQ45" s="46"/>
      <c r="IR45" s="46"/>
      <c r="IS45" s="46"/>
      <c r="IT45" s="46"/>
      <c r="IU45" s="46"/>
      <c r="IV45" s="46"/>
      <c r="IW45" s="46"/>
      <c r="IX45" s="46"/>
      <c r="IY45" s="46"/>
      <c r="IZ45" s="46"/>
      <c r="JA45" s="46"/>
      <c r="JB45" s="46"/>
      <c r="JC45" s="46"/>
      <c r="JD45" s="46"/>
      <c r="JE45" s="46"/>
      <c r="JF45" s="46"/>
      <c r="JG45" s="46"/>
      <c r="JH45" s="46"/>
      <c r="JI45" s="46"/>
      <c r="JJ45" s="46"/>
      <c r="JK45" s="46"/>
      <c r="JL45" s="46"/>
      <c r="JM45" s="46"/>
      <c r="JN45" s="46"/>
      <c r="JO45" s="46"/>
      <c r="JP45" s="46"/>
      <c r="JQ45" s="46"/>
      <c r="JR45" s="46"/>
      <c r="JS45" s="46"/>
      <c r="JT45" s="46"/>
      <c r="JU45" s="46"/>
      <c r="JV45" s="46"/>
      <c r="JW45" s="46"/>
      <c r="JX45" s="46"/>
      <c r="JY45" s="46"/>
      <c r="JZ45" s="46"/>
      <c r="KA45" s="46"/>
      <c r="KB45" s="46"/>
      <c r="KC45" s="46"/>
      <c r="KD45" s="46"/>
      <c r="KE45" s="46"/>
      <c r="KF45" s="46"/>
      <c r="KG45" s="46"/>
      <c r="KH45" s="46"/>
      <c r="KI45" s="46"/>
      <c r="KJ45" s="46"/>
      <c r="KK45" s="46"/>
      <c r="KL45" s="46"/>
      <c r="KM45" s="46"/>
      <c r="KN45" s="46"/>
      <c r="KO45" s="46"/>
      <c r="KP45" s="46"/>
      <c r="KQ45" s="46"/>
      <c r="KR45" s="46"/>
      <c r="KS45" s="46"/>
      <c r="KT45" s="46"/>
      <c r="KU45" s="46"/>
      <c r="KV45" s="46"/>
      <c r="KW45" s="46"/>
      <c r="KX45" s="46"/>
      <c r="KY45" s="46"/>
      <c r="KZ45" s="46"/>
      <c r="LA45" s="46"/>
      <c r="LB45" s="46"/>
      <c r="LC45" s="46"/>
      <c r="LD45" s="46"/>
      <c r="LE45" s="46"/>
      <c r="LF45" s="46"/>
      <c r="LG45" s="46"/>
      <c r="LH45" s="46"/>
      <c r="LI45" s="46"/>
      <c r="LJ45" s="46"/>
      <c r="LK45" s="46"/>
      <c r="LL45" s="46"/>
      <c r="LM45" s="46"/>
      <c r="LN45" s="46"/>
      <c r="LO45" s="46"/>
      <c r="LP45" s="46"/>
      <c r="LQ45" s="46"/>
      <c r="LR45" s="46"/>
      <c r="LS45" s="46"/>
      <c r="LT45" s="46"/>
      <c r="LU45" s="46"/>
      <c r="LV45" s="46"/>
      <c r="LW45" s="46"/>
      <c r="LX45" s="46"/>
      <c r="LY45" s="46"/>
      <c r="LZ45" s="46"/>
      <c r="MA45" s="46"/>
      <c r="MB45" s="46"/>
      <c r="MC45" s="46"/>
      <c r="MD45" s="46"/>
      <c r="ME45" s="46"/>
      <c r="MF45" s="46"/>
      <c r="MG45" s="46"/>
      <c r="MH45" s="46"/>
      <c r="MI45" s="46"/>
      <c r="MJ45" s="46"/>
      <c r="MK45" s="46"/>
      <c r="ML45" s="46"/>
      <c r="MM45" s="46"/>
      <c r="MN45" s="46"/>
      <c r="MO45" s="46"/>
      <c r="MP45" s="46"/>
      <c r="MQ45" s="46"/>
    </row>
    <row r="46" spans="1:355" s="47" customFormat="1" x14ac:dyDescent="0.25">
      <c r="A46" s="15" t="s">
        <v>7</v>
      </c>
      <c r="B46" s="12">
        <v>22878</v>
      </c>
      <c r="C46" s="29">
        <v>3.2</v>
      </c>
      <c r="D46" s="55">
        <f>B46*C46</f>
        <v>73209.600000000006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  <c r="GG46" s="46"/>
      <c r="GH46" s="46"/>
      <c r="GI46" s="46"/>
      <c r="GJ46" s="46"/>
      <c r="GK46" s="46"/>
      <c r="GL46" s="46"/>
      <c r="GM46" s="46"/>
      <c r="GN46" s="46"/>
      <c r="GO46" s="46"/>
      <c r="GP46" s="46"/>
      <c r="GQ46" s="46"/>
      <c r="GR46" s="46"/>
      <c r="GS46" s="46"/>
      <c r="GT46" s="46"/>
      <c r="GU46" s="46"/>
      <c r="GV46" s="46"/>
      <c r="GW46" s="46"/>
      <c r="GX46" s="46"/>
      <c r="GY46" s="46"/>
      <c r="GZ46" s="46"/>
      <c r="HA46" s="46"/>
      <c r="HB46" s="46"/>
      <c r="HC46" s="46"/>
      <c r="HD46" s="46"/>
      <c r="HE46" s="46"/>
      <c r="HF46" s="46"/>
      <c r="HG46" s="46"/>
      <c r="HH46" s="46"/>
      <c r="HI46" s="46"/>
      <c r="HJ46" s="46"/>
      <c r="HK46" s="46"/>
      <c r="HL46" s="46"/>
      <c r="HM46" s="46"/>
      <c r="HN46" s="46"/>
      <c r="HO46" s="46"/>
      <c r="HP46" s="46"/>
      <c r="HQ46" s="46"/>
      <c r="HR46" s="46"/>
      <c r="HS46" s="46"/>
      <c r="HT46" s="46"/>
      <c r="HU46" s="46"/>
      <c r="HV46" s="46"/>
      <c r="HW46" s="46"/>
      <c r="HX46" s="46"/>
      <c r="HY46" s="46"/>
      <c r="HZ46" s="46"/>
      <c r="IA46" s="46"/>
      <c r="IB46" s="46"/>
      <c r="IC46" s="46"/>
      <c r="ID46" s="46"/>
      <c r="IE46" s="46"/>
      <c r="IF46" s="46"/>
      <c r="IG46" s="46"/>
      <c r="IH46" s="46"/>
      <c r="II46" s="46"/>
      <c r="IJ46" s="46"/>
      <c r="IK46" s="46"/>
      <c r="IL46" s="46"/>
      <c r="IM46" s="46"/>
      <c r="IN46" s="46"/>
      <c r="IO46" s="46"/>
      <c r="IP46" s="46"/>
      <c r="IQ46" s="46"/>
      <c r="IR46" s="46"/>
      <c r="IS46" s="46"/>
      <c r="IT46" s="46"/>
      <c r="IU46" s="46"/>
      <c r="IV46" s="46"/>
      <c r="IW46" s="46"/>
      <c r="IX46" s="46"/>
      <c r="IY46" s="46"/>
      <c r="IZ46" s="46"/>
      <c r="JA46" s="46"/>
      <c r="JB46" s="46"/>
      <c r="JC46" s="46"/>
      <c r="JD46" s="46"/>
      <c r="JE46" s="46"/>
      <c r="JF46" s="46"/>
      <c r="JG46" s="46"/>
      <c r="JH46" s="46"/>
      <c r="JI46" s="46"/>
      <c r="JJ46" s="46"/>
      <c r="JK46" s="46"/>
      <c r="JL46" s="46"/>
      <c r="JM46" s="46"/>
      <c r="JN46" s="46"/>
      <c r="JO46" s="46"/>
      <c r="JP46" s="46"/>
      <c r="JQ46" s="46"/>
      <c r="JR46" s="46"/>
      <c r="JS46" s="46"/>
      <c r="JT46" s="46"/>
      <c r="JU46" s="46"/>
      <c r="JV46" s="46"/>
      <c r="JW46" s="46"/>
      <c r="JX46" s="46"/>
      <c r="JY46" s="46"/>
      <c r="JZ46" s="46"/>
      <c r="KA46" s="46"/>
      <c r="KB46" s="46"/>
      <c r="KC46" s="46"/>
      <c r="KD46" s="46"/>
      <c r="KE46" s="46"/>
      <c r="KF46" s="46"/>
      <c r="KG46" s="46"/>
      <c r="KH46" s="46"/>
      <c r="KI46" s="46"/>
      <c r="KJ46" s="46"/>
      <c r="KK46" s="46"/>
      <c r="KL46" s="46"/>
      <c r="KM46" s="46"/>
      <c r="KN46" s="46"/>
      <c r="KO46" s="46"/>
      <c r="KP46" s="46"/>
      <c r="KQ46" s="46"/>
      <c r="KR46" s="46"/>
      <c r="KS46" s="46"/>
      <c r="KT46" s="46"/>
      <c r="KU46" s="46"/>
      <c r="KV46" s="46"/>
      <c r="KW46" s="46"/>
      <c r="KX46" s="46"/>
      <c r="KY46" s="46"/>
      <c r="KZ46" s="46"/>
      <c r="LA46" s="46"/>
      <c r="LB46" s="46"/>
      <c r="LC46" s="46"/>
      <c r="LD46" s="46"/>
      <c r="LE46" s="46"/>
      <c r="LF46" s="46"/>
      <c r="LG46" s="46"/>
      <c r="LH46" s="46"/>
      <c r="LI46" s="46"/>
      <c r="LJ46" s="46"/>
      <c r="LK46" s="46"/>
      <c r="LL46" s="46"/>
      <c r="LM46" s="46"/>
      <c r="LN46" s="46"/>
      <c r="LO46" s="46"/>
      <c r="LP46" s="46"/>
      <c r="LQ46" s="46"/>
      <c r="LR46" s="46"/>
      <c r="LS46" s="46"/>
      <c r="LT46" s="46"/>
      <c r="LU46" s="46"/>
      <c r="LV46" s="46"/>
      <c r="LW46" s="46"/>
      <c r="LX46" s="46"/>
      <c r="LY46" s="46"/>
      <c r="LZ46" s="46"/>
      <c r="MA46" s="46"/>
      <c r="MB46" s="46"/>
      <c r="MC46" s="46"/>
      <c r="MD46" s="46"/>
      <c r="ME46" s="46"/>
      <c r="MF46" s="46"/>
      <c r="MG46" s="46"/>
      <c r="MH46" s="46"/>
      <c r="MI46" s="46"/>
      <c r="MJ46" s="46"/>
      <c r="MK46" s="46"/>
      <c r="ML46" s="46"/>
      <c r="MM46" s="46"/>
      <c r="MN46" s="46"/>
      <c r="MO46" s="46"/>
      <c r="MP46" s="46"/>
      <c r="MQ46" s="46"/>
    </row>
    <row r="47" spans="1:355" s="47" customFormat="1" x14ac:dyDescent="0.25">
      <c r="A47" s="15" t="s">
        <v>8</v>
      </c>
      <c r="B47" s="25"/>
      <c r="C47" s="12"/>
      <c r="D47" s="55">
        <v>6578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  <c r="HA47" s="46"/>
      <c r="HB47" s="46"/>
      <c r="HC47" s="46"/>
      <c r="HD47" s="46"/>
      <c r="HE47" s="46"/>
      <c r="HF47" s="46"/>
      <c r="HG47" s="46"/>
      <c r="HH47" s="46"/>
      <c r="HI47" s="46"/>
      <c r="HJ47" s="46"/>
      <c r="HK47" s="46"/>
      <c r="HL47" s="46"/>
      <c r="HM47" s="46"/>
      <c r="HN47" s="46"/>
      <c r="HO47" s="46"/>
      <c r="HP47" s="46"/>
      <c r="HQ47" s="46"/>
      <c r="HR47" s="46"/>
      <c r="HS47" s="46"/>
      <c r="HT47" s="46"/>
      <c r="HU47" s="46"/>
      <c r="HV47" s="46"/>
      <c r="HW47" s="46"/>
      <c r="HX47" s="46"/>
      <c r="HY47" s="46"/>
      <c r="HZ47" s="46"/>
      <c r="IA47" s="46"/>
      <c r="IB47" s="46"/>
      <c r="IC47" s="46"/>
      <c r="ID47" s="46"/>
      <c r="IE47" s="46"/>
      <c r="IF47" s="46"/>
      <c r="IG47" s="46"/>
      <c r="IH47" s="46"/>
      <c r="II47" s="46"/>
      <c r="IJ47" s="46"/>
      <c r="IK47" s="46"/>
      <c r="IL47" s="46"/>
      <c r="IM47" s="46"/>
      <c r="IN47" s="46"/>
      <c r="IO47" s="46"/>
      <c r="IP47" s="46"/>
      <c r="IQ47" s="46"/>
      <c r="IR47" s="46"/>
      <c r="IS47" s="46"/>
      <c r="IT47" s="46"/>
      <c r="IU47" s="46"/>
      <c r="IV47" s="46"/>
      <c r="IW47" s="46"/>
      <c r="IX47" s="46"/>
      <c r="IY47" s="46"/>
      <c r="IZ47" s="46"/>
      <c r="JA47" s="46"/>
      <c r="JB47" s="46"/>
      <c r="JC47" s="46"/>
      <c r="JD47" s="46"/>
      <c r="JE47" s="46"/>
      <c r="JF47" s="46"/>
      <c r="JG47" s="46"/>
      <c r="JH47" s="46"/>
      <c r="JI47" s="46"/>
      <c r="JJ47" s="46"/>
      <c r="JK47" s="46"/>
      <c r="JL47" s="46"/>
      <c r="JM47" s="46"/>
      <c r="JN47" s="46"/>
      <c r="JO47" s="46"/>
      <c r="JP47" s="46"/>
      <c r="JQ47" s="46"/>
      <c r="JR47" s="46"/>
      <c r="JS47" s="46"/>
      <c r="JT47" s="46"/>
      <c r="JU47" s="46"/>
      <c r="JV47" s="46"/>
      <c r="JW47" s="46"/>
      <c r="JX47" s="46"/>
      <c r="JY47" s="46"/>
      <c r="JZ47" s="46"/>
      <c r="KA47" s="46"/>
      <c r="KB47" s="46"/>
      <c r="KC47" s="46"/>
      <c r="KD47" s="46"/>
      <c r="KE47" s="46"/>
      <c r="KF47" s="46"/>
      <c r="KG47" s="46"/>
      <c r="KH47" s="46"/>
      <c r="KI47" s="46"/>
      <c r="KJ47" s="46"/>
      <c r="KK47" s="46"/>
      <c r="KL47" s="46"/>
      <c r="KM47" s="46"/>
      <c r="KN47" s="46"/>
      <c r="KO47" s="46"/>
      <c r="KP47" s="46"/>
      <c r="KQ47" s="46"/>
      <c r="KR47" s="46"/>
      <c r="KS47" s="46"/>
      <c r="KT47" s="46"/>
      <c r="KU47" s="46"/>
      <c r="KV47" s="46"/>
      <c r="KW47" s="46"/>
      <c r="KX47" s="46"/>
      <c r="KY47" s="46"/>
      <c r="KZ47" s="46"/>
      <c r="LA47" s="46"/>
      <c r="LB47" s="46"/>
      <c r="LC47" s="46"/>
      <c r="LD47" s="46"/>
      <c r="LE47" s="46"/>
      <c r="LF47" s="46"/>
      <c r="LG47" s="46"/>
      <c r="LH47" s="46"/>
      <c r="LI47" s="46"/>
      <c r="LJ47" s="46"/>
      <c r="LK47" s="46"/>
      <c r="LL47" s="46"/>
      <c r="LM47" s="46"/>
      <c r="LN47" s="46"/>
      <c r="LO47" s="46"/>
      <c r="LP47" s="46"/>
      <c r="LQ47" s="46"/>
      <c r="LR47" s="46"/>
      <c r="LS47" s="46"/>
      <c r="LT47" s="46"/>
      <c r="LU47" s="46"/>
      <c r="LV47" s="46"/>
      <c r="LW47" s="46"/>
      <c r="LX47" s="46"/>
      <c r="LY47" s="46"/>
      <c r="LZ47" s="46"/>
      <c r="MA47" s="46"/>
      <c r="MB47" s="46"/>
      <c r="MC47" s="46"/>
      <c r="MD47" s="46"/>
      <c r="ME47" s="46"/>
      <c r="MF47" s="46"/>
      <c r="MG47" s="46"/>
      <c r="MH47" s="46"/>
      <c r="MI47" s="46"/>
      <c r="MJ47" s="46"/>
      <c r="MK47" s="46"/>
      <c r="ML47" s="46"/>
      <c r="MM47" s="46"/>
      <c r="MN47" s="46"/>
      <c r="MO47" s="46"/>
      <c r="MP47" s="46"/>
      <c r="MQ47" s="46"/>
    </row>
    <row r="48" spans="1:355" s="47" customFormat="1" x14ac:dyDescent="0.25">
      <c r="A48" s="10" t="s">
        <v>16</v>
      </c>
      <c r="B48" s="17"/>
      <c r="C48" s="17"/>
      <c r="D48" s="49">
        <f>D42+D46+D47</f>
        <v>105699.6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  <c r="GD48" s="46"/>
      <c r="GE48" s="46"/>
      <c r="GF48" s="46"/>
      <c r="GG48" s="46"/>
      <c r="GH48" s="46"/>
      <c r="GI48" s="46"/>
      <c r="GJ48" s="46"/>
      <c r="GK48" s="46"/>
      <c r="GL48" s="46"/>
      <c r="GM48" s="46"/>
      <c r="GN48" s="46"/>
      <c r="GO48" s="46"/>
      <c r="GP48" s="46"/>
      <c r="GQ48" s="46"/>
      <c r="GR48" s="46"/>
      <c r="GS48" s="46"/>
      <c r="GT48" s="46"/>
      <c r="GU48" s="46"/>
      <c r="GV48" s="46"/>
      <c r="GW48" s="46"/>
      <c r="GX48" s="46"/>
      <c r="GY48" s="46"/>
      <c r="GZ48" s="46"/>
      <c r="HA48" s="46"/>
      <c r="HB48" s="46"/>
      <c r="HC48" s="46"/>
      <c r="HD48" s="46"/>
      <c r="HE48" s="46"/>
      <c r="HF48" s="46"/>
      <c r="HG48" s="46"/>
      <c r="HH48" s="46"/>
      <c r="HI48" s="46"/>
      <c r="HJ48" s="46"/>
      <c r="HK48" s="46"/>
      <c r="HL48" s="46"/>
      <c r="HM48" s="46"/>
      <c r="HN48" s="46"/>
      <c r="HO48" s="46"/>
      <c r="HP48" s="46"/>
      <c r="HQ48" s="46"/>
      <c r="HR48" s="46"/>
      <c r="HS48" s="46"/>
      <c r="HT48" s="46"/>
      <c r="HU48" s="46"/>
      <c r="HV48" s="46"/>
      <c r="HW48" s="46"/>
      <c r="HX48" s="46"/>
      <c r="HY48" s="46"/>
      <c r="HZ48" s="46"/>
      <c r="IA48" s="46"/>
      <c r="IB48" s="46"/>
      <c r="IC48" s="46"/>
      <c r="ID48" s="46"/>
      <c r="IE48" s="46"/>
      <c r="IF48" s="46"/>
      <c r="IG48" s="46"/>
      <c r="IH48" s="46"/>
      <c r="II48" s="46"/>
      <c r="IJ48" s="46"/>
      <c r="IK48" s="46"/>
      <c r="IL48" s="46"/>
      <c r="IM48" s="46"/>
      <c r="IN48" s="46"/>
      <c r="IO48" s="46"/>
      <c r="IP48" s="46"/>
      <c r="IQ48" s="46"/>
      <c r="IR48" s="46"/>
      <c r="IS48" s="46"/>
      <c r="IT48" s="46"/>
      <c r="IU48" s="46"/>
      <c r="IV48" s="46"/>
      <c r="IW48" s="46"/>
      <c r="IX48" s="46"/>
      <c r="IY48" s="46"/>
      <c r="IZ48" s="46"/>
      <c r="JA48" s="46"/>
      <c r="JB48" s="46"/>
      <c r="JC48" s="46"/>
      <c r="JD48" s="46"/>
      <c r="JE48" s="46"/>
      <c r="JF48" s="46"/>
      <c r="JG48" s="46"/>
      <c r="JH48" s="46"/>
      <c r="JI48" s="46"/>
      <c r="JJ48" s="46"/>
      <c r="JK48" s="46"/>
      <c r="JL48" s="46"/>
      <c r="JM48" s="46"/>
      <c r="JN48" s="46"/>
      <c r="JO48" s="46"/>
      <c r="JP48" s="46"/>
      <c r="JQ48" s="46"/>
      <c r="JR48" s="46"/>
      <c r="JS48" s="46"/>
      <c r="JT48" s="46"/>
      <c r="JU48" s="46"/>
      <c r="JV48" s="46"/>
      <c r="JW48" s="46"/>
      <c r="JX48" s="46"/>
      <c r="JY48" s="46"/>
      <c r="JZ48" s="46"/>
      <c r="KA48" s="46"/>
      <c r="KB48" s="46"/>
      <c r="KC48" s="46"/>
      <c r="KD48" s="46"/>
      <c r="KE48" s="46"/>
      <c r="KF48" s="46"/>
      <c r="KG48" s="46"/>
      <c r="KH48" s="46"/>
      <c r="KI48" s="46"/>
      <c r="KJ48" s="46"/>
      <c r="KK48" s="46"/>
      <c r="KL48" s="46"/>
      <c r="KM48" s="46"/>
      <c r="KN48" s="46"/>
      <c r="KO48" s="46"/>
      <c r="KP48" s="46"/>
      <c r="KQ48" s="46"/>
      <c r="KR48" s="46"/>
      <c r="KS48" s="46"/>
      <c r="KT48" s="46"/>
      <c r="KU48" s="46"/>
      <c r="KV48" s="46"/>
      <c r="KW48" s="46"/>
      <c r="KX48" s="46"/>
      <c r="KY48" s="46"/>
      <c r="KZ48" s="46"/>
      <c r="LA48" s="46"/>
      <c r="LB48" s="46"/>
      <c r="LC48" s="46"/>
      <c r="LD48" s="46"/>
      <c r="LE48" s="46"/>
      <c r="LF48" s="46"/>
      <c r="LG48" s="46"/>
      <c r="LH48" s="46"/>
      <c r="LI48" s="46"/>
      <c r="LJ48" s="46"/>
      <c r="LK48" s="46"/>
      <c r="LL48" s="46"/>
      <c r="LM48" s="46"/>
      <c r="LN48" s="46"/>
      <c r="LO48" s="46"/>
      <c r="LP48" s="46"/>
      <c r="LQ48" s="46"/>
      <c r="LR48" s="46"/>
      <c r="LS48" s="46"/>
      <c r="LT48" s="46"/>
      <c r="LU48" s="46"/>
      <c r="LV48" s="46"/>
      <c r="LW48" s="46"/>
      <c r="LX48" s="46"/>
      <c r="LY48" s="46"/>
      <c r="LZ48" s="46"/>
      <c r="MA48" s="46"/>
      <c r="MB48" s="46"/>
      <c r="MC48" s="46"/>
      <c r="MD48" s="46"/>
      <c r="ME48" s="46"/>
      <c r="MF48" s="46"/>
      <c r="MG48" s="46"/>
      <c r="MH48" s="46"/>
      <c r="MI48" s="46"/>
      <c r="MJ48" s="46"/>
      <c r="MK48" s="46"/>
      <c r="ML48" s="46"/>
      <c r="MM48" s="46"/>
      <c r="MN48" s="46"/>
      <c r="MO48" s="46"/>
      <c r="MP48" s="46"/>
      <c r="MQ48" s="46"/>
    </row>
    <row r="49" spans="1:355" s="47" customFormat="1" x14ac:dyDescent="0.25">
      <c r="A49" s="14" t="s">
        <v>17</v>
      </c>
      <c r="B49" s="12"/>
      <c r="C49" s="12"/>
      <c r="D49" s="55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  <c r="GD49" s="46"/>
      <c r="GE49" s="46"/>
      <c r="GF49" s="46"/>
      <c r="GG49" s="46"/>
      <c r="GH49" s="46"/>
      <c r="GI49" s="46"/>
      <c r="GJ49" s="46"/>
      <c r="GK49" s="46"/>
      <c r="GL49" s="46"/>
      <c r="GM49" s="46"/>
      <c r="GN49" s="46"/>
      <c r="GO49" s="46"/>
      <c r="GP49" s="46"/>
      <c r="GQ49" s="46"/>
      <c r="GR49" s="46"/>
      <c r="GS49" s="46"/>
      <c r="GT49" s="46"/>
      <c r="GU49" s="46"/>
      <c r="GV49" s="46"/>
      <c r="GW49" s="46"/>
      <c r="GX49" s="46"/>
      <c r="GY49" s="46"/>
      <c r="GZ49" s="46"/>
      <c r="HA49" s="46"/>
      <c r="HB49" s="46"/>
      <c r="HC49" s="46"/>
      <c r="HD49" s="46"/>
      <c r="HE49" s="46"/>
      <c r="HF49" s="46"/>
      <c r="HG49" s="46"/>
      <c r="HH49" s="46"/>
      <c r="HI49" s="46"/>
      <c r="HJ49" s="46"/>
      <c r="HK49" s="46"/>
      <c r="HL49" s="46"/>
      <c r="HM49" s="46"/>
      <c r="HN49" s="46"/>
      <c r="HO49" s="46"/>
      <c r="HP49" s="46"/>
      <c r="HQ49" s="46"/>
      <c r="HR49" s="46"/>
      <c r="HS49" s="46"/>
      <c r="HT49" s="46"/>
      <c r="HU49" s="46"/>
      <c r="HV49" s="46"/>
      <c r="HW49" s="46"/>
      <c r="HX49" s="46"/>
      <c r="HY49" s="46"/>
      <c r="HZ49" s="46"/>
      <c r="IA49" s="46"/>
      <c r="IB49" s="46"/>
      <c r="IC49" s="46"/>
      <c r="ID49" s="46"/>
      <c r="IE49" s="46"/>
      <c r="IF49" s="46"/>
      <c r="IG49" s="46"/>
      <c r="IH49" s="46"/>
      <c r="II49" s="46"/>
      <c r="IJ49" s="46"/>
      <c r="IK49" s="46"/>
      <c r="IL49" s="46"/>
      <c r="IM49" s="46"/>
      <c r="IN49" s="46"/>
      <c r="IO49" s="46"/>
      <c r="IP49" s="46"/>
      <c r="IQ49" s="46"/>
      <c r="IR49" s="46"/>
      <c r="IS49" s="46"/>
      <c r="IT49" s="46"/>
      <c r="IU49" s="46"/>
      <c r="IV49" s="46"/>
      <c r="IW49" s="46"/>
      <c r="IX49" s="46"/>
      <c r="IY49" s="46"/>
      <c r="IZ49" s="46"/>
      <c r="JA49" s="46"/>
      <c r="JB49" s="46"/>
      <c r="JC49" s="46"/>
      <c r="JD49" s="46"/>
      <c r="JE49" s="46"/>
      <c r="JF49" s="46"/>
      <c r="JG49" s="46"/>
      <c r="JH49" s="46"/>
      <c r="JI49" s="46"/>
      <c r="JJ49" s="46"/>
      <c r="JK49" s="46"/>
      <c r="JL49" s="46"/>
      <c r="JM49" s="46"/>
      <c r="JN49" s="46"/>
      <c r="JO49" s="46"/>
      <c r="JP49" s="46"/>
      <c r="JQ49" s="46"/>
      <c r="JR49" s="46"/>
      <c r="JS49" s="46"/>
      <c r="JT49" s="46"/>
      <c r="JU49" s="46"/>
      <c r="JV49" s="46"/>
      <c r="JW49" s="46"/>
      <c r="JX49" s="46"/>
      <c r="JY49" s="46"/>
      <c r="JZ49" s="46"/>
      <c r="KA49" s="46"/>
      <c r="KB49" s="46"/>
      <c r="KC49" s="46"/>
      <c r="KD49" s="46"/>
      <c r="KE49" s="46"/>
      <c r="KF49" s="46"/>
      <c r="KG49" s="46"/>
      <c r="KH49" s="46"/>
      <c r="KI49" s="46"/>
      <c r="KJ49" s="46"/>
      <c r="KK49" s="46"/>
      <c r="KL49" s="46"/>
      <c r="KM49" s="46"/>
      <c r="KN49" s="46"/>
      <c r="KO49" s="46"/>
      <c r="KP49" s="46"/>
      <c r="KQ49" s="46"/>
      <c r="KR49" s="46"/>
      <c r="KS49" s="46"/>
      <c r="KT49" s="46"/>
      <c r="KU49" s="46"/>
      <c r="KV49" s="46"/>
      <c r="KW49" s="46"/>
      <c r="KX49" s="46"/>
      <c r="KY49" s="46"/>
      <c r="KZ49" s="46"/>
      <c r="LA49" s="46"/>
      <c r="LB49" s="46"/>
      <c r="LC49" s="46"/>
      <c r="LD49" s="46"/>
      <c r="LE49" s="46"/>
      <c r="LF49" s="46"/>
      <c r="LG49" s="46"/>
      <c r="LH49" s="46"/>
      <c r="LI49" s="46"/>
      <c r="LJ49" s="46"/>
      <c r="LK49" s="46"/>
      <c r="LL49" s="46"/>
      <c r="LM49" s="46"/>
      <c r="LN49" s="46"/>
      <c r="LO49" s="46"/>
      <c r="LP49" s="46"/>
      <c r="LQ49" s="46"/>
      <c r="LR49" s="46"/>
      <c r="LS49" s="46"/>
      <c r="LT49" s="46"/>
      <c r="LU49" s="46"/>
      <c r="LV49" s="46"/>
      <c r="LW49" s="46"/>
      <c r="LX49" s="46"/>
      <c r="LY49" s="46"/>
      <c r="LZ49" s="46"/>
      <c r="MA49" s="46"/>
      <c r="MB49" s="46"/>
      <c r="MC49" s="46"/>
      <c r="MD49" s="46"/>
      <c r="ME49" s="46"/>
      <c r="MF49" s="46"/>
      <c r="MG49" s="46"/>
      <c r="MH49" s="46"/>
      <c r="MI49" s="46"/>
      <c r="MJ49" s="46"/>
      <c r="MK49" s="46"/>
      <c r="ML49" s="46"/>
      <c r="MM49" s="46"/>
      <c r="MN49" s="46"/>
      <c r="MO49" s="46"/>
      <c r="MP49" s="46"/>
      <c r="MQ49" s="46"/>
    </row>
    <row r="50" spans="1:355" s="47" customFormat="1" x14ac:dyDescent="0.25">
      <c r="A50" s="15" t="s">
        <v>18</v>
      </c>
      <c r="B50" s="81"/>
      <c r="C50" s="81"/>
      <c r="D50" s="116">
        <f>D52+D62</f>
        <v>4500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  <c r="GD50" s="46"/>
      <c r="GE50" s="46"/>
      <c r="GF50" s="46"/>
      <c r="GG50" s="46"/>
      <c r="GH50" s="46"/>
      <c r="GI50" s="46"/>
      <c r="GJ50" s="46"/>
      <c r="GK50" s="46"/>
      <c r="GL50" s="46"/>
      <c r="GM50" s="46"/>
      <c r="GN50" s="46"/>
      <c r="GO50" s="46"/>
      <c r="GP50" s="46"/>
      <c r="GQ50" s="46"/>
      <c r="GR50" s="46"/>
      <c r="GS50" s="46"/>
      <c r="GT50" s="46"/>
      <c r="GU50" s="46"/>
      <c r="GV50" s="46"/>
      <c r="GW50" s="46"/>
      <c r="GX50" s="46"/>
      <c r="GY50" s="46"/>
      <c r="GZ50" s="46"/>
      <c r="HA50" s="46"/>
      <c r="HB50" s="46"/>
      <c r="HC50" s="46"/>
      <c r="HD50" s="46"/>
      <c r="HE50" s="46"/>
      <c r="HF50" s="46"/>
      <c r="HG50" s="46"/>
      <c r="HH50" s="46"/>
      <c r="HI50" s="46"/>
      <c r="HJ50" s="46"/>
      <c r="HK50" s="46"/>
      <c r="HL50" s="46"/>
      <c r="HM50" s="46"/>
      <c r="HN50" s="46"/>
      <c r="HO50" s="46"/>
      <c r="HP50" s="46"/>
      <c r="HQ50" s="46"/>
      <c r="HR50" s="46"/>
      <c r="HS50" s="46"/>
      <c r="HT50" s="46"/>
      <c r="HU50" s="46"/>
      <c r="HV50" s="46"/>
      <c r="HW50" s="46"/>
      <c r="HX50" s="46"/>
      <c r="HY50" s="46"/>
      <c r="HZ50" s="46"/>
      <c r="IA50" s="46"/>
      <c r="IB50" s="46"/>
      <c r="IC50" s="46"/>
      <c r="ID50" s="46"/>
      <c r="IE50" s="46"/>
      <c r="IF50" s="46"/>
      <c r="IG50" s="46"/>
      <c r="IH50" s="46"/>
      <c r="II50" s="46"/>
      <c r="IJ50" s="46"/>
      <c r="IK50" s="46"/>
      <c r="IL50" s="46"/>
      <c r="IM50" s="46"/>
      <c r="IN50" s="46"/>
      <c r="IO50" s="46"/>
      <c r="IP50" s="46"/>
      <c r="IQ50" s="46"/>
      <c r="IR50" s="46"/>
      <c r="IS50" s="46"/>
      <c r="IT50" s="46"/>
      <c r="IU50" s="46"/>
      <c r="IV50" s="46"/>
      <c r="IW50" s="46"/>
      <c r="IX50" s="46"/>
      <c r="IY50" s="46"/>
      <c r="IZ50" s="46"/>
      <c r="JA50" s="46"/>
      <c r="JB50" s="46"/>
      <c r="JC50" s="46"/>
      <c r="JD50" s="46"/>
      <c r="JE50" s="46"/>
      <c r="JF50" s="46"/>
      <c r="JG50" s="46"/>
      <c r="JH50" s="46"/>
      <c r="JI50" s="46"/>
      <c r="JJ50" s="46"/>
      <c r="JK50" s="46"/>
      <c r="JL50" s="46"/>
      <c r="JM50" s="46"/>
      <c r="JN50" s="46"/>
      <c r="JO50" s="46"/>
      <c r="JP50" s="46"/>
      <c r="JQ50" s="46"/>
      <c r="JR50" s="46"/>
      <c r="JS50" s="46"/>
      <c r="JT50" s="46"/>
      <c r="JU50" s="46"/>
      <c r="JV50" s="46"/>
      <c r="JW50" s="46"/>
      <c r="JX50" s="46"/>
      <c r="JY50" s="46"/>
      <c r="JZ50" s="46"/>
      <c r="KA50" s="46"/>
      <c r="KB50" s="46"/>
      <c r="KC50" s="46"/>
      <c r="KD50" s="46"/>
      <c r="KE50" s="46"/>
      <c r="KF50" s="46"/>
      <c r="KG50" s="46"/>
      <c r="KH50" s="46"/>
      <c r="KI50" s="46"/>
      <c r="KJ50" s="46"/>
      <c r="KK50" s="46"/>
      <c r="KL50" s="46"/>
      <c r="KM50" s="46"/>
      <c r="KN50" s="46"/>
      <c r="KO50" s="46"/>
      <c r="KP50" s="46"/>
      <c r="KQ50" s="46"/>
      <c r="KR50" s="46"/>
      <c r="KS50" s="46"/>
      <c r="KT50" s="46"/>
      <c r="KU50" s="46"/>
      <c r="KV50" s="46"/>
      <c r="KW50" s="46"/>
      <c r="KX50" s="46"/>
      <c r="KY50" s="46"/>
      <c r="KZ50" s="46"/>
      <c r="LA50" s="46"/>
      <c r="LB50" s="46"/>
      <c r="LC50" s="46"/>
      <c r="LD50" s="46"/>
      <c r="LE50" s="46"/>
      <c r="LF50" s="46"/>
      <c r="LG50" s="46"/>
      <c r="LH50" s="46"/>
      <c r="LI50" s="46"/>
      <c r="LJ50" s="46"/>
      <c r="LK50" s="46"/>
      <c r="LL50" s="46"/>
      <c r="LM50" s="46"/>
      <c r="LN50" s="46"/>
      <c r="LO50" s="46"/>
      <c r="LP50" s="46"/>
      <c r="LQ50" s="46"/>
      <c r="LR50" s="46"/>
      <c r="LS50" s="46"/>
      <c r="LT50" s="46"/>
      <c r="LU50" s="46"/>
      <c r="LV50" s="46"/>
      <c r="LW50" s="46"/>
      <c r="LX50" s="46"/>
      <c r="LY50" s="46"/>
      <c r="LZ50" s="46"/>
      <c r="MA50" s="46"/>
      <c r="MB50" s="46"/>
      <c r="MC50" s="46"/>
      <c r="MD50" s="46"/>
      <c r="ME50" s="46"/>
      <c r="MF50" s="46"/>
      <c r="MG50" s="46"/>
      <c r="MH50" s="46"/>
      <c r="MI50" s="46"/>
      <c r="MJ50" s="46"/>
      <c r="MK50" s="46"/>
      <c r="ML50" s="46"/>
      <c r="MM50" s="46"/>
      <c r="MN50" s="46"/>
      <c r="MO50" s="46"/>
      <c r="MP50" s="46"/>
      <c r="MQ50" s="46"/>
    </row>
    <row r="51" spans="1:355" s="47" customFormat="1" x14ac:dyDescent="0.25">
      <c r="A51" s="15" t="s">
        <v>9</v>
      </c>
      <c r="B51" s="12"/>
      <c r="C51" s="12"/>
      <c r="D51" s="55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46"/>
      <c r="FG51" s="46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46"/>
      <c r="FV51" s="46"/>
      <c r="FW51" s="46"/>
      <c r="FX51" s="46"/>
      <c r="FY51" s="46"/>
      <c r="FZ51" s="46"/>
      <c r="GA51" s="46"/>
      <c r="GB51" s="46"/>
      <c r="GC51" s="46"/>
      <c r="GD51" s="46"/>
      <c r="GE51" s="46"/>
      <c r="GF51" s="46"/>
      <c r="GG51" s="46"/>
      <c r="GH51" s="46"/>
      <c r="GI51" s="46"/>
      <c r="GJ51" s="46"/>
      <c r="GK51" s="46"/>
      <c r="GL51" s="46"/>
      <c r="GM51" s="46"/>
      <c r="GN51" s="46"/>
      <c r="GO51" s="46"/>
      <c r="GP51" s="46"/>
      <c r="GQ51" s="46"/>
      <c r="GR51" s="46"/>
      <c r="GS51" s="46"/>
      <c r="GT51" s="46"/>
      <c r="GU51" s="46"/>
      <c r="GV51" s="46"/>
      <c r="GW51" s="46"/>
      <c r="GX51" s="46"/>
      <c r="GY51" s="46"/>
      <c r="GZ51" s="46"/>
      <c r="HA51" s="46"/>
      <c r="HB51" s="46"/>
      <c r="HC51" s="46"/>
      <c r="HD51" s="46"/>
      <c r="HE51" s="46"/>
      <c r="HF51" s="46"/>
      <c r="HG51" s="46"/>
      <c r="HH51" s="46"/>
      <c r="HI51" s="46"/>
      <c r="HJ51" s="46"/>
      <c r="HK51" s="46"/>
      <c r="HL51" s="46"/>
      <c r="HM51" s="46"/>
      <c r="HN51" s="46"/>
      <c r="HO51" s="46"/>
      <c r="HP51" s="46"/>
      <c r="HQ51" s="46"/>
      <c r="HR51" s="46"/>
      <c r="HS51" s="46"/>
      <c r="HT51" s="46"/>
      <c r="HU51" s="46"/>
      <c r="HV51" s="46"/>
      <c r="HW51" s="46"/>
      <c r="HX51" s="46"/>
      <c r="HY51" s="46"/>
      <c r="HZ51" s="46"/>
      <c r="IA51" s="46"/>
      <c r="IB51" s="46"/>
      <c r="IC51" s="46"/>
      <c r="ID51" s="46"/>
      <c r="IE51" s="46"/>
      <c r="IF51" s="46"/>
      <c r="IG51" s="46"/>
      <c r="IH51" s="46"/>
      <c r="II51" s="46"/>
      <c r="IJ51" s="46"/>
      <c r="IK51" s="46"/>
      <c r="IL51" s="46"/>
      <c r="IM51" s="46"/>
      <c r="IN51" s="46"/>
      <c r="IO51" s="46"/>
      <c r="IP51" s="46"/>
      <c r="IQ51" s="46"/>
      <c r="IR51" s="46"/>
      <c r="IS51" s="46"/>
      <c r="IT51" s="46"/>
      <c r="IU51" s="46"/>
      <c r="IV51" s="46"/>
      <c r="IW51" s="46"/>
      <c r="IX51" s="46"/>
      <c r="IY51" s="46"/>
      <c r="IZ51" s="46"/>
      <c r="JA51" s="46"/>
      <c r="JB51" s="46"/>
      <c r="JC51" s="46"/>
      <c r="JD51" s="46"/>
      <c r="JE51" s="46"/>
      <c r="JF51" s="46"/>
      <c r="JG51" s="46"/>
      <c r="JH51" s="46"/>
      <c r="JI51" s="46"/>
      <c r="JJ51" s="46"/>
      <c r="JK51" s="46"/>
      <c r="JL51" s="46"/>
      <c r="JM51" s="46"/>
      <c r="JN51" s="46"/>
      <c r="JO51" s="46"/>
      <c r="JP51" s="46"/>
      <c r="JQ51" s="46"/>
      <c r="JR51" s="46"/>
      <c r="JS51" s="46"/>
      <c r="JT51" s="46"/>
      <c r="JU51" s="46"/>
      <c r="JV51" s="46"/>
      <c r="JW51" s="46"/>
      <c r="JX51" s="46"/>
      <c r="JY51" s="46"/>
      <c r="JZ51" s="46"/>
      <c r="KA51" s="46"/>
      <c r="KB51" s="46"/>
      <c r="KC51" s="46"/>
      <c r="KD51" s="46"/>
      <c r="KE51" s="46"/>
      <c r="KF51" s="46"/>
      <c r="KG51" s="46"/>
      <c r="KH51" s="46"/>
      <c r="KI51" s="46"/>
      <c r="KJ51" s="46"/>
      <c r="KK51" s="46"/>
      <c r="KL51" s="46"/>
      <c r="KM51" s="46"/>
      <c r="KN51" s="46"/>
      <c r="KO51" s="46"/>
      <c r="KP51" s="46"/>
      <c r="KQ51" s="46"/>
      <c r="KR51" s="46"/>
      <c r="KS51" s="46"/>
      <c r="KT51" s="46"/>
      <c r="KU51" s="46"/>
      <c r="KV51" s="46"/>
      <c r="KW51" s="46"/>
      <c r="KX51" s="46"/>
      <c r="KY51" s="46"/>
      <c r="KZ51" s="46"/>
      <c r="LA51" s="46"/>
      <c r="LB51" s="46"/>
      <c r="LC51" s="46"/>
      <c r="LD51" s="46"/>
      <c r="LE51" s="46"/>
      <c r="LF51" s="46"/>
      <c r="LG51" s="46"/>
      <c r="LH51" s="46"/>
      <c r="LI51" s="46"/>
      <c r="LJ51" s="46"/>
      <c r="LK51" s="46"/>
      <c r="LL51" s="46"/>
      <c r="LM51" s="46"/>
      <c r="LN51" s="46"/>
      <c r="LO51" s="46"/>
      <c r="LP51" s="46"/>
      <c r="LQ51" s="46"/>
      <c r="LR51" s="46"/>
      <c r="LS51" s="46"/>
      <c r="LT51" s="46"/>
      <c r="LU51" s="46"/>
      <c r="LV51" s="46"/>
      <c r="LW51" s="46"/>
      <c r="LX51" s="46"/>
      <c r="LY51" s="46"/>
      <c r="LZ51" s="46"/>
      <c r="MA51" s="46"/>
      <c r="MB51" s="46"/>
      <c r="MC51" s="46"/>
      <c r="MD51" s="46"/>
      <c r="ME51" s="46"/>
      <c r="MF51" s="46"/>
      <c r="MG51" s="46"/>
      <c r="MH51" s="46"/>
      <c r="MI51" s="46"/>
      <c r="MJ51" s="46"/>
      <c r="MK51" s="46"/>
      <c r="ML51" s="46"/>
      <c r="MM51" s="46"/>
      <c r="MN51" s="46"/>
      <c r="MO51" s="46"/>
      <c r="MP51" s="46"/>
      <c r="MQ51" s="46"/>
    </row>
    <row r="52" spans="1:355" s="47" customFormat="1" ht="27.6" x14ac:dyDescent="0.25">
      <c r="A52" s="15" t="s">
        <v>61</v>
      </c>
      <c r="B52" s="80"/>
      <c r="C52" s="80"/>
      <c r="D52" s="109">
        <f>D54+D61</f>
        <v>4400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  <c r="DA52" s="46"/>
      <c r="DB52" s="46"/>
      <c r="DC52" s="46"/>
      <c r="DD52" s="46"/>
      <c r="DE52" s="46"/>
      <c r="DF52" s="46"/>
      <c r="DG52" s="46"/>
      <c r="DH52" s="46"/>
      <c r="DI52" s="46"/>
      <c r="DJ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6"/>
      <c r="FG52" s="46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46"/>
      <c r="FV52" s="46"/>
      <c r="FW52" s="46"/>
      <c r="FX52" s="46"/>
      <c r="FY52" s="46"/>
      <c r="FZ52" s="46"/>
      <c r="GA52" s="46"/>
      <c r="GB52" s="46"/>
      <c r="GC52" s="46"/>
      <c r="GD52" s="46"/>
      <c r="GE52" s="46"/>
      <c r="GF52" s="46"/>
      <c r="GG52" s="46"/>
      <c r="GH52" s="46"/>
      <c r="GI52" s="46"/>
      <c r="GJ52" s="46"/>
      <c r="GK52" s="46"/>
      <c r="GL52" s="46"/>
      <c r="GM52" s="46"/>
      <c r="GN52" s="46"/>
      <c r="GO52" s="46"/>
      <c r="GP52" s="46"/>
      <c r="GQ52" s="46"/>
      <c r="GR52" s="46"/>
      <c r="GS52" s="46"/>
      <c r="GT52" s="46"/>
      <c r="GU52" s="46"/>
      <c r="GV52" s="46"/>
      <c r="GW52" s="46"/>
      <c r="GX52" s="46"/>
      <c r="GY52" s="46"/>
      <c r="GZ52" s="46"/>
      <c r="HA52" s="46"/>
      <c r="HB52" s="46"/>
      <c r="HC52" s="46"/>
      <c r="HD52" s="46"/>
      <c r="HE52" s="46"/>
      <c r="HF52" s="46"/>
      <c r="HG52" s="46"/>
      <c r="HH52" s="46"/>
      <c r="HI52" s="46"/>
      <c r="HJ52" s="46"/>
      <c r="HK52" s="46"/>
      <c r="HL52" s="46"/>
      <c r="HM52" s="46"/>
      <c r="HN52" s="46"/>
      <c r="HO52" s="46"/>
      <c r="HP52" s="46"/>
      <c r="HQ52" s="46"/>
      <c r="HR52" s="46"/>
      <c r="HS52" s="46"/>
      <c r="HT52" s="46"/>
      <c r="HU52" s="46"/>
      <c r="HV52" s="46"/>
      <c r="HW52" s="46"/>
      <c r="HX52" s="46"/>
      <c r="HY52" s="46"/>
      <c r="HZ52" s="46"/>
      <c r="IA52" s="46"/>
      <c r="IB52" s="46"/>
      <c r="IC52" s="46"/>
      <c r="ID52" s="46"/>
      <c r="IE52" s="46"/>
      <c r="IF52" s="46"/>
      <c r="IG52" s="46"/>
      <c r="IH52" s="46"/>
      <c r="II52" s="46"/>
      <c r="IJ52" s="46"/>
      <c r="IK52" s="46"/>
      <c r="IL52" s="46"/>
      <c r="IM52" s="46"/>
      <c r="IN52" s="46"/>
      <c r="IO52" s="46"/>
      <c r="IP52" s="46"/>
      <c r="IQ52" s="46"/>
      <c r="IR52" s="46"/>
      <c r="IS52" s="46"/>
      <c r="IT52" s="46"/>
      <c r="IU52" s="46"/>
      <c r="IV52" s="46"/>
      <c r="IW52" s="46"/>
      <c r="IX52" s="46"/>
      <c r="IY52" s="46"/>
      <c r="IZ52" s="46"/>
      <c r="JA52" s="46"/>
      <c r="JB52" s="46"/>
      <c r="JC52" s="46"/>
      <c r="JD52" s="46"/>
      <c r="JE52" s="46"/>
      <c r="JF52" s="46"/>
      <c r="JG52" s="46"/>
      <c r="JH52" s="46"/>
      <c r="JI52" s="46"/>
      <c r="JJ52" s="46"/>
      <c r="JK52" s="46"/>
      <c r="JL52" s="46"/>
      <c r="JM52" s="46"/>
      <c r="JN52" s="46"/>
      <c r="JO52" s="46"/>
      <c r="JP52" s="46"/>
      <c r="JQ52" s="46"/>
      <c r="JR52" s="46"/>
      <c r="JS52" s="46"/>
      <c r="JT52" s="46"/>
      <c r="JU52" s="46"/>
      <c r="JV52" s="46"/>
      <c r="JW52" s="46"/>
      <c r="JX52" s="46"/>
      <c r="JY52" s="46"/>
      <c r="JZ52" s="46"/>
      <c r="KA52" s="46"/>
      <c r="KB52" s="46"/>
      <c r="KC52" s="46"/>
      <c r="KD52" s="46"/>
      <c r="KE52" s="46"/>
      <c r="KF52" s="46"/>
      <c r="KG52" s="46"/>
      <c r="KH52" s="46"/>
      <c r="KI52" s="46"/>
      <c r="KJ52" s="46"/>
      <c r="KK52" s="46"/>
      <c r="KL52" s="46"/>
      <c r="KM52" s="46"/>
      <c r="KN52" s="46"/>
      <c r="KO52" s="46"/>
      <c r="KP52" s="46"/>
      <c r="KQ52" s="46"/>
      <c r="KR52" s="46"/>
      <c r="KS52" s="46"/>
      <c r="KT52" s="46"/>
      <c r="KU52" s="46"/>
      <c r="KV52" s="46"/>
      <c r="KW52" s="46"/>
      <c r="KX52" s="46"/>
      <c r="KY52" s="46"/>
      <c r="KZ52" s="46"/>
      <c r="LA52" s="46"/>
      <c r="LB52" s="46"/>
      <c r="LC52" s="46"/>
      <c r="LD52" s="46"/>
      <c r="LE52" s="46"/>
      <c r="LF52" s="46"/>
      <c r="LG52" s="46"/>
      <c r="LH52" s="46"/>
      <c r="LI52" s="46"/>
      <c r="LJ52" s="46"/>
      <c r="LK52" s="46"/>
      <c r="LL52" s="46"/>
      <c r="LM52" s="46"/>
      <c r="LN52" s="46"/>
      <c r="LO52" s="46"/>
      <c r="LP52" s="46"/>
      <c r="LQ52" s="46"/>
      <c r="LR52" s="46"/>
      <c r="LS52" s="46"/>
      <c r="LT52" s="46"/>
      <c r="LU52" s="46"/>
      <c r="LV52" s="46"/>
      <c r="LW52" s="46"/>
      <c r="LX52" s="46"/>
      <c r="LY52" s="46"/>
      <c r="LZ52" s="46"/>
      <c r="MA52" s="46"/>
      <c r="MB52" s="46"/>
      <c r="MC52" s="46"/>
      <c r="MD52" s="46"/>
      <c r="ME52" s="46"/>
      <c r="MF52" s="46"/>
      <c r="MG52" s="46"/>
      <c r="MH52" s="46"/>
      <c r="MI52" s="46"/>
      <c r="MJ52" s="46"/>
      <c r="MK52" s="46"/>
      <c r="ML52" s="46"/>
      <c r="MM52" s="46"/>
      <c r="MN52" s="46"/>
      <c r="MO52" s="46"/>
      <c r="MP52" s="46"/>
      <c r="MQ52" s="46"/>
    </row>
    <row r="53" spans="1:355" s="47" customFormat="1" x14ac:dyDescent="0.25">
      <c r="A53" s="15" t="s">
        <v>11</v>
      </c>
      <c r="B53" s="12"/>
      <c r="C53" s="12"/>
      <c r="D53" s="55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  <c r="DA53" s="46"/>
      <c r="DB53" s="46"/>
      <c r="DC53" s="46"/>
      <c r="DD53" s="46"/>
      <c r="DE53" s="46"/>
      <c r="DF53" s="46"/>
      <c r="DG53" s="46"/>
      <c r="DH53" s="46"/>
      <c r="DI53" s="46"/>
      <c r="DJ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  <c r="DU53" s="46"/>
      <c r="DV53" s="46"/>
      <c r="DW53" s="46"/>
      <c r="DX53" s="46"/>
      <c r="DY53" s="46"/>
      <c r="DZ53" s="46"/>
      <c r="EA53" s="46"/>
      <c r="EB53" s="46"/>
      <c r="EC53" s="46"/>
      <c r="ED53" s="46"/>
      <c r="EE53" s="46"/>
      <c r="EF53" s="46"/>
      <c r="EG53" s="46"/>
      <c r="EH53" s="46"/>
      <c r="EI53" s="46"/>
      <c r="EJ53" s="46"/>
      <c r="EK53" s="46"/>
      <c r="EL53" s="46"/>
      <c r="EM53" s="46"/>
      <c r="EN53" s="46"/>
      <c r="EO53" s="46"/>
      <c r="EP53" s="46"/>
      <c r="EQ53" s="46"/>
      <c r="ER53" s="46"/>
      <c r="ES53" s="46"/>
      <c r="ET53" s="46"/>
      <c r="EU53" s="46"/>
      <c r="EV53" s="46"/>
      <c r="EW53" s="46"/>
      <c r="EX53" s="46"/>
      <c r="EY53" s="46"/>
      <c r="EZ53" s="46"/>
      <c r="FA53" s="46"/>
      <c r="FB53" s="46"/>
      <c r="FC53" s="46"/>
      <c r="FD53" s="46"/>
      <c r="FE53" s="46"/>
      <c r="FF53" s="46"/>
      <c r="FG53" s="46"/>
      <c r="FH53" s="46"/>
      <c r="FI53" s="46"/>
      <c r="FJ53" s="46"/>
      <c r="FK53" s="46"/>
      <c r="FL53" s="46"/>
      <c r="FM53" s="46"/>
      <c r="FN53" s="46"/>
      <c r="FO53" s="46"/>
      <c r="FP53" s="46"/>
      <c r="FQ53" s="46"/>
      <c r="FR53" s="46"/>
      <c r="FS53" s="46"/>
      <c r="FT53" s="46"/>
      <c r="FU53" s="46"/>
      <c r="FV53" s="46"/>
      <c r="FW53" s="46"/>
      <c r="FX53" s="46"/>
      <c r="FY53" s="46"/>
      <c r="FZ53" s="46"/>
      <c r="GA53" s="46"/>
      <c r="GB53" s="46"/>
      <c r="GC53" s="46"/>
      <c r="GD53" s="46"/>
      <c r="GE53" s="46"/>
      <c r="GF53" s="46"/>
      <c r="GG53" s="46"/>
      <c r="GH53" s="46"/>
      <c r="GI53" s="46"/>
      <c r="GJ53" s="46"/>
      <c r="GK53" s="46"/>
      <c r="GL53" s="46"/>
      <c r="GM53" s="46"/>
      <c r="GN53" s="46"/>
      <c r="GO53" s="46"/>
      <c r="GP53" s="46"/>
      <c r="GQ53" s="46"/>
      <c r="GR53" s="46"/>
      <c r="GS53" s="46"/>
      <c r="GT53" s="46"/>
      <c r="GU53" s="46"/>
      <c r="GV53" s="46"/>
      <c r="GW53" s="46"/>
      <c r="GX53" s="46"/>
      <c r="GY53" s="46"/>
      <c r="GZ53" s="46"/>
      <c r="HA53" s="46"/>
      <c r="HB53" s="46"/>
      <c r="HC53" s="46"/>
      <c r="HD53" s="46"/>
      <c r="HE53" s="46"/>
      <c r="HF53" s="46"/>
      <c r="HG53" s="46"/>
      <c r="HH53" s="46"/>
      <c r="HI53" s="46"/>
      <c r="HJ53" s="46"/>
      <c r="HK53" s="46"/>
      <c r="HL53" s="46"/>
      <c r="HM53" s="46"/>
      <c r="HN53" s="46"/>
      <c r="HO53" s="46"/>
      <c r="HP53" s="46"/>
      <c r="HQ53" s="46"/>
      <c r="HR53" s="46"/>
      <c r="HS53" s="46"/>
      <c r="HT53" s="46"/>
      <c r="HU53" s="46"/>
      <c r="HV53" s="46"/>
      <c r="HW53" s="46"/>
      <c r="HX53" s="46"/>
      <c r="HY53" s="46"/>
      <c r="HZ53" s="46"/>
      <c r="IA53" s="46"/>
      <c r="IB53" s="46"/>
      <c r="IC53" s="46"/>
      <c r="ID53" s="46"/>
      <c r="IE53" s="46"/>
      <c r="IF53" s="46"/>
      <c r="IG53" s="46"/>
      <c r="IH53" s="46"/>
      <c r="II53" s="46"/>
      <c r="IJ53" s="46"/>
      <c r="IK53" s="46"/>
      <c r="IL53" s="46"/>
      <c r="IM53" s="46"/>
      <c r="IN53" s="46"/>
      <c r="IO53" s="46"/>
      <c r="IP53" s="46"/>
      <c r="IQ53" s="46"/>
      <c r="IR53" s="46"/>
      <c r="IS53" s="46"/>
      <c r="IT53" s="46"/>
      <c r="IU53" s="46"/>
      <c r="IV53" s="46"/>
      <c r="IW53" s="46"/>
      <c r="IX53" s="46"/>
      <c r="IY53" s="46"/>
      <c r="IZ53" s="46"/>
      <c r="JA53" s="46"/>
      <c r="JB53" s="46"/>
      <c r="JC53" s="46"/>
      <c r="JD53" s="46"/>
      <c r="JE53" s="46"/>
      <c r="JF53" s="46"/>
      <c r="JG53" s="46"/>
      <c r="JH53" s="46"/>
      <c r="JI53" s="46"/>
      <c r="JJ53" s="46"/>
      <c r="JK53" s="46"/>
      <c r="JL53" s="46"/>
      <c r="JM53" s="46"/>
      <c r="JN53" s="46"/>
      <c r="JO53" s="46"/>
      <c r="JP53" s="46"/>
      <c r="JQ53" s="46"/>
      <c r="JR53" s="46"/>
      <c r="JS53" s="46"/>
      <c r="JT53" s="46"/>
      <c r="JU53" s="46"/>
      <c r="JV53" s="46"/>
      <c r="JW53" s="46"/>
      <c r="JX53" s="46"/>
      <c r="JY53" s="46"/>
      <c r="JZ53" s="46"/>
      <c r="KA53" s="46"/>
      <c r="KB53" s="46"/>
      <c r="KC53" s="46"/>
      <c r="KD53" s="46"/>
      <c r="KE53" s="46"/>
      <c r="KF53" s="46"/>
      <c r="KG53" s="46"/>
      <c r="KH53" s="46"/>
      <c r="KI53" s="46"/>
      <c r="KJ53" s="46"/>
      <c r="KK53" s="46"/>
      <c r="KL53" s="46"/>
      <c r="KM53" s="46"/>
      <c r="KN53" s="46"/>
      <c r="KO53" s="46"/>
      <c r="KP53" s="46"/>
      <c r="KQ53" s="46"/>
      <c r="KR53" s="46"/>
      <c r="KS53" s="46"/>
      <c r="KT53" s="46"/>
      <c r="KU53" s="46"/>
      <c r="KV53" s="46"/>
      <c r="KW53" s="46"/>
      <c r="KX53" s="46"/>
      <c r="KY53" s="46"/>
      <c r="KZ53" s="46"/>
      <c r="LA53" s="46"/>
      <c r="LB53" s="46"/>
      <c r="LC53" s="46"/>
      <c r="LD53" s="46"/>
      <c r="LE53" s="46"/>
      <c r="LF53" s="46"/>
      <c r="LG53" s="46"/>
      <c r="LH53" s="46"/>
      <c r="LI53" s="46"/>
      <c r="LJ53" s="46"/>
      <c r="LK53" s="46"/>
      <c r="LL53" s="46"/>
      <c r="LM53" s="46"/>
      <c r="LN53" s="46"/>
      <c r="LO53" s="46"/>
      <c r="LP53" s="46"/>
      <c r="LQ53" s="46"/>
      <c r="LR53" s="46"/>
      <c r="LS53" s="46"/>
      <c r="LT53" s="46"/>
      <c r="LU53" s="46"/>
      <c r="LV53" s="46"/>
      <c r="LW53" s="46"/>
      <c r="LX53" s="46"/>
      <c r="LY53" s="46"/>
      <c r="LZ53" s="46"/>
      <c r="MA53" s="46"/>
      <c r="MB53" s="46"/>
      <c r="MC53" s="46"/>
      <c r="MD53" s="46"/>
      <c r="ME53" s="46"/>
      <c r="MF53" s="46"/>
      <c r="MG53" s="46"/>
      <c r="MH53" s="46"/>
      <c r="MI53" s="46"/>
      <c r="MJ53" s="46"/>
      <c r="MK53" s="46"/>
      <c r="ML53" s="46"/>
      <c r="MM53" s="46"/>
      <c r="MN53" s="46"/>
      <c r="MO53" s="46"/>
      <c r="MP53" s="46"/>
      <c r="MQ53" s="46"/>
    </row>
    <row r="54" spans="1:355" s="47" customFormat="1" x14ac:dyDescent="0.25">
      <c r="A54" s="15" t="s">
        <v>59</v>
      </c>
      <c r="B54" s="12">
        <f>B55+B56+B57+B58+B59+B60</f>
        <v>3330</v>
      </c>
      <c r="C54" s="12"/>
      <c r="D54" s="55">
        <f>D55+D56+D57+D58+D59+D60</f>
        <v>4100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  <c r="DD54" s="46"/>
      <c r="DE54" s="46"/>
      <c r="DF54" s="46"/>
      <c r="DG54" s="46"/>
      <c r="DH54" s="46"/>
      <c r="DI54" s="46"/>
      <c r="DJ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  <c r="DU54" s="46"/>
      <c r="DV54" s="46"/>
      <c r="DW54" s="46"/>
      <c r="DX54" s="46"/>
      <c r="DY54" s="46"/>
      <c r="DZ54" s="46"/>
      <c r="EA54" s="46"/>
      <c r="EB54" s="46"/>
      <c r="EC54" s="46"/>
      <c r="ED54" s="46"/>
      <c r="EE54" s="46"/>
      <c r="EF54" s="46"/>
      <c r="EG54" s="46"/>
      <c r="EH54" s="46"/>
      <c r="EI54" s="46"/>
      <c r="EJ54" s="46"/>
      <c r="EK54" s="46"/>
      <c r="EL54" s="46"/>
      <c r="EM54" s="46"/>
      <c r="EN54" s="46"/>
      <c r="EO54" s="46"/>
      <c r="EP54" s="46"/>
      <c r="EQ54" s="46"/>
      <c r="ER54" s="46"/>
      <c r="ES54" s="46"/>
      <c r="ET54" s="46"/>
      <c r="EU54" s="46"/>
      <c r="EV54" s="46"/>
      <c r="EW54" s="46"/>
      <c r="EX54" s="46"/>
      <c r="EY54" s="46"/>
      <c r="EZ54" s="46"/>
      <c r="FA54" s="46"/>
      <c r="FB54" s="46"/>
      <c r="FC54" s="46"/>
      <c r="FD54" s="46"/>
      <c r="FE54" s="46"/>
      <c r="FF54" s="46"/>
      <c r="FG54" s="46"/>
      <c r="FH54" s="46"/>
      <c r="FI54" s="46"/>
      <c r="FJ54" s="46"/>
      <c r="FK54" s="46"/>
      <c r="FL54" s="46"/>
      <c r="FM54" s="46"/>
      <c r="FN54" s="46"/>
      <c r="FO54" s="46"/>
      <c r="FP54" s="46"/>
      <c r="FQ54" s="46"/>
      <c r="FR54" s="46"/>
      <c r="FS54" s="46"/>
      <c r="FT54" s="46"/>
      <c r="FU54" s="46"/>
      <c r="FV54" s="46"/>
      <c r="FW54" s="46"/>
      <c r="FX54" s="46"/>
      <c r="FY54" s="46"/>
      <c r="FZ54" s="46"/>
      <c r="GA54" s="46"/>
      <c r="GB54" s="46"/>
      <c r="GC54" s="46"/>
      <c r="GD54" s="46"/>
      <c r="GE54" s="46"/>
      <c r="GF54" s="46"/>
      <c r="GG54" s="46"/>
      <c r="GH54" s="46"/>
      <c r="GI54" s="46"/>
      <c r="GJ54" s="46"/>
      <c r="GK54" s="46"/>
      <c r="GL54" s="46"/>
      <c r="GM54" s="46"/>
      <c r="GN54" s="46"/>
      <c r="GO54" s="46"/>
      <c r="GP54" s="46"/>
      <c r="GQ54" s="46"/>
      <c r="GR54" s="46"/>
      <c r="GS54" s="46"/>
      <c r="GT54" s="46"/>
      <c r="GU54" s="46"/>
      <c r="GV54" s="46"/>
      <c r="GW54" s="46"/>
      <c r="GX54" s="46"/>
      <c r="GY54" s="46"/>
      <c r="GZ54" s="46"/>
      <c r="HA54" s="46"/>
      <c r="HB54" s="46"/>
      <c r="HC54" s="46"/>
      <c r="HD54" s="46"/>
      <c r="HE54" s="46"/>
      <c r="HF54" s="46"/>
      <c r="HG54" s="46"/>
      <c r="HH54" s="46"/>
      <c r="HI54" s="46"/>
      <c r="HJ54" s="46"/>
      <c r="HK54" s="46"/>
      <c r="HL54" s="46"/>
      <c r="HM54" s="46"/>
      <c r="HN54" s="46"/>
      <c r="HO54" s="46"/>
      <c r="HP54" s="46"/>
      <c r="HQ54" s="46"/>
      <c r="HR54" s="46"/>
      <c r="HS54" s="46"/>
      <c r="HT54" s="46"/>
      <c r="HU54" s="46"/>
      <c r="HV54" s="46"/>
      <c r="HW54" s="46"/>
      <c r="HX54" s="46"/>
      <c r="HY54" s="46"/>
      <c r="HZ54" s="46"/>
      <c r="IA54" s="46"/>
      <c r="IB54" s="46"/>
      <c r="IC54" s="46"/>
      <c r="ID54" s="46"/>
      <c r="IE54" s="46"/>
      <c r="IF54" s="46"/>
      <c r="IG54" s="46"/>
      <c r="IH54" s="46"/>
      <c r="II54" s="46"/>
      <c r="IJ54" s="46"/>
      <c r="IK54" s="46"/>
      <c r="IL54" s="46"/>
      <c r="IM54" s="46"/>
      <c r="IN54" s="46"/>
      <c r="IO54" s="46"/>
      <c r="IP54" s="46"/>
      <c r="IQ54" s="46"/>
      <c r="IR54" s="46"/>
      <c r="IS54" s="46"/>
      <c r="IT54" s="46"/>
      <c r="IU54" s="46"/>
      <c r="IV54" s="46"/>
      <c r="IW54" s="46"/>
      <c r="IX54" s="46"/>
      <c r="IY54" s="46"/>
      <c r="IZ54" s="46"/>
      <c r="JA54" s="46"/>
      <c r="JB54" s="46"/>
      <c r="JC54" s="46"/>
      <c r="JD54" s="46"/>
      <c r="JE54" s="46"/>
      <c r="JF54" s="46"/>
      <c r="JG54" s="46"/>
      <c r="JH54" s="46"/>
      <c r="JI54" s="46"/>
      <c r="JJ54" s="46"/>
      <c r="JK54" s="46"/>
      <c r="JL54" s="46"/>
      <c r="JM54" s="46"/>
      <c r="JN54" s="46"/>
      <c r="JO54" s="46"/>
      <c r="JP54" s="46"/>
      <c r="JQ54" s="46"/>
      <c r="JR54" s="46"/>
      <c r="JS54" s="46"/>
      <c r="JT54" s="46"/>
      <c r="JU54" s="46"/>
      <c r="JV54" s="46"/>
      <c r="JW54" s="46"/>
      <c r="JX54" s="46"/>
      <c r="JY54" s="46"/>
      <c r="JZ54" s="46"/>
      <c r="KA54" s="46"/>
      <c r="KB54" s="46"/>
      <c r="KC54" s="46"/>
      <c r="KD54" s="46"/>
      <c r="KE54" s="46"/>
      <c r="KF54" s="46"/>
      <c r="KG54" s="46"/>
      <c r="KH54" s="46"/>
      <c r="KI54" s="46"/>
      <c r="KJ54" s="46"/>
      <c r="KK54" s="46"/>
      <c r="KL54" s="46"/>
      <c r="KM54" s="46"/>
      <c r="KN54" s="46"/>
      <c r="KO54" s="46"/>
      <c r="KP54" s="46"/>
      <c r="KQ54" s="46"/>
      <c r="KR54" s="46"/>
      <c r="KS54" s="46"/>
      <c r="KT54" s="46"/>
      <c r="KU54" s="46"/>
      <c r="KV54" s="46"/>
      <c r="KW54" s="46"/>
      <c r="KX54" s="46"/>
      <c r="KY54" s="46"/>
      <c r="KZ54" s="46"/>
      <c r="LA54" s="46"/>
      <c r="LB54" s="46"/>
      <c r="LC54" s="46"/>
      <c r="LD54" s="46"/>
      <c r="LE54" s="46"/>
      <c r="LF54" s="46"/>
      <c r="LG54" s="46"/>
      <c r="LH54" s="46"/>
      <c r="LI54" s="46"/>
      <c r="LJ54" s="46"/>
      <c r="LK54" s="46"/>
      <c r="LL54" s="46"/>
      <c r="LM54" s="46"/>
      <c r="LN54" s="46"/>
      <c r="LO54" s="46"/>
      <c r="LP54" s="46"/>
      <c r="LQ54" s="46"/>
      <c r="LR54" s="46"/>
      <c r="LS54" s="46"/>
      <c r="LT54" s="46"/>
      <c r="LU54" s="46"/>
      <c r="LV54" s="46"/>
      <c r="LW54" s="46"/>
      <c r="LX54" s="46"/>
      <c r="LY54" s="46"/>
      <c r="LZ54" s="46"/>
      <c r="MA54" s="46"/>
      <c r="MB54" s="46"/>
      <c r="MC54" s="46"/>
      <c r="MD54" s="46"/>
      <c r="ME54" s="46"/>
      <c r="MF54" s="46"/>
      <c r="MG54" s="46"/>
      <c r="MH54" s="46"/>
      <c r="MI54" s="46"/>
      <c r="MJ54" s="46"/>
      <c r="MK54" s="46"/>
      <c r="ML54" s="46"/>
      <c r="MM54" s="46"/>
      <c r="MN54" s="46"/>
      <c r="MO54" s="46"/>
      <c r="MP54" s="46"/>
      <c r="MQ54" s="46"/>
    </row>
    <row r="55" spans="1:355" s="47" customFormat="1" x14ac:dyDescent="0.25">
      <c r="A55" s="181" t="s">
        <v>27</v>
      </c>
      <c r="B55" s="62">
        <v>884</v>
      </c>
      <c r="C55" s="182">
        <v>1</v>
      </c>
      <c r="D55" s="63">
        <f>B55*C55</f>
        <v>884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  <c r="FA55" s="46"/>
      <c r="FB55" s="46"/>
      <c r="FC55" s="46"/>
      <c r="FD55" s="46"/>
      <c r="FE55" s="46"/>
      <c r="FF55" s="46"/>
      <c r="FG55" s="46"/>
      <c r="FH55" s="46"/>
      <c r="FI55" s="46"/>
      <c r="FJ55" s="46"/>
      <c r="FK55" s="46"/>
      <c r="FL55" s="46"/>
      <c r="FM55" s="46"/>
      <c r="FN55" s="46"/>
      <c r="FO55" s="46"/>
      <c r="FP55" s="46"/>
      <c r="FQ55" s="46"/>
      <c r="FR55" s="46"/>
      <c r="FS55" s="46"/>
      <c r="FT55" s="46"/>
      <c r="FU55" s="46"/>
      <c r="FV55" s="46"/>
      <c r="FW55" s="46"/>
      <c r="FX55" s="46"/>
      <c r="FY55" s="46"/>
      <c r="FZ55" s="46"/>
      <c r="GA55" s="46"/>
      <c r="GB55" s="46"/>
      <c r="GC55" s="46"/>
      <c r="GD55" s="46"/>
      <c r="GE55" s="46"/>
      <c r="GF55" s="46"/>
      <c r="GG55" s="46"/>
      <c r="GH55" s="46"/>
      <c r="GI55" s="46"/>
      <c r="GJ55" s="46"/>
      <c r="GK55" s="46"/>
      <c r="GL55" s="46"/>
      <c r="GM55" s="46"/>
      <c r="GN55" s="46"/>
      <c r="GO55" s="46"/>
      <c r="GP55" s="46"/>
      <c r="GQ55" s="46"/>
      <c r="GR55" s="46"/>
      <c r="GS55" s="46"/>
      <c r="GT55" s="46"/>
      <c r="GU55" s="46"/>
      <c r="GV55" s="46"/>
      <c r="GW55" s="46"/>
      <c r="GX55" s="46"/>
      <c r="GY55" s="46"/>
      <c r="GZ55" s="46"/>
      <c r="HA55" s="46"/>
      <c r="HB55" s="46"/>
      <c r="HC55" s="46"/>
      <c r="HD55" s="46"/>
      <c r="HE55" s="46"/>
      <c r="HF55" s="46"/>
      <c r="HG55" s="46"/>
      <c r="HH55" s="46"/>
      <c r="HI55" s="46"/>
      <c r="HJ55" s="46"/>
      <c r="HK55" s="46"/>
      <c r="HL55" s="46"/>
      <c r="HM55" s="46"/>
      <c r="HN55" s="46"/>
      <c r="HO55" s="46"/>
      <c r="HP55" s="46"/>
      <c r="HQ55" s="46"/>
      <c r="HR55" s="46"/>
      <c r="HS55" s="46"/>
      <c r="HT55" s="46"/>
      <c r="HU55" s="46"/>
      <c r="HV55" s="46"/>
      <c r="HW55" s="46"/>
      <c r="HX55" s="46"/>
      <c r="HY55" s="46"/>
      <c r="HZ55" s="46"/>
      <c r="IA55" s="46"/>
      <c r="IB55" s="46"/>
      <c r="IC55" s="46"/>
      <c r="ID55" s="46"/>
      <c r="IE55" s="46"/>
      <c r="IF55" s="46"/>
      <c r="IG55" s="46"/>
      <c r="IH55" s="46"/>
      <c r="II55" s="46"/>
      <c r="IJ55" s="46"/>
      <c r="IK55" s="46"/>
      <c r="IL55" s="46"/>
      <c r="IM55" s="46"/>
      <c r="IN55" s="46"/>
      <c r="IO55" s="46"/>
      <c r="IP55" s="46"/>
      <c r="IQ55" s="46"/>
      <c r="IR55" s="46"/>
      <c r="IS55" s="46"/>
      <c r="IT55" s="46"/>
      <c r="IU55" s="46"/>
      <c r="IV55" s="46"/>
      <c r="IW55" s="46"/>
      <c r="IX55" s="46"/>
      <c r="IY55" s="46"/>
      <c r="IZ55" s="46"/>
      <c r="JA55" s="46"/>
      <c r="JB55" s="46"/>
      <c r="JC55" s="46"/>
      <c r="JD55" s="46"/>
      <c r="JE55" s="46"/>
      <c r="JF55" s="46"/>
      <c r="JG55" s="46"/>
      <c r="JH55" s="46"/>
      <c r="JI55" s="46"/>
      <c r="JJ55" s="46"/>
      <c r="JK55" s="46"/>
      <c r="JL55" s="46"/>
      <c r="JM55" s="46"/>
      <c r="JN55" s="46"/>
      <c r="JO55" s="46"/>
      <c r="JP55" s="46"/>
      <c r="JQ55" s="46"/>
      <c r="JR55" s="46"/>
      <c r="JS55" s="46"/>
      <c r="JT55" s="46"/>
      <c r="JU55" s="46"/>
      <c r="JV55" s="46"/>
      <c r="JW55" s="46"/>
      <c r="JX55" s="46"/>
      <c r="JY55" s="46"/>
      <c r="JZ55" s="46"/>
      <c r="KA55" s="46"/>
      <c r="KB55" s="46"/>
      <c r="KC55" s="46"/>
      <c r="KD55" s="46"/>
      <c r="KE55" s="46"/>
      <c r="KF55" s="46"/>
      <c r="KG55" s="46"/>
      <c r="KH55" s="46"/>
      <c r="KI55" s="46"/>
      <c r="KJ55" s="46"/>
      <c r="KK55" s="46"/>
      <c r="KL55" s="46"/>
      <c r="KM55" s="46"/>
      <c r="KN55" s="46"/>
      <c r="KO55" s="46"/>
      <c r="KP55" s="46"/>
      <c r="KQ55" s="46"/>
      <c r="KR55" s="46"/>
      <c r="KS55" s="46"/>
      <c r="KT55" s="46"/>
      <c r="KU55" s="46"/>
      <c r="KV55" s="46"/>
      <c r="KW55" s="46"/>
      <c r="KX55" s="46"/>
      <c r="KY55" s="46"/>
      <c r="KZ55" s="46"/>
      <c r="LA55" s="46"/>
      <c r="LB55" s="46"/>
      <c r="LC55" s="46"/>
      <c r="LD55" s="46"/>
      <c r="LE55" s="46"/>
      <c r="LF55" s="46"/>
      <c r="LG55" s="46"/>
      <c r="LH55" s="46"/>
      <c r="LI55" s="46"/>
      <c r="LJ55" s="46"/>
      <c r="LK55" s="46"/>
      <c r="LL55" s="46"/>
      <c r="LM55" s="46"/>
      <c r="LN55" s="46"/>
      <c r="LO55" s="46"/>
      <c r="LP55" s="46"/>
      <c r="LQ55" s="46"/>
      <c r="LR55" s="46"/>
      <c r="LS55" s="46"/>
      <c r="LT55" s="46"/>
      <c r="LU55" s="46"/>
      <c r="LV55" s="46"/>
      <c r="LW55" s="46"/>
      <c r="LX55" s="46"/>
      <c r="LY55" s="46"/>
      <c r="LZ55" s="46"/>
      <c r="MA55" s="46"/>
      <c r="MB55" s="46"/>
      <c r="MC55" s="46"/>
      <c r="MD55" s="46"/>
      <c r="ME55" s="46"/>
      <c r="MF55" s="46"/>
      <c r="MG55" s="46"/>
      <c r="MH55" s="46"/>
      <c r="MI55" s="46"/>
      <c r="MJ55" s="46"/>
      <c r="MK55" s="46"/>
      <c r="ML55" s="46"/>
      <c r="MM55" s="46"/>
      <c r="MN55" s="46"/>
      <c r="MO55" s="46"/>
      <c r="MP55" s="46"/>
      <c r="MQ55" s="46"/>
    </row>
    <row r="56" spans="1:355" s="47" customFormat="1" x14ac:dyDescent="0.25">
      <c r="A56" s="181" t="s">
        <v>28</v>
      </c>
      <c r="B56" s="62">
        <v>514</v>
      </c>
      <c r="C56" s="182">
        <v>1</v>
      </c>
      <c r="D56" s="63">
        <f t="shared" ref="D56:D63" si="1">B56*C56</f>
        <v>514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  <c r="DD56" s="46"/>
      <c r="DE56" s="46"/>
      <c r="DF56" s="46"/>
      <c r="DG56" s="46"/>
      <c r="DH56" s="46"/>
      <c r="DI56" s="46"/>
      <c r="DJ56" s="46"/>
      <c r="DK56" s="46"/>
      <c r="DL56" s="46"/>
      <c r="DM56" s="46"/>
      <c r="DN56" s="46"/>
      <c r="DO56" s="46"/>
      <c r="DP56" s="46"/>
      <c r="DQ56" s="46"/>
      <c r="DR56" s="46"/>
      <c r="DS56" s="46"/>
      <c r="DT56" s="46"/>
      <c r="DU56" s="46"/>
      <c r="DV56" s="46"/>
      <c r="DW56" s="46"/>
      <c r="DX56" s="46"/>
      <c r="DY56" s="46"/>
      <c r="DZ56" s="46"/>
      <c r="EA56" s="46"/>
      <c r="EB56" s="46"/>
      <c r="EC56" s="46"/>
      <c r="ED56" s="46"/>
      <c r="EE56" s="46"/>
      <c r="EF56" s="46"/>
      <c r="EG56" s="46"/>
      <c r="EH56" s="46"/>
      <c r="EI56" s="46"/>
      <c r="EJ56" s="46"/>
      <c r="EK56" s="46"/>
      <c r="EL56" s="46"/>
      <c r="EM56" s="46"/>
      <c r="EN56" s="46"/>
      <c r="EO56" s="46"/>
      <c r="EP56" s="46"/>
      <c r="EQ56" s="46"/>
      <c r="ER56" s="46"/>
      <c r="ES56" s="46"/>
      <c r="ET56" s="46"/>
      <c r="EU56" s="46"/>
      <c r="EV56" s="46"/>
      <c r="EW56" s="46"/>
      <c r="EX56" s="46"/>
      <c r="EY56" s="46"/>
      <c r="EZ56" s="46"/>
      <c r="FA56" s="46"/>
      <c r="FB56" s="46"/>
      <c r="FC56" s="46"/>
      <c r="FD56" s="46"/>
      <c r="FE56" s="46"/>
      <c r="FF56" s="46"/>
      <c r="FG56" s="46"/>
      <c r="FH56" s="46"/>
      <c r="FI56" s="46"/>
      <c r="FJ56" s="46"/>
      <c r="FK56" s="46"/>
      <c r="FL56" s="46"/>
      <c r="FM56" s="46"/>
      <c r="FN56" s="46"/>
      <c r="FO56" s="46"/>
      <c r="FP56" s="46"/>
      <c r="FQ56" s="46"/>
      <c r="FR56" s="46"/>
      <c r="FS56" s="46"/>
      <c r="FT56" s="46"/>
      <c r="FU56" s="46"/>
      <c r="FV56" s="46"/>
      <c r="FW56" s="46"/>
      <c r="FX56" s="46"/>
      <c r="FY56" s="46"/>
      <c r="FZ56" s="46"/>
      <c r="GA56" s="46"/>
      <c r="GB56" s="46"/>
      <c r="GC56" s="46"/>
      <c r="GD56" s="46"/>
      <c r="GE56" s="46"/>
      <c r="GF56" s="46"/>
      <c r="GG56" s="46"/>
      <c r="GH56" s="46"/>
      <c r="GI56" s="46"/>
      <c r="GJ56" s="46"/>
      <c r="GK56" s="46"/>
      <c r="GL56" s="46"/>
      <c r="GM56" s="46"/>
      <c r="GN56" s="46"/>
      <c r="GO56" s="46"/>
      <c r="GP56" s="46"/>
      <c r="GQ56" s="46"/>
      <c r="GR56" s="46"/>
      <c r="GS56" s="46"/>
      <c r="GT56" s="46"/>
      <c r="GU56" s="46"/>
      <c r="GV56" s="46"/>
      <c r="GW56" s="46"/>
      <c r="GX56" s="46"/>
      <c r="GY56" s="46"/>
      <c r="GZ56" s="46"/>
      <c r="HA56" s="46"/>
      <c r="HB56" s="46"/>
      <c r="HC56" s="46"/>
      <c r="HD56" s="46"/>
      <c r="HE56" s="46"/>
      <c r="HF56" s="46"/>
      <c r="HG56" s="46"/>
      <c r="HH56" s="46"/>
      <c r="HI56" s="46"/>
      <c r="HJ56" s="46"/>
      <c r="HK56" s="46"/>
      <c r="HL56" s="46"/>
      <c r="HM56" s="46"/>
      <c r="HN56" s="46"/>
      <c r="HO56" s="46"/>
      <c r="HP56" s="46"/>
      <c r="HQ56" s="46"/>
      <c r="HR56" s="46"/>
      <c r="HS56" s="46"/>
      <c r="HT56" s="46"/>
      <c r="HU56" s="46"/>
      <c r="HV56" s="46"/>
      <c r="HW56" s="46"/>
      <c r="HX56" s="46"/>
      <c r="HY56" s="46"/>
      <c r="HZ56" s="46"/>
      <c r="IA56" s="46"/>
      <c r="IB56" s="46"/>
      <c r="IC56" s="46"/>
      <c r="ID56" s="46"/>
      <c r="IE56" s="46"/>
      <c r="IF56" s="46"/>
      <c r="IG56" s="46"/>
      <c r="IH56" s="46"/>
      <c r="II56" s="46"/>
      <c r="IJ56" s="46"/>
      <c r="IK56" s="46"/>
      <c r="IL56" s="46"/>
      <c r="IM56" s="46"/>
      <c r="IN56" s="46"/>
      <c r="IO56" s="46"/>
      <c r="IP56" s="46"/>
      <c r="IQ56" s="46"/>
      <c r="IR56" s="46"/>
      <c r="IS56" s="46"/>
      <c r="IT56" s="46"/>
      <c r="IU56" s="46"/>
      <c r="IV56" s="46"/>
      <c r="IW56" s="46"/>
      <c r="IX56" s="46"/>
      <c r="IY56" s="46"/>
      <c r="IZ56" s="46"/>
      <c r="JA56" s="46"/>
      <c r="JB56" s="46"/>
      <c r="JC56" s="46"/>
      <c r="JD56" s="46"/>
      <c r="JE56" s="46"/>
      <c r="JF56" s="46"/>
      <c r="JG56" s="46"/>
      <c r="JH56" s="46"/>
      <c r="JI56" s="46"/>
      <c r="JJ56" s="46"/>
      <c r="JK56" s="46"/>
      <c r="JL56" s="46"/>
      <c r="JM56" s="46"/>
      <c r="JN56" s="46"/>
      <c r="JO56" s="46"/>
      <c r="JP56" s="46"/>
      <c r="JQ56" s="46"/>
      <c r="JR56" s="46"/>
      <c r="JS56" s="46"/>
      <c r="JT56" s="46"/>
      <c r="JU56" s="46"/>
      <c r="JV56" s="46"/>
      <c r="JW56" s="46"/>
      <c r="JX56" s="46"/>
      <c r="JY56" s="46"/>
      <c r="JZ56" s="46"/>
      <c r="KA56" s="46"/>
      <c r="KB56" s="46"/>
      <c r="KC56" s="46"/>
      <c r="KD56" s="46"/>
      <c r="KE56" s="46"/>
      <c r="KF56" s="46"/>
      <c r="KG56" s="46"/>
      <c r="KH56" s="46"/>
      <c r="KI56" s="46"/>
      <c r="KJ56" s="46"/>
      <c r="KK56" s="46"/>
      <c r="KL56" s="46"/>
      <c r="KM56" s="46"/>
      <c r="KN56" s="46"/>
      <c r="KO56" s="46"/>
      <c r="KP56" s="46"/>
      <c r="KQ56" s="46"/>
      <c r="KR56" s="46"/>
      <c r="KS56" s="46"/>
      <c r="KT56" s="46"/>
      <c r="KU56" s="46"/>
      <c r="KV56" s="46"/>
      <c r="KW56" s="46"/>
      <c r="KX56" s="46"/>
      <c r="KY56" s="46"/>
      <c r="KZ56" s="46"/>
      <c r="LA56" s="46"/>
      <c r="LB56" s="46"/>
      <c r="LC56" s="46"/>
      <c r="LD56" s="46"/>
      <c r="LE56" s="46"/>
      <c r="LF56" s="46"/>
      <c r="LG56" s="46"/>
      <c r="LH56" s="46"/>
      <c r="LI56" s="46"/>
      <c r="LJ56" s="46"/>
      <c r="LK56" s="46"/>
      <c r="LL56" s="46"/>
      <c r="LM56" s="46"/>
      <c r="LN56" s="46"/>
      <c r="LO56" s="46"/>
      <c r="LP56" s="46"/>
      <c r="LQ56" s="46"/>
      <c r="LR56" s="46"/>
      <c r="LS56" s="46"/>
      <c r="LT56" s="46"/>
      <c r="LU56" s="46"/>
      <c r="LV56" s="46"/>
      <c r="LW56" s="46"/>
      <c r="LX56" s="46"/>
      <c r="LY56" s="46"/>
      <c r="LZ56" s="46"/>
      <c r="MA56" s="46"/>
      <c r="MB56" s="46"/>
      <c r="MC56" s="46"/>
      <c r="MD56" s="46"/>
      <c r="ME56" s="46"/>
      <c r="MF56" s="46"/>
      <c r="MG56" s="46"/>
      <c r="MH56" s="46"/>
      <c r="MI56" s="46"/>
      <c r="MJ56" s="46"/>
      <c r="MK56" s="46"/>
      <c r="ML56" s="46"/>
      <c r="MM56" s="46"/>
      <c r="MN56" s="46"/>
      <c r="MO56" s="46"/>
      <c r="MP56" s="46"/>
      <c r="MQ56" s="46"/>
    </row>
    <row r="57" spans="1:355" s="47" customFormat="1" x14ac:dyDescent="0.25">
      <c r="A57" s="181" t="s">
        <v>62</v>
      </c>
      <c r="B57" s="62">
        <v>293</v>
      </c>
      <c r="C57" s="182">
        <v>1</v>
      </c>
      <c r="D57" s="63">
        <f t="shared" si="1"/>
        <v>293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6"/>
      <c r="CZ57" s="46"/>
      <c r="DA57" s="46"/>
      <c r="DB57" s="46"/>
      <c r="DC57" s="46"/>
      <c r="DD57" s="46"/>
      <c r="DE57" s="46"/>
      <c r="DF57" s="46"/>
      <c r="DG57" s="46"/>
      <c r="DH57" s="46"/>
      <c r="DI57" s="46"/>
      <c r="DJ57" s="46"/>
      <c r="DK57" s="46"/>
      <c r="DL57" s="46"/>
      <c r="DM57" s="46"/>
      <c r="DN57" s="46"/>
      <c r="DO57" s="46"/>
      <c r="DP57" s="46"/>
      <c r="DQ57" s="46"/>
      <c r="DR57" s="46"/>
      <c r="DS57" s="46"/>
      <c r="DT57" s="46"/>
      <c r="DU57" s="46"/>
      <c r="DV57" s="46"/>
      <c r="DW57" s="46"/>
      <c r="DX57" s="46"/>
      <c r="DY57" s="46"/>
      <c r="DZ57" s="46"/>
      <c r="EA57" s="46"/>
      <c r="EB57" s="46"/>
      <c r="EC57" s="46"/>
      <c r="ED57" s="46"/>
      <c r="EE57" s="46"/>
      <c r="EF57" s="46"/>
      <c r="EG57" s="46"/>
      <c r="EH57" s="46"/>
      <c r="EI57" s="46"/>
      <c r="EJ57" s="46"/>
      <c r="EK57" s="46"/>
      <c r="EL57" s="46"/>
      <c r="EM57" s="46"/>
      <c r="EN57" s="46"/>
      <c r="EO57" s="46"/>
      <c r="EP57" s="46"/>
      <c r="EQ57" s="46"/>
      <c r="ER57" s="46"/>
      <c r="ES57" s="46"/>
      <c r="ET57" s="46"/>
      <c r="EU57" s="46"/>
      <c r="EV57" s="46"/>
      <c r="EW57" s="46"/>
      <c r="EX57" s="46"/>
      <c r="EY57" s="46"/>
      <c r="EZ57" s="46"/>
      <c r="FA57" s="46"/>
      <c r="FB57" s="46"/>
      <c r="FC57" s="46"/>
      <c r="FD57" s="46"/>
      <c r="FE57" s="46"/>
      <c r="FF57" s="46"/>
      <c r="FG57" s="46"/>
      <c r="FH57" s="46"/>
      <c r="FI57" s="46"/>
      <c r="FJ57" s="46"/>
      <c r="FK57" s="46"/>
      <c r="FL57" s="46"/>
      <c r="FM57" s="46"/>
      <c r="FN57" s="46"/>
      <c r="FO57" s="46"/>
      <c r="FP57" s="46"/>
      <c r="FQ57" s="46"/>
      <c r="FR57" s="46"/>
      <c r="FS57" s="46"/>
      <c r="FT57" s="46"/>
      <c r="FU57" s="46"/>
      <c r="FV57" s="46"/>
      <c r="FW57" s="46"/>
      <c r="FX57" s="46"/>
      <c r="FY57" s="46"/>
      <c r="FZ57" s="46"/>
      <c r="GA57" s="46"/>
      <c r="GB57" s="46"/>
      <c r="GC57" s="46"/>
      <c r="GD57" s="46"/>
      <c r="GE57" s="46"/>
      <c r="GF57" s="46"/>
      <c r="GG57" s="46"/>
      <c r="GH57" s="46"/>
      <c r="GI57" s="46"/>
      <c r="GJ57" s="46"/>
      <c r="GK57" s="46"/>
      <c r="GL57" s="46"/>
      <c r="GM57" s="46"/>
      <c r="GN57" s="46"/>
      <c r="GO57" s="46"/>
      <c r="GP57" s="46"/>
      <c r="GQ57" s="46"/>
      <c r="GR57" s="46"/>
      <c r="GS57" s="46"/>
      <c r="GT57" s="46"/>
      <c r="GU57" s="46"/>
      <c r="GV57" s="46"/>
      <c r="GW57" s="46"/>
      <c r="GX57" s="46"/>
      <c r="GY57" s="46"/>
      <c r="GZ57" s="46"/>
      <c r="HA57" s="46"/>
      <c r="HB57" s="46"/>
      <c r="HC57" s="46"/>
      <c r="HD57" s="46"/>
      <c r="HE57" s="46"/>
      <c r="HF57" s="46"/>
      <c r="HG57" s="46"/>
      <c r="HH57" s="46"/>
      <c r="HI57" s="46"/>
      <c r="HJ57" s="46"/>
      <c r="HK57" s="46"/>
      <c r="HL57" s="46"/>
      <c r="HM57" s="46"/>
      <c r="HN57" s="46"/>
      <c r="HO57" s="46"/>
      <c r="HP57" s="46"/>
      <c r="HQ57" s="46"/>
      <c r="HR57" s="46"/>
      <c r="HS57" s="46"/>
      <c r="HT57" s="46"/>
      <c r="HU57" s="46"/>
      <c r="HV57" s="46"/>
      <c r="HW57" s="46"/>
      <c r="HX57" s="46"/>
      <c r="HY57" s="46"/>
      <c r="HZ57" s="46"/>
      <c r="IA57" s="46"/>
      <c r="IB57" s="46"/>
      <c r="IC57" s="46"/>
      <c r="ID57" s="46"/>
      <c r="IE57" s="46"/>
      <c r="IF57" s="46"/>
      <c r="IG57" s="46"/>
      <c r="IH57" s="46"/>
      <c r="II57" s="46"/>
      <c r="IJ57" s="46"/>
      <c r="IK57" s="46"/>
      <c r="IL57" s="46"/>
      <c r="IM57" s="46"/>
      <c r="IN57" s="46"/>
      <c r="IO57" s="46"/>
      <c r="IP57" s="46"/>
      <c r="IQ57" s="46"/>
      <c r="IR57" s="46"/>
      <c r="IS57" s="46"/>
      <c r="IT57" s="46"/>
      <c r="IU57" s="46"/>
      <c r="IV57" s="46"/>
      <c r="IW57" s="46"/>
      <c r="IX57" s="46"/>
      <c r="IY57" s="46"/>
      <c r="IZ57" s="46"/>
      <c r="JA57" s="46"/>
      <c r="JB57" s="46"/>
      <c r="JC57" s="46"/>
      <c r="JD57" s="46"/>
      <c r="JE57" s="46"/>
      <c r="JF57" s="46"/>
      <c r="JG57" s="46"/>
      <c r="JH57" s="46"/>
      <c r="JI57" s="46"/>
      <c r="JJ57" s="46"/>
      <c r="JK57" s="46"/>
      <c r="JL57" s="46"/>
      <c r="JM57" s="46"/>
      <c r="JN57" s="46"/>
      <c r="JO57" s="46"/>
      <c r="JP57" s="46"/>
      <c r="JQ57" s="46"/>
      <c r="JR57" s="46"/>
      <c r="JS57" s="46"/>
      <c r="JT57" s="46"/>
      <c r="JU57" s="46"/>
      <c r="JV57" s="46"/>
      <c r="JW57" s="46"/>
      <c r="JX57" s="46"/>
      <c r="JY57" s="46"/>
      <c r="JZ57" s="46"/>
      <c r="KA57" s="46"/>
      <c r="KB57" s="46"/>
      <c r="KC57" s="46"/>
      <c r="KD57" s="46"/>
      <c r="KE57" s="46"/>
      <c r="KF57" s="46"/>
      <c r="KG57" s="46"/>
      <c r="KH57" s="46"/>
      <c r="KI57" s="46"/>
      <c r="KJ57" s="46"/>
      <c r="KK57" s="46"/>
      <c r="KL57" s="46"/>
      <c r="KM57" s="46"/>
      <c r="KN57" s="46"/>
      <c r="KO57" s="46"/>
      <c r="KP57" s="46"/>
      <c r="KQ57" s="46"/>
      <c r="KR57" s="46"/>
      <c r="KS57" s="46"/>
      <c r="KT57" s="46"/>
      <c r="KU57" s="46"/>
      <c r="KV57" s="46"/>
      <c r="KW57" s="46"/>
      <c r="KX57" s="46"/>
      <c r="KY57" s="46"/>
      <c r="KZ57" s="46"/>
      <c r="LA57" s="46"/>
      <c r="LB57" s="46"/>
      <c r="LC57" s="46"/>
      <c r="LD57" s="46"/>
      <c r="LE57" s="46"/>
      <c r="LF57" s="46"/>
      <c r="LG57" s="46"/>
      <c r="LH57" s="46"/>
      <c r="LI57" s="46"/>
      <c r="LJ57" s="46"/>
      <c r="LK57" s="46"/>
      <c r="LL57" s="46"/>
      <c r="LM57" s="46"/>
      <c r="LN57" s="46"/>
      <c r="LO57" s="46"/>
      <c r="LP57" s="46"/>
      <c r="LQ57" s="46"/>
      <c r="LR57" s="46"/>
      <c r="LS57" s="46"/>
      <c r="LT57" s="46"/>
      <c r="LU57" s="46"/>
      <c r="LV57" s="46"/>
      <c r="LW57" s="46"/>
      <c r="LX57" s="46"/>
      <c r="LY57" s="46"/>
      <c r="LZ57" s="46"/>
      <c r="MA57" s="46"/>
      <c r="MB57" s="46"/>
      <c r="MC57" s="46"/>
      <c r="MD57" s="46"/>
      <c r="ME57" s="46"/>
      <c r="MF57" s="46"/>
      <c r="MG57" s="46"/>
      <c r="MH57" s="46"/>
      <c r="MI57" s="46"/>
      <c r="MJ57" s="46"/>
      <c r="MK57" s="46"/>
      <c r="ML57" s="46"/>
      <c r="MM57" s="46"/>
      <c r="MN57" s="46"/>
      <c r="MO57" s="46"/>
      <c r="MP57" s="46"/>
      <c r="MQ57" s="46"/>
    </row>
    <row r="58" spans="1:355" s="47" customFormat="1" x14ac:dyDescent="0.25">
      <c r="A58" s="181" t="s">
        <v>63</v>
      </c>
      <c r="B58" s="62">
        <v>300</v>
      </c>
      <c r="C58" s="182">
        <v>1</v>
      </c>
      <c r="D58" s="63">
        <f t="shared" si="1"/>
        <v>300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  <c r="DD58" s="46"/>
      <c r="DE58" s="46"/>
      <c r="DF58" s="46"/>
      <c r="DG58" s="46"/>
      <c r="DH58" s="46"/>
      <c r="DI58" s="46"/>
      <c r="DJ58" s="46"/>
      <c r="DK58" s="46"/>
      <c r="DL58" s="46"/>
      <c r="DM58" s="46"/>
      <c r="DN58" s="46"/>
      <c r="DO58" s="46"/>
      <c r="DP58" s="46"/>
      <c r="DQ58" s="46"/>
      <c r="DR58" s="46"/>
      <c r="DS58" s="46"/>
      <c r="DT58" s="46"/>
      <c r="DU58" s="46"/>
      <c r="DV58" s="46"/>
      <c r="DW58" s="46"/>
      <c r="DX58" s="46"/>
      <c r="DY58" s="46"/>
      <c r="DZ58" s="46"/>
      <c r="EA58" s="46"/>
      <c r="EB58" s="46"/>
      <c r="EC58" s="46"/>
      <c r="ED58" s="46"/>
      <c r="EE58" s="46"/>
      <c r="EF58" s="46"/>
      <c r="EG58" s="46"/>
      <c r="EH58" s="46"/>
      <c r="EI58" s="46"/>
      <c r="EJ58" s="46"/>
      <c r="EK58" s="46"/>
      <c r="EL58" s="46"/>
      <c r="EM58" s="46"/>
      <c r="EN58" s="46"/>
      <c r="EO58" s="46"/>
      <c r="EP58" s="46"/>
      <c r="EQ58" s="46"/>
      <c r="ER58" s="46"/>
      <c r="ES58" s="46"/>
      <c r="ET58" s="46"/>
      <c r="EU58" s="46"/>
      <c r="EV58" s="46"/>
      <c r="EW58" s="46"/>
      <c r="EX58" s="46"/>
      <c r="EY58" s="46"/>
      <c r="EZ58" s="46"/>
      <c r="FA58" s="46"/>
      <c r="FB58" s="46"/>
      <c r="FC58" s="46"/>
      <c r="FD58" s="46"/>
      <c r="FE58" s="46"/>
      <c r="FF58" s="46"/>
      <c r="FG58" s="46"/>
      <c r="FH58" s="46"/>
      <c r="FI58" s="46"/>
      <c r="FJ58" s="46"/>
      <c r="FK58" s="46"/>
      <c r="FL58" s="46"/>
      <c r="FM58" s="46"/>
      <c r="FN58" s="46"/>
      <c r="FO58" s="46"/>
      <c r="FP58" s="46"/>
      <c r="FQ58" s="46"/>
      <c r="FR58" s="46"/>
      <c r="FS58" s="46"/>
      <c r="FT58" s="46"/>
      <c r="FU58" s="46"/>
      <c r="FV58" s="46"/>
      <c r="FW58" s="46"/>
      <c r="FX58" s="46"/>
      <c r="FY58" s="46"/>
      <c r="FZ58" s="46"/>
      <c r="GA58" s="46"/>
      <c r="GB58" s="46"/>
      <c r="GC58" s="46"/>
      <c r="GD58" s="46"/>
      <c r="GE58" s="46"/>
      <c r="GF58" s="46"/>
      <c r="GG58" s="46"/>
      <c r="GH58" s="46"/>
      <c r="GI58" s="46"/>
      <c r="GJ58" s="46"/>
      <c r="GK58" s="46"/>
      <c r="GL58" s="46"/>
      <c r="GM58" s="46"/>
      <c r="GN58" s="46"/>
      <c r="GO58" s="46"/>
      <c r="GP58" s="46"/>
      <c r="GQ58" s="46"/>
      <c r="GR58" s="46"/>
      <c r="GS58" s="46"/>
      <c r="GT58" s="46"/>
      <c r="GU58" s="46"/>
      <c r="GV58" s="46"/>
      <c r="GW58" s="46"/>
      <c r="GX58" s="46"/>
      <c r="GY58" s="46"/>
      <c r="GZ58" s="46"/>
      <c r="HA58" s="46"/>
      <c r="HB58" s="46"/>
      <c r="HC58" s="46"/>
      <c r="HD58" s="46"/>
      <c r="HE58" s="46"/>
      <c r="HF58" s="46"/>
      <c r="HG58" s="46"/>
      <c r="HH58" s="46"/>
      <c r="HI58" s="46"/>
      <c r="HJ58" s="46"/>
      <c r="HK58" s="46"/>
      <c r="HL58" s="46"/>
      <c r="HM58" s="46"/>
      <c r="HN58" s="46"/>
      <c r="HO58" s="46"/>
      <c r="HP58" s="46"/>
      <c r="HQ58" s="46"/>
      <c r="HR58" s="46"/>
      <c r="HS58" s="46"/>
      <c r="HT58" s="46"/>
      <c r="HU58" s="46"/>
      <c r="HV58" s="46"/>
      <c r="HW58" s="46"/>
      <c r="HX58" s="46"/>
      <c r="HY58" s="46"/>
      <c r="HZ58" s="46"/>
      <c r="IA58" s="46"/>
      <c r="IB58" s="46"/>
      <c r="IC58" s="46"/>
      <c r="ID58" s="46"/>
      <c r="IE58" s="46"/>
      <c r="IF58" s="46"/>
      <c r="IG58" s="46"/>
      <c r="IH58" s="46"/>
      <c r="II58" s="46"/>
      <c r="IJ58" s="46"/>
      <c r="IK58" s="46"/>
      <c r="IL58" s="46"/>
      <c r="IM58" s="46"/>
      <c r="IN58" s="46"/>
      <c r="IO58" s="46"/>
      <c r="IP58" s="46"/>
      <c r="IQ58" s="46"/>
      <c r="IR58" s="46"/>
      <c r="IS58" s="46"/>
      <c r="IT58" s="46"/>
      <c r="IU58" s="46"/>
      <c r="IV58" s="46"/>
      <c r="IW58" s="46"/>
      <c r="IX58" s="46"/>
      <c r="IY58" s="46"/>
      <c r="IZ58" s="46"/>
      <c r="JA58" s="46"/>
      <c r="JB58" s="46"/>
      <c r="JC58" s="46"/>
      <c r="JD58" s="46"/>
      <c r="JE58" s="46"/>
      <c r="JF58" s="46"/>
      <c r="JG58" s="46"/>
      <c r="JH58" s="46"/>
      <c r="JI58" s="46"/>
      <c r="JJ58" s="46"/>
      <c r="JK58" s="46"/>
      <c r="JL58" s="46"/>
      <c r="JM58" s="46"/>
      <c r="JN58" s="46"/>
      <c r="JO58" s="46"/>
      <c r="JP58" s="46"/>
      <c r="JQ58" s="46"/>
      <c r="JR58" s="46"/>
      <c r="JS58" s="46"/>
      <c r="JT58" s="46"/>
      <c r="JU58" s="46"/>
      <c r="JV58" s="46"/>
      <c r="JW58" s="46"/>
      <c r="JX58" s="46"/>
      <c r="JY58" s="46"/>
      <c r="JZ58" s="46"/>
      <c r="KA58" s="46"/>
      <c r="KB58" s="46"/>
      <c r="KC58" s="46"/>
      <c r="KD58" s="46"/>
      <c r="KE58" s="46"/>
      <c r="KF58" s="46"/>
      <c r="KG58" s="46"/>
      <c r="KH58" s="46"/>
      <c r="KI58" s="46"/>
      <c r="KJ58" s="46"/>
      <c r="KK58" s="46"/>
      <c r="KL58" s="46"/>
      <c r="KM58" s="46"/>
      <c r="KN58" s="46"/>
      <c r="KO58" s="46"/>
      <c r="KP58" s="46"/>
      <c r="KQ58" s="46"/>
      <c r="KR58" s="46"/>
      <c r="KS58" s="46"/>
      <c r="KT58" s="46"/>
      <c r="KU58" s="46"/>
      <c r="KV58" s="46"/>
      <c r="KW58" s="46"/>
      <c r="KX58" s="46"/>
      <c r="KY58" s="46"/>
      <c r="KZ58" s="46"/>
      <c r="LA58" s="46"/>
      <c r="LB58" s="46"/>
      <c r="LC58" s="46"/>
      <c r="LD58" s="46"/>
      <c r="LE58" s="46"/>
      <c r="LF58" s="46"/>
      <c r="LG58" s="46"/>
      <c r="LH58" s="46"/>
      <c r="LI58" s="46"/>
      <c r="LJ58" s="46"/>
      <c r="LK58" s="46"/>
      <c r="LL58" s="46"/>
      <c r="LM58" s="46"/>
      <c r="LN58" s="46"/>
      <c r="LO58" s="46"/>
      <c r="LP58" s="46"/>
      <c r="LQ58" s="46"/>
      <c r="LR58" s="46"/>
      <c r="LS58" s="46"/>
      <c r="LT58" s="46"/>
      <c r="LU58" s="46"/>
      <c r="LV58" s="46"/>
      <c r="LW58" s="46"/>
      <c r="LX58" s="46"/>
      <c r="LY58" s="46"/>
      <c r="LZ58" s="46"/>
      <c r="MA58" s="46"/>
      <c r="MB58" s="46"/>
      <c r="MC58" s="46"/>
      <c r="MD58" s="46"/>
      <c r="ME58" s="46"/>
      <c r="MF58" s="46"/>
      <c r="MG58" s="46"/>
      <c r="MH58" s="46"/>
      <c r="MI58" s="46"/>
      <c r="MJ58" s="46"/>
      <c r="MK58" s="46"/>
      <c r="ML58" s="46"/>
      <c r="MM58" s="46"/>
      <c r="MN58" s="46"/>
      <c r="MO58" s="46"/>
      <c r="MP58" s="46"/>
      <c r="MQ58" s="46"/>
    </row>
    <row r="59" spans="1:355" s="47" customFormat="1" x14ac:dyDescent="0.25">
      <c r="A59" s="181" t="s">
        <v>29</v>
      </c>
      <c r="B59" s="62">
        <v>569</v>
      </c>
      <c r="C59" s="182">
        <v>1</v>
      </c>
      <c r="D59" s="63">
        <f t="shared" si="1"/>
        <v>569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  <c r="DD59" s="46"/>
      <c r="DE59" s="46"/>
      <c r="DF59" s="46"/>
      <c r="DG59" s="46"/>
      <c r="DH59" s="46"/>
      <c r="DI59" s="46"/>
      <c r="DJ59" s="46"/>
      <c r="DK59" s="46"/>
      <c r="DL59" s="46"/>
      <c r="DM59" s="46"/>
      <c r="DN59" s="46"/>
      <c r="DO59" s="46"/>
      <c r="DP59" s="46"/>
      <c r="DQ59" s="46"/>
      <c r="DR59" s="46"/>
      <c r="DS59" s="46"/>
      <c r="DT59" s="46"/>
      <c r="DU59" s="46"/>
      <c r="DV59" s="46"/>
      <c r="DW59" s="46"/>
      <c r="DX59" s="46"/>
      <c r="DY59" s="46"/>
      <c r="DZ59" s="46"/>
      <c r="EA59" s="46"/>
      <c r="EB59" s="46"/>
      <c r="EC59" s="46"/>
      <c r="ED59" s="46"/>
      <c r="EE59" s="46"/>
      <c r="EF59" s="46"/>
      <c r="EG59" s="46"/>
      <c r="EH59" s="46"/>
      <c r="EI59" s="46"/>
      <c r="EJ59" s="46"/>
      <c r="EK59" s="46"/>
      <c r="EL59" s="46"/>
      <c r="EM59" s="46"/>
      <c r="EN59" s="46"/>
      <c r="EO59" s="46"/>
      <c r="EP59" s="46"/>
      <c r="EQ59" s="46"/>
      <c r="ER59" s="46"/>
      <c r="ES59" s="46"/>
      <c r="ET59" s="46"/>
      <c r="EU59" s="46"/>
      <c r="EV59" s="46"/>
      <c r="EW59" s="46"/>
      <c r="EX59" s="46"/>
      <c r="EY59" s="46"/>
      <c r="EZ59" s="46"/>
      <c r="FA59" s="46"/>
      <c r="FB59" s="46"/>
      <c r="FC59" s="46"/>
      <c r="FD59" s="46"/>
      <c r="FE59" s="46"/>
      <c r="FF59" s="46"/>
      <c r="FG59" s="46"/>
      <c r="FH59" s="46"/>
      <c r="FI59" s="46"/>
      <c r="FJ59" s="46"/>
      <c r="FK59" s="46"/>
      <c r="FL59" s="46"/>
      <c r="FM59" s="46"/>
      <c r="FN59" s="46"/>
      <c r="FO59" s="46"/>
      <c r="FP59" s="46"/>
      <c r="FQ59" s="46"/>
      <c r="FR59" s="46"/>
      <c r="FS59" s="46"/>
      <c r="FT59" s="46"/>
      <c r="FU59" s="46"/>
      <c r="FV59" s="46"/>
      <c r="FW59" s="46"/>
      <c r="FX59" s="46"/>
      <c r="FY59" s="46"/>
      <c r="FZ59" s="46"/>
      <c r="GA59" s="46"/>
      <c r="GB59" s="46"/>
      <c r="GC59" s="46"/>
      <c r="GD59" s="46"/>
      <c r="GE59" s="46"/>
      <c r="GF59" s="46"/>
      <c r="GG59" s="46"/>
      <c r="GH59" s="46"/>
      <c r="GI59" s="46"/>
      <c r="GJ59" s="46"/>
      <c r="GK59" s="46"/>
      <c r="GL59" s="46"/>
      <c r="GM59" s="46"/>
      <c r="GN59" s="46"/>
      <c r="GO59" s="46"/>
      <c r="GP59" s="46"/>
      <c r="GQ59" s="46"/>
      <c r="GR59" s="46"/>
      <c r="GS59" s="46"/>
      <c r="GT59" s="46"/>
      <c r="GU59" s="46"/>
      <c r="GV59" s="46"/>
      <c r="GW59" s="46"/>
      <c r="GX59" s="46"/>
      <c r="GY59" s="46"/>
      <c r="GZ59" s="46"/>
      <c r="HA59" s="46"/>
      <c r="HB59" s="46"/>
      <c r="HC59" s="46"/>
      <c r="HD59" s="46"/>
      <c r="HE59" s="46"/>
      <c r="HF59" s="46"/>
      <c r="HG59" s="46"/>
      <c r="HH59" s="46"/>
      <c r="HI59" s="46"/>
      <c r="HJ59" s="46"/>
      <c r="HK59" s="46"/>
      <c r="HL59" s="46"/>
      <c r="HM59" s="46"/>
      <c r="HN59" s="46"/>
      <c r="HO59" s="46"/>
      <c r="HP59" s="46"/>
      <c r="HQ59" s="46"/>
      <c r="HR59" s="46"/>
      <c r="HS59" s="46"/>
      <c r="HT59" s="46"/>
      <c r="HU59" s="46"/>
      <c r="HV59" s="46"/>
      <c r="HW59" s="46"/>
      <c r="HX59" s="46"/>
      <c r="HY59" s="46"/>
      <c r="HZ59" s="46"/>
      <c r="IA59" s="46"/>
      <c r="IB59" s="46"/>
      <c r="IC59" s="46"/>
      <c r="ID59" s="46"/>
      <c r="IE59" s="46"/>
      <c r="IF59" s="46"/>
      <c r="IG59" s="46"/>
      <c r="IH59" s="46"/>
      <c r="II59" s="46"/>
      <c r="IJ59" s="46"/>
      <c r="IK59" s="46"/>
      <c r="IL59" s="46"/>
      <c r="IM59" s="46"/>
      <c r="IN59" s="46"/>
      <c r="IO59" s="46"/>
      <c r="IP59" s="46"/>
      <c r="IQ59" s="46"/>
      <c r="IR59" s="46"/>
      <c r="IS59" s="46"/>
      <c r="IT59" s="46"/>
      <c r="IU59" s="46"/>
      <c r="IV59" s="46"/>
      <c r="IW59" s="46"/>
      <c r="IX59" s="46"/>
      <c r="IY59" s="46"/>
      <c r="IZ59" s="46"/>
      <c r="JA59" s="46"/>
      <c r="JB59" s="46"/>
      <c r="JC59" s="46"/>
      <c r="JD59" s="46"/>
      <c r="JE59" s="46"/>
      <c r="JF59" s="46"/>
      <c r="JG59" s="46"/>
      <c r="JH59" s="46"/>
      <c r="JI59" s="46"/>
      <c r="JJ59" s="46"/>
      <c r="JK59" s="46"/>
      <c r="JL59" s="46"/>
      <c r="JM59" s="46"/>
      <c r="JN59" s="46"/>
      <c r="JO59" s="46"/>
      <c r="JP59" s="46"/>
      <c r="JQ59" s="46"/>
      <c r="JR59" s="46"/>
      <c r="JS59" s="46"/>
      <c r="JT59" s="46"/>
      <c r="JU59" s="46"/>
      <c r="JV59" s="46"/>
      <c r="JW59" s="46"/>
      <c r="JX59" s="46"/>
      <c r="JY59" s="46"/>
      <c r="JZ59" s="46"/>
      <c r="KA59" s="46"/>
      <c r="KB59" s="46"/>
      <c r="KC59" s="46"/>
      <c r="KD59" s="46"/>
      <c r="KE59" s="46"/>
      <c r="KF59" s="46"/>
      <c r="KG59" s="46"/>
      <c r="KH59" s="46"/>
      <c r="KI59" s="46"/>
      <c r="KJ59" s="46"/>
      <c r="KK59" s="46"/>
      <c r="KL59" s="46"/>
      <c r="KM59" s="46"/>
      <c r="KN59" s="46"/>
      <c r="KO59" s="46"/>
      <c r="KP59" s="46"/>
      <c r="KQ59" s="46"/>
      <c r="KR59" s="46"/>
      <c r="KS59" s="46"/>
      <c r="KT59" s="46"/>
      <c r="KU59" s="46"/>
      <c r="KV59" s="46"/>
      <c r="KW59" s="46"/>
      <c r="KX59" s="46"/>
      <c r="KY59" s="46"/>
      <c r="KZ59" s="46"/>
      <c r="LA59" s="46"/>
      <c r="LB59" s="46"/>
      <c r="LC59" s="46"/>
      <c r="LD59" s="46"/>
      <c r="LE59" s="46"/>
      <c r="LF59" s="46"/>
      <c r="LG59" s="46"/>
      <c r="LH59" s="46"/>
      <c r="LI59" s="46"/>
      <c r="LJ59" s="46"/>
      <c r="LK59" s="46"/>
      <c r="LL59" s="46"/>
      <c r="LM59" s="46"/>
      <c r="LN59" s="46"/>
      <c r="LO59" s="46"/>
      <c r="LP59" s="46"/>
      <c r="LQ59" s="46"/>
      <c r="LR59" s="46"/>
      <c r="LS59" s="46"/>
      <c r="LT59" s="46"/>
      <c r="LU59" s="46"/>
      <c r="LV59" s="46"/>
      <c r="LW59" s="46"/>
      <c r="LX59" s="46"/>
      <c r="LY59" s="46"/>
      <c r="LZ59" s="46"/>
      <c r="MA59" s="46"/>
      <c r="MB59" s="46"/>
      <c r="MC59" s="46"/>
      <c r="MD59" s="46"/>
      <c r="ME59" s="46"/>
      <c r="MF59" s="46"/>
      <c r="MG59" s="46"/>
      <c r="MH59" s="46"/>
      <c r="MI59" s="46"/>
      <c r="MJ59" s="46"/>
      <c r="MK59" s="46"/>
      <c r="ML59" s="46"/>
      <c r="MM59" s="46"/>
      <c r="MN59" s="46"/>
      <c r="MO59" s="46"/>
      <c r="MP59" s="46"/>
      <c r="MQ59" s="46"/>
    </row>
    <row r="60" spans="1:355" s="47" customFormat="1" x14ac:dyDescent="0.25">
      <c r="A60" s="181" t="s">
        <v>30</v>
      </c>
      <c r="B60" s="62">
        <v>770</v>
      </c>
      <c r="C60" s="182">
        <v>2</v>
      </c>
      <c r="D60" s="63">
        <f t="shared" si="1"/>
        <v>1540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  <c r="DD60" s="46"/>
      <c r="DE60" s="46"/>
      <c r="DF60" s="46"/>
      <c r="DG60" s="46"/>
      <c r="DH60" s="46"/>
      <c r="DI60" s="46"/>
      <c r="DJ60" s="46"/>
      <c r="DK60" s="46"/>
      <c r="DL60" s="46"/>
      <c r="DM60" s="46"/>
      <c r="DN60" s="46"/>
      <c r="DO60" s="46"/>
      <c r="DP60" s="46"/>
      <c r="DQ60" s="46"/>
      <c r="DR60" s="46"/>
      <c r="DS60" s="46"/>
      <c r="DT60" s="46"/>
      <c r="DU60" s="46"/>
      <c r="DV60" s="46"/>
      <c r="DW60" s="46"/>
      <c r="DX60" s="46"/>
      <c r="DY60" s="46"/>
      <c r="DZ60" s="46"/>
      <c r="EA60" s="46"/>
      <c r="EB60" s="46"/>
      <c r="EC60" s="46"/>
      <c r="ED60" s="46"/>
      <c r="EE60" s="46"/>
      <c r="EF60" s="46"/>
      <c r="EG60" s="46"/>
      <c r="EH60" s="46"/>
      <c r="EI60" s="46"/>
      <c r="EJ60" s="46"/>
      <c r="EK60" s="46"/>
      <c r="EL60" s="46"/>
      <c r="EM60" s="46"/>
      <c r="EN60" s="46"/>
      <c r="EO60" s="46"/>
      <c r="EP60" s="46"/>
      <c r="EQ60" s="46"/>
      <c r="ER60" s="46"/>
      <c r="ES60" s="46"/>
      <c r="ET60" s="46"/>
      <c r="EU60" s="46"/>
      <c r="EV60" s="46"/>
      <c r="EW60" s="46"/>
      <c r="EX60" s="46"/>
      <c r="EY60" s="46"/>
      <c r="EZ60" s="46"/>
      <c r="FA60" s="46"/>
      <c r="FB60" s="46"/>
      <c r="FC60" s="46"/>
      <c r="FD60" s="46"/>
      <c r="FE60" s="46"/>
      <c r="FF60" s="46"/>
      <c r="FG60" s="46"/>
      <c r="FH60" s="46"/>
      <c r="FI60" s="46"/>
      <c r="FJ60" s="46"/>
      <c r="FK60" s="46"/>
      <c r="FL60" s="46"/>
      <c r="FM60" s="46"/>
      <c r="FN60" s="46"/>
      <c r="FO60" s="46"/>
      <c r="FP60" s="46"/>
      <c r="FQ60" s="46"/>
      <c r="FR60" s="46"/>
      <c r="FS60" s="46"/>
      <c r="FT60" s="46"/>
      <c r="FU60" s="46"/>
      <c r="FV60" s="46"/>
      <c r="FW60" s="46"/>
      <c r="FX60" s="46"/>
      <c r="FY60" s="46"/>
      <c r="FZ60" s="46"/>
      <c r="GA60" s="46"/>
      <c r="GB60" s="46"/>
      <c r="GC60" s="46"/>
      <c r="GD60" s="46"/>
      <c r="GE60" s="46"/>
      <c r="GF60" s="46"/>
      <c r="GG60" s="46"/>
      <c r="GH60" s="46"/>
      <c r="GI60" s="46"/>
      <c r="GJ60" s="46"/>
      <c r="GK60" s="46"/>
      <c r="GL60" s="46"/>
      <c r="GM60" s="46"/>
      <c r="GN60" s="46"/>
      <c r="GO60" s="46"/>
      <c r="GP60" s="46"/>
      <c r="GQ60" s="46"/>
      <c r="GR60" s="46"/>
      <c r="GS60" s="46"/>
      <c r="GT60" s="46"/>
      <c r="GU60" s="46"/>
      <c r="GV60" s="46"/>
      <c r="GW60" s="46"/>
      <c r="GX60" s="46"/>
      <c r="GY60" s="46"/>
      <c r="GZ60" s="46"/>
      <c r="HA60" s="46"/>
      <c r="HB60" s="46"/>
      <c r="HC60" s="46"/>
      <c r="HD60" s="46"/>
      <c r="HE60" s="46"/>
      <c r="HF60" s="46"/>
      <c r="HG60" s="46"/>
      <c r="HH60" s="46"/>
      <c r="HI60" s="46"/>
      <c r="HJ60" s="46"/>
      <c r="HK60" s="46"/>
      <c r="HL60" s="46"/>
      <c r="HM60" s="46"/>
      <c r="HN60" s="46"/>
      <c r="HO60" s="46"/>
      <c r="HP60" s="46"/>
      <c r="HQ60" s="46"/>
      <c r="HR60" s="46"/>
      <c r="HS60" s="46"/>
      <c r="HT60" s="46"/>
      <c r="HU60" s="46"/>
      <c r="HV60" s="46"/>
      <c r="HW60" s="46"/>
      <c r="HX60" s="46"/>
      <c r="HY60" s="46"/>
      <c r="HZ60" s="46"/>
      <c r="IA60" s="46"/>
      <c r="IB60" s="46"/>
      <c r="IC60" s="46"/>
      <c r="ID60" s="46"/>
      <c r="IE60" s="46"/>
      <c r="IF60" s="46"/>
      <c r="IG60" s="46"/>
      <c r="IH60" s="46"/>
      <c r="II60" s="46"/>
      <c r="IJ60" s="46"/>
      <c r="IK60" s="46"/>
      <c r="IL60" s="46"/>
      <c r="IM60" s="46"/>
      <c r="IN60" s="46"/>
      <c r="IO60" s="46"/>
      <c r="IP60" s="46"/>
      <c r="IQ60" s="46"/>
      <c r="IR60" s="46"/>
      <c r="IS60" s="46"/>
      <c r="IT60" s="46"/>
      <c r="IU60" s="46"/>
      <c r="IV60" s="46"/>
      <c r="IW60" s="46"/>
      <c r="IX60" s="46"/>
      <c r="IY60" s="46"/>
      <c r="IZ60" s="46"/>
      <c r="JA60" s="46"/>
      <c r="JB60" s="46"/>
      <c r="JC60" s="46"/>
      <c r="JD60" s="46"/>
      <c r="JE60" s="46"/>
      <c r="JF60" s="46"/>
      <c r="JG60" s="46"/>
      <c r="JH60" s="46"/>
      <c r="JI60" s="46"/>
      <c r="JJ60" s="46"/>
      <c r="JK60" s="46"/>
      <c r="JL60" s="46"/>
      <c r="JM60" s="46"/>
      <c r="JN60" s="46"/>
      <c r="JO60" s="46"/>
      <c r="JP60" s="46"/>
      <c r="JQ60" s="46"/>
      <c r="JR60" s="46"/>
      <c r="JS60" s="46"/>
      <c r="JT60" s="46"/>
      <c r="JU60" s="46"/>
      <c r="JV60" s="46"/>
      <c r="JW60" s="46"/>
      <c r="JX60" s="46"/>
      <c r="JY60" s="46"/>
      <c r="JZ60" s="46"/>
      <c r="KA60" s="46"/>
      <c r="KB60" s="46"/>
      <c r="KC60" s="46"/>
      <c r="KD60" s="46"/>
      <c r="KE60" s="46"/>
      <c r="KF60" s="46"/>
      <c r="KG60" s="46"/>
      <c r="KH60" s="46"/>
      <c r="KI60" s="46"/>
      <c r="KJ60" s="46"/>
      <c r="KK60" s="46"/>
      <c r="KL60" s="46"/>
      <c r="KM60" s="46"/>
      <c r="KN60" s="46"/>
      <c r="KO60" s="46"/>
      <c r="KP60" s="46"/>
      <c r="KQ60" s="46"/>
      <c r="KR60" s="46"/>
      <c r="KS60" s="46"/>
      <c r="KT60" s="46"/>
      <c r="KU60" s="46"/>
      <c r="KV60" s="46"/>
      <c r="KW60" s="46"/>
      <c r="KX60" s="46"/>
      <c r="KY60" s="46"/>
      <c r="KZ60" s="46"/>
      <c r="LA60" s="46"/>
      <c r="LB60" s="46"/>
      <c r="LC60" s="46"/>
      <c r="LD60" s="46"/>
      <c r="LE60" s="46"/>
      <c r="LF60" s="46"/>
      <c r="LG60" s="46"/>
      <c r="LH60" s="46"/>
      <c r="LI60" s="46"/>
      <c r="LJ60" s="46"/>
      <c r="LK60" s="46"/>
      <c r="LL60" s="46"/>
      <c r="LM60" s="46"/>
      <c r="LN60" s="46"/>
      <c r="LO60" s="46"/>
      <c r="LP60" s="46"/>
      <c r="LQ60" s="46"/>
      <c r="LR60" s="46"/>
      <c r="LS60" s="46"/>
      <c r="LT60" s="46"/>
      <c r="LU60" s="46"/>
      <c r="LV60" s="46"/>
      <c r="LW60" s="46"/>
      <c r="LX60" s="46"/>
      <c r="LY60" s="46"/>
      <c r="LZ60" s="46"/>
      <c r="MA60" s="46"/>
      <c r="MB60" s="46"/>
      <c r="MC60" s="46"/>
      <c r="MD60" s="46"/>
      <c r="ME60" s="46"/>
      <c r="MF60" s="46"/>
      <c r="MG60" s="46"/>
      <c r="MH60" s="46"/>
      <c r="MI60" s="46"/>
      <c r="MJ60" s="46"/>
      <c r="MK60" s="46"/>
      <c r="ML60" s="46"/>
      <c r="MM60" s="46"/>
      <c r="MN60" s="46"/>
      <c r="MO60" s="46"/>
      <c r="MP60" s="46"/>
      <c r="MQ60" s="46"/>
    </row>
    <row r="61" spans="1:355" s="47" customFormat="1" ht="27.6" x14ac:dyDescent="0.25">
      <c r="A61" s="15" t="s">
        <v>60</v>
      </c>
      <c r="B61" s="12">
        <v>150</v>
      </c>
      <c r="C61" s="8">
        <v>2</v>
      </c>
      <c r="D61" s="55">
        <f t="shared" si="1"/>
        <v>300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  <c r="BV61" s="46"/>
      <c r="BW61" s="46"/>
      <c r="BX61" s="46"/>
      <c r="BY61" s="46"/>
      <c r="BZ61" s="46"/>
      <c r="CA61" s="46"/>
      <c r="CB61" s="46"/>
      <c r="CC61" s="46"/>
      <c r="CD61" s="46"/>
      <c r="CE61" s="46"/>
      <c r="CF61" s="46"/>
      <c r="CG61" s="46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6"/>
      <c r="CV61" s="46"/>
      <c r="CW61" s="46"/>
      <c r="CX61" s="46"/>
      <c r="CY61" s="46"/>
      <c r="CZ61" s="46"/>
      <c r="DA61" s="46"/>
      <c r="DB61" s="46"/>
      <c r="DC61" s="46"/>
      <c r="DD61" s="46"/>
      <c r="DE61" s="46"/>
      <c r="DF61" s="46"/>
      <c r="DG61" s="46"/>
      <c r="DH61" s="46"/>
      <c r="DI61" s="46"/>
      <c r="DJ61" s="46"/>
      <c r="DK61" s="46"/>
      <c r="DL61" s="46"/>
      <c r="DM61" s="46"/>
      <c r="DN61" s="46"/>
      <c r="DO61" s="46"/>
      <c r="DP61" s="46"/>
      <c r="DQ61" s="46"/>
      <c r="DR61" s="46"/>
      <c r="DS61" s="46"/>
      <c r="DT61" s="46"/>
      <c r="DU61" s="46"/>
      <c r="DV61" s="46"/>
      <c r="DW61" s="46"/>
      <c r="DX61" s="46"/>
      <c r="DY61" s="46"/>
      <c r="DZ61" s="46"/>
      <c r="EA61" s="46"/>
      <c r="EB61" s="46"/>
      <c r="EC61" s="46"/>
      <c r="ED61" s="46"/>
      <c r="EE61" s="46"/>
      <c r="EF61" s="46"/>
      <c r="EG61" s="46"/>
      <c r="EH61" s="46"/>
      <c r="EI61" s="46"/>
      <c r="EJ61" s="46"/>
      <c r="EK61" s="46"/>
      <c r="EL61" s="46"/>
      <c r="EM61" s="46"/>
      <c r="EN61" s="46"/>
      <c r="EO61" s="46"/>
      <c r="EP61" s="46"/>
      <c r="EQ61" s="46"/>
      <c r="ER61" s="46"/>
      <c r="ES61" s="46"/>
      <c r="ET61" s="46"/>
      <c r="EU61" s="46"/>
      <c r="EV61" s="46"/>
      <c r="EW61" s="46"/>
      <c r="EX61" s="46"/>
      <c r="EY61" s="46"/>
      <c r="EZ61" s="46"/>
      <c r="FA61" s="46"/>
      <c r="FB61" s="46"/>
      <c r="FC61" s="46"/>
      <c r="FD61" s="46"/>
      <c r="FE61" s="46"/>
      <c r="FF61" s="46"/>
      <c r="FG61" s="46"/>
      <c r="FH61" s="46"/>
      <c r="FI61" s="46"/>
      <c r="FJ61" s="46"/>
      <c r="FK61" s="46"/>
      <c r="FL61" s="46"/>
      <c r="FM61" s="46"/>
      <c r="FN61" s="46"/>
      <c r="FO61" s="46"/>
      <c r="FP61" s="46"/>
      <c r="FQ61" s="46"/>
      <c r="FR61" s="46"/>
      <c r="FS61" s="46"/>
      <c r="FT61" s="46"/>
      <c r="FU61" s="46"/>
      <c r="FV61" s="46"/>
      <c r="FW61" s="46"/>
      <c r="FX61" s="46"/>
      <c r="FY61" s="46"/>
      <c r="FZ61" s="46"/>
      <c r="GA61" s="46"/>
      <c r="GB61" s="46"/>
      <c r="GC61" s="46"/>
      <c r="GD61" s="46"/>
      <c r="GE61" s="46"/>
      <c r="GF61" s="46"/>
      <c r="GG61" s="46"/>
      <c r="GH61" s="46"/>
      <c r="GI61" s="46"/>
      <c r="GJ61" s="46"/>
      <c r="GK61" s="46"/>
      <c r="GL61" s="46"/>
      <c r="GM61" s="46"/>
      <c r="GN61" s="46"/>
      <c r="GO61" s="46"/>
      <c r="GP61" s="46"/>
      <c r="GQ61" s="46"/>
      <c r="GR61" s="46"/>
      <c r="GS61" s="46"/>
      <c r="GT61" s="46"/>
      <c r="GU61" s="46"/>
      <c r="GV61" s="46"/>
      <c r="GW61" s="46"/>
      <c r="GX61" s="46"/>
      <c r="GY61" s="46"/>
      <c r="GZ61" s="46"/>
      <c r="HA61" s="46"/>
      <c r="HB61" s="46"/>
      <c r="HC61" s="46"/>
      <c r="HD61" s="46"/>
      <c r="HE61" s="46"/>
      <c r="HF61" s="46"/>
      <c r="HG61" s="46"/>
      <c r="HH61" s="46"/>
      <c r="HI61" s="46"/>
      <c r="HJ61" s="46"/>
      <c r="HK61" s="46"/>
      <c r="HL61" s="46"/>
      <c r="HM61" s="46"/>
      <c r="HN61" s="46"/>
      <c r="HO61" s="46"/>
      <c r="HP61" s="46"/>
      <c r="HQ61" s="46"/>
      <c r="HR61" s="46"/>
      <c r="HS61" s="46"/>
      <c r="HT61" s="46"/>
      <c r="HU61" s="46"/>
      <c r="HV61" s="46"/>
      <c r="HW61" s="46"/>
      <c r="HX61" s="46"/>
      <c r="HY61" s="46"/>
      <c r="HZ61" s="46"/>
      <c r="IA61" s="46"/>
      <c r="IB61" s="46"/>
      <c r="IC61" s="46"/>
      <c r="ID61" s="46"/>
      <c r="IE61" s="46"/>
      <c r="IF61" s="46"/>
      <c r="IG61" s="46"/>
      <c r="IH61" s="46"/>
      <c r="II61" s="46"/>
      <c r="IJ61" s="46"/>
      <c r="IK61" s="46"/>
      <c r="IL61" s="46"/>
      <c r="IM61" s="46"/>
      <c r="IN61" s="46"/>
      <c r="IO61" s="46"/>
      <c r="IP61" s="46"/>
      <c r="IQ61" s="46"/>
      <c r="IR61" s="46"/>
      <c r="IS61" s="46"/>
      <c r="IT61" s="46"/>
      <c r="IU61" s="46"/>
      <c r="IV61" s="46"/>
      <c r="IW61" s="46"/>
      <c r="IX61" s="46"/>
      <c r="IY61" s="46"/>
      <c r="IZ61" s="46"/>
      <c r="JA61" s="46"/>
      <c r="JB61" s="46"/>
      <c r="JC61" s="46"/>
      <c r="JD61" s="46"/>
      <c r="JE61" s="46"/>
      <c r="JF61" s="46"/>
      <c r="JG61" s="46"/>
      <c r="JH61" s="46"/>
      <c r="JI61" s="46"/>
      <c r="JJ61" s="46"/>
      <c r="JK61" s="46"/>
      <c r="JL61" s="46"/>
      <c r="JM61" s="46"/>
      <c r="JN61" s="46"/>
      <c r="JO61" s="46"/>
      <c r="JP61" s="46"/>
      <c r="JQ61" s="46"/>
      <c r="JR61" s="46"/>
      <c r="JS61" s="46"/>
      <c r="JT61" s="46"/>
      <c r="JU61" s="46"/>
      <c r="JV61" s="46"/>
      <c r="JW61" s="46"/>
      <c r="JX61" s="46"/>
      <c r="JY61" s="46"/>
      <c r="JZ61" s="46"/>
      <c r="KA61" s="46"/>
      <c r="KB61" s="46"/>
      <c r="KC61" s="46"/>
      <c r="KD61" s="46"/>
      <c r="KE61" s="46"/>
      <c r="KF61" s="46"/>
      <c r="KG61" s="46"/>
      <c r="KH61" s="46"/>
      <c r="KI61" s="46"/>
      <c r="KJ61" s="46"/>
      <c r="KK61" s="46"/>
      <c r="KL61" s="46"/>
      <c r="KM61" s="46"/>
      <c r="KN61" s="46"/>
      <c r="KO61" s="46"/>
      <c r="KP61" s="46"/>
      <c r="KQ61" s="46"/>
      <c r="KR61" s="46"/>
      <c r="KS61" s="46"/>
      <c r="KT61" s="46"/>
      <c r="KU61" s="46"/>
      <c r="KV61" s="46"/>
      <c r="KW61" s="46"/>
      <c r="KX61" s="46"/>
      <c r="KY61" s="46"/>
      <c r="KZ61" s="46"/>
      <c r="LA61" s="46"/>
      <c r="LB61" s="46"/>
      <c r="LC61" s="46"/>
      <c r="LD61" s="46"/>
      <c r="LE61" s="46"/>
      <c r="LF61" s="46"/>
      <c r="LG61" s="46"/>
      <c r="LH61" s="46"/>
      <c r="LI61" s="46"/>
      <c r="LJ61" s="46"/>
      <c r="LK61" s="46"/>
      <c r="LL61" s="46"/>
      <c r="LM61" s="46"/>
      <c r="LN61" s="46"/>
      <c r="LO61" s="46"/>
      <c r="LP61" s="46"/>
      <c r="LQ61" s="46"/>
      <c r="LR61" s="46"/>
      <c r="LS61" s="46"/>
      <c r="LT61" s="46"/>
      <c r="LU61" s="46"/>
      <c r="LV61" s="46"/>
      <c r="LW61" s="46"/>
      <c r="LX61" s="46"/>
      <c r="LY61" s="46"/>
      <c r="LZ61" s="46"/>
      <c r="MA61" s="46"/>
      <c r="MB61" s="46"/>
      <c r="MC61" s="46"/>
      <c r="MD61" s="46"/>
      <c r="ME61" s="46"/>
      <c r="MF61" s="46"/>
      <c r="MG61" s="46"/>
      <c r="MH61" s="46"/>
      <c r="MI61" s="46"/>
      <c r="MJ61" s="46"/>
      <c r="MK61" s="46"/>
      <c r="ML61" s="46"/>
      <c r="MM61" s="46"/>
      <c r="MN61" s="46"/>
      <c r="MO61" s="46"/>
      <c r="MP61" s="46"/>
      <c r="MQ61" s="46"/>
    </row>
    <row r="62" spans="1:355" s="47" customFormat="1" ht="27.6" x14ac:dyDescent="0.25">
      <c r="A62" s="77" t="s">
        <v>93</v>
      </c>
      <c r="B62" s="117">
        <f>B63</f>
        <v>100</v>
      </c>
      <c r="C62" s="78"/>
      <c r="D62" s="108">
        <f>D63</f>
        <v>100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  <c r="BV62" s="46"/>
      <c r="BW62" s="46"/>
      <c r="BX62" s="46"/>
      <c r="BY62" s="46"/>
      <c r="BZ62" s="46"/>
      <c r="CA62" s="46"/>
      <c r="CB62" s="46"/>
      <c r="CC62" s="46"/>
      <c r="CD62" s="46"/>
      <c r="CE62" s="46"/>
      <c r="CF62" s="46"/>
      <c r="CG62" s="46"/>
      <c r="CH62" s="46"/>
      <c r="CI62" s="46"/>
      <c r="CJ62" s="46"/>
      <c r="CK62" s="46"/>
      <c r="CL62" s="46"/>
      <c r="CM62" s="46"/>
      <c r="CN62" s="46"/>
      <c r="CO62" s="46"/>
      <c r="CP62" s="46"/>
      <c r="CQ62" s="46"/>
      <c r="CR62" s="46"/>
      <c r="CS62" s="46"/>
      <c r="CT62" s="46"/>
      <c r="CU62" s="46"/>
      <c r="CV62" s="46"/>
      <c r="CW62" s="46"/>
      <c r="CX62" s="46"/>
      <c r="CY62" s="46"/>
      <c r="CZ62" s="46"/>
      <c r="DA62" s="46"/>
      <c r="DB62" s="46"/>
      <c r="DC62" s="46"/>
      <c r="DD62" s="46"/>
      <c r="DE62" s="46"/>
      <c r="DF62" s="46"/>
      <c r="DG62" s="46"/>
      <c r="DH62" s="46"/>
      <c r="DI62" s="46"/>
      <c r="DJ62" s="46"/>
      <c r="DK62" s="46"/>
      <c r="DL62" s="46"/>
      <c r="DM62" s="46"/>
      <c r="DN62" s="46"/>
      <c r="DO62" s="46"/>
      <c r="DP62" s="46"/>
      <c r="DQ62" s="46"/>
      <c r="DR62" s="46"/>
      <c r="DS62" s="46"/>
      <c r="DT62" s="46"/>
      <c r="DU62" s="46"/>
      <c r="DV62" s="46"/>
      <c r="DW62" s="46"/>
      <c r="DX62" s="46"/>
      <c r="DY62" s="46"/>
      <c r="DZ62" s="46"/>
      <c r="EA62" s="46"/>
      <c r="EB62" s="46"/>
      <c r="EC62" s="46"/>
      <c r="ED62" s="46"/>
      <c r="EE62" s="46"/>
      <c r="EF62" s="46"/>
      <c r="EG62" s="46"/>
      <c r="EH62" s="46"/>
      <c r="EI62" s="46"/>
      <c r="EJ62" s="46"/>
      <c r="EK62" s="46"/>
      <c r="EL62" s="46"/>
      <c r="EM62" s="46"/>
      <c r="EN62" s="46"/>
      <c r="EO62" s="46"/>
      <c r="EP62" s="46"/>
      <c r="EQ62" s="46"/>
      <c r="ER62" s="46"/>
      <c r="ES62" s="46"/>
      <c r="ET62" s="46"/>
      <c r="EU62" s="46"/>
      <c r="EV62" s="46"/>
      <c r="EW62" s="46"/>
      <c r="EX62" s="46"/>
      <c r="EY62" s="46"/>
      <c r="EZ62" s="46"/>
      <c r="FA62" s="46"/>
      <c r="FB62" s="46"/>
      <c r="FC62" s="46"/>
      <c r="FD62" s="46"/>
      <c r="FE62" s="46"/>
      <c r="FF62" s="46"/>
      <c r="FG62" s="46"/>
      <c r="FH62" s="46"/>
      <c r="FI62" s="46"/>
      <c r="FJ62" s="46"/>
      <c r="FK62" s="46"/>
      <c r="FL62" s="46"/>
      <c r="FM62" s="46"/>
      <c r="FN62" s="46"/>
      <c r="FO62" s="46"/>
      <c r="FP62" s="46"/>
      <c r="FQ62" s="46"/>
      <c r="FR62" s="46"/>
      <c r="FS62" s="46"/>
      <c r="FT62" s="46"/>
      <c r="FU62" s="46"/>
      <c r="FV62" s="46"/>
      <c r="FW62" s="46"/>
      <c r="FX62" s="46"/>
      <c r="FY62" s="46"/>
      <c r="FZ62" s="46"/>
      <c r="GA62" s="46"/>
      <c r="GB62" s="46"/>
      <c r="GC62" s="46"/>
      <c r="GD62" s="46"/>
      <c r="GE62" s="46"/>
      <c r="GF62" s="46"/>
      <c r="GG62" s="46"/>
      <c r="GH62" s="46"/>
      <c r="GI62" s="46"/>
      <c r="GJ62" s="46"/>
      <c r="GK62" s="46"/>
      <c r="GL62" s="46"/>
      <c r="GM62" s="46"/>
      <c r="GN62" s="46"/>
      <c r="GO62" s="46"/>
      <c r="GP62" s="46"/>
      <c r="GQ62" s="46"/>
      <c r="GR62" s="46"/>
      <c r="GS62" s="46"/>
      <c r="GT62" s="46"/>
      <c r="GU62" s="46"/>
      <c r="GV62" s="46"/>
      <c r="GW62" s="46"/>
      <c r="GX62" s="46"/>
      <c r="GY62" s="46"/>
      <c r="GZ62" s="46"/>
      <c r="HA62" s="46"/>
      <c r="HB62" s="46"/>
      <c r="HC62" s="46"/>
      <c r="HD62" s="46"/>
      <c r="HE62" s="46"/>
      <c r="HF62" s="46"/>
      <c r="HG62" s="46"/>
      <c r="HH62" s="46"/>
      <c r="HI62" s="46"/>
      <c r="HJ62" s="46"/>
      <c r="HK62" s="46"/>
      <c r="HL62" s="46"/>
      <c r="HM62" s="46"/>
      <c r="HN62" s="46"/>
      <c r="HO62" s="46"/>
      <c r="HP62" s="46"/>
      <c r="HQ62" s="46"/>
      <c r="HR62" s="46"/>
      <c r="HS62" s="46"/>
      <c r="HT62" s="46"/>
      <c r="HU62" s="46"/>
      <c r="HV62" s="46"/>
      <c r="HW62" s="46"/>
      <c r="HX62" s="46"/>
      <c r="HY62" s="46"/>
      <c r="HZ62" s="46"/>
      <c r="IA62" s="46"/>
      <c r="IB62" s="46"/>
      <c r="IC62" s="46"/>
      <c r="ID62" s="46"/>
      <c r="IE62" s="46"/>
      <c r="IF62" s="46"/>
      <c r="IG62" s="46"/>
      <c r="IH62" s="46"/>
      <c r="II62" s="46"/>
      <c r="IJ62" s="46"/>
      <c r="IK62" s="46"/>
      <c r="IL62" s="46"/>
      <c r="IM62" s="46"/>
      <c r="IN62" s="46"/>
      <c r="IO62" s="46"/>
      <c r="IP62" s="46"/>
      <c r="IQ62" s="46"/>
      <c r="IR62" s="46"/>
      <c r="IS62" s="46"/>
      <c r="IT62" s="46"/>
      <c r="IU62" s="46"/>
      <c r="IV62" s="46"/>
      <c r="IW62" s="46"/>
      <c r="IX62" s="46"/>
      <c r="IY62" s="46"/>
      <c r="IZ62" s="46"/>
      <c r="JA62" s="46"/>
      <c r="JB62" s="46"/>
      <c r="JC62" s="46"/>
      <c r="JD62" s="46"/>
      <c r="JE62" s="46"/>
      <c r="JF62" s="46"/>
      <c r="JG62" s="46"/>
      <c r="JH62" s="46"/>
      <c r="JI62" s="46"/>
      <c r="JJ62" s="46"/>
      <c r="JK62" s="46"/>
      <c r="JL62" s="46"/>
      <c r="JM62" s="46"/>
      <c r="JN62" s="46"/>
      <c r="JO62" s="46"/>
      <c r="JP62" s="46"/>
      <c r="JQ62" s="46"/>
      <c r="JR62" s="46"/>
      <c r="JS62" s="46"/>
      <c r="JT62" s="46"/>
      <c r="JU62" s="46"/>
      <c r="JV62" s="46"/>
      <c r="JW62" s="46"/>
      <c r="JX62" s="46"/>
      <c r="JY62" s="46"/>
      <c r="JZ62" s="46"/>
      <c r="KA62" s="46"/>
      <c r="KB62" s="46"/>
      <c r="KC62" s="46"/>
      <c r="KD62" s="46"/>
      <c r="KE62" s="46"/>
      <c r="KF62" s="46"/>
      <c r="KG62" s="46"/>
      <c r="KH62" s="46"/>
      <c r="KI62" s="46"/>
      <c r="KJ62" s="46"/>
      <c r="KK62" s="46"/>
      <c r="KL62" s="46"/>
      <c r="KM62" s="46"/>
      <c r="KN62" s="46"/>
      <c r="KO62" s="46"/>
      <c r="KP62" s="46"/>
      <c r="KQ62" s="46"/>
      <c r="KR62" s="46"/>
      <c r="KS62" s="46"/>
      <c r="KT62" s="46"/>
      <c r="KU62" s="46"/>
      <c r="KV62" s="46"/>
      <c r="KW62" s="46"/>
      <c r="KX62" s="46"/>
      <c r="KY62" s="46"/>
      <c r="KZ62" s="46"/>
      <c r="LA62" s="46"/>
      <c r="LB62" s="46"/>
      <c r="LC62" s="46"/>
      <c r="LD62" s="46"/>
      <c r="LE62" s="46"/>
      <c r="LF62" s="46"/>
      <c r="LG62" s="46"/>
      <c r="LH62" s="46"/>
      <c r="LI62" s="46"/>
      <c r="LJ62" s="46"/>
      <c r="LK62" s="46"/>
      <c r="LL62" s="46"/>
      <c r="LM62" s="46"/>
      <c r="LN62" s="46"/>
      <c r="LO62" s="46"/>
      <c r="LP62" s="46"/>
      <c r="LQ62" s="46"/>
      <c r="LR62" s="46"/>
      <c r="LS62" s="46"/>
      <c r="LT62" s="46"/>
      <c r="LU62" s="46"/>
      <c r="LV62" s="46"/>
      <c r="LW62" s="46"/>
      <c r="LX62" s="46"/>
      <c r="LY62" s="46"/>
      <c r="LZ62" s="46"/>
      <c r="MA62" s="46"/>
      <c r="MB62" s="46"/>
      <c r="MC62" s="46"/>
      <c r="MD62" s="46"/>
      <c r="ME62" s="46"/>
      <c r="MF62" s="46"/>
      <c r="MG62" s="46"/>
      <c r="MH62" s="46"/>
      <c r="MI62" s="46"/>
      <c r="MJ62" s="46"/>
      <c r="MK62" s="46"/>
      <c r="ML62" s="46"/>
      <c r="MM62" s="46"/>
      <c r="MN62" s="46"/>
      <c r="MO62" s="46"/>
      <c r="MP62" s="46"/>
      <c r="MQ62" s="46"/>
    </row>
    <row r="63" spans="1:355" s="47" customFormat="1" x14ac:dyDescent="0.25">
      <c r="A63" s="34" t="s">
        <v>35</v>
      </c>
      <c r="B63" s="78">
        <v>100</v>
      </c>
      <c r="C63" s="12">
        <v>1</v>
      </c>
      <c r="D63" s="55">
        <f t="shared" si="1"/>
        <v>100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  <c r="GD63" s="46"/>
      <c r="GE63" s="46"/>
      <c r="GF63" s="46"/>
      <c r="GG63" s="46"/>
      <c r="GH63" s="46"/>
      <c r="GI63" s="46"/>
      <c r="GJ63" s="46"/>
      <c r="GK63" s="46"/>
      <c r="GL63" s="46"/>
      <c r="GM63" s="46"/>
      <c r="GN63" s="46"/>
      <c r="GO63" s="46"/>
      <c r="GP63" s="46"/>
      <c r="GQ63" s="46"/>
      <c r="GR63" s="46"/>
      <c r="GS63" s="46"/>
      <c r="GT63" s="46"/>
      <c r="GU63" s="46"/>
      <c r="GV63" s="46"/>
      <c r="GW63" s="46"/>
      <c r="GX63" s="46"/>
      <c r="GY63" s="46"/>
      <c r="GZ63" s="46"/>
      <c r="HA63" s="46"/>
      <c r="HB63" s="46"/>
      <c r="HC63" s="46"/>
      <c r="HD63" s="46"/>
      <c r="HE63" s="46"/>
      <c r="HF63" s="46"/>
      <c r="HG63" s="46"/>
      <c r="HH63" s="46"/>
      <c r="HI63" s="46"/>
      <c r="HJ63" s="46"/>
      <c r="HK63" s="46"/>
      <c r="HL63" s="46"/>
      <c r="HM63" s="46"/>
      <c r="HN63" s="46"/>
      <c r="HO63" s="46"/>
      <c r="HP63" s="46"/>
      <c r="HQ63" s="46"/>
      <c r="HR63" s="46"/>
      <c r="HS63" s="46"/>
      <c r="HT63" s="46"/>
      <c r="HU63" s="46"/>
      <c r="HV63" s="46"/>
      <c r="HW63" s="46"/>
      <c r="HX63" s="46"/>
      <c r="HY63" s="46"/>
      <c r="HZ63" s="46"/>
      <c r="IA63" s="46"/>
      <c r="IB63" s="46"/>
      <c r="IC63" s="46"/>
      <c r="ID63" s="46"/>
      <c r="IE63" s="46"/>
      <c r="IF63" s="46"/>
      <c r="IG63" s="46"/>
      <c r="IH63" s="46"/>
      <c r="II63" s="46"/>
      <c r="IJ63" s="46"/>
      <c r="IK63" s="46"/>
      <c r="IL63" s="46"/>
      <c r="IM63" s="46"/>
      <c r="IN63" s="46"/>
      <c r="IO63" s="46"/>
      <c r="IP63" s="46"/>
      <c r="IQ63" s="46"/>
      <c r="IR63" s="46"/>
      <c r="IS63" s="46"/>
      <c r="IT63" s="46"/>
      <c r="IU63" s="46"/>
      <c r="IV63" s="46"/>
      <c r="IW63" s="46"/>
      <c r="IX63" s="46"/>
      <c r="IY63" s="46"/>
      <c r="IZ63" s="46"/>
      <c r="JA63" s="46"/>
      <c r="JB63" s="46"/>
      <c r="JC63" s="46"/>
      <c r="JD63" s="46"/>
      <c r="JE63" s="46"/>
      <c r="JF63" s="46"/>
      <c r="JG63" s="46"/>
      <c r="JH63" s="46"/>
      <c r="JI63" s="46"/>
      <c r="JJ63" s="46"/>
      <c r="JK63" s="46"/>
      <c r="JL63" s="46"/>
      <c r="JM63" s="46"/>
      <c r="JN63" s="46"/>
      <c r="JO63" s="46"/>
      <c r="JP63" s="46"/>
      <c r="JQ63" s="46"/>
      <c r="JR63" s="46"/>
      <c r="JS63" s="46"/>
      <c r="JT63" s="46"/>
      <c r="JU63" s="46"/>
      <c r="JV63" s="46"/>
      <c r="JW63" s="46"/>
      <c r="JX63" s="46"/>
      <c r="JY63" s="46"/>
      <c r="JZ63" s="46"/>
      <c r="KA63" s="46"/>
      <c r="KB63" s="46"/>
      <c r="KC63" s="46"/>
      <c r="KD63" s="46"/>
      <c r="KE63" s="46"/>
      <c r="KF63" s="46"/>
      <c r="KG63" s="46"/>
      <c r="KH63" s="46"/>
      <c r="KI63" s="46"/>
      <c r="KJ63" s="46"/>
      <c r="KK63" s="46"/>
      <c r="KL63" s="46"/>
      <c r="KM63" s="46"/>
      <c r="KN63" s="46"/>
      <c r="KO63" s="46"/>
      <c r="KP63" s="46"/>
      <c r="KQ63" s="46"/>
      <c r="KR63" s="46"/>
      <c r="KS63" s="46"/>
      <c r="KT63" s="46"/>
      <c r="KU63" s="46"/>
      <c r="KV63" s="46"/>
      <c r="KW63" s="46"/>
      <c r="KX63" s="46"/>
      <c r="KY63" s="46"/>
      <c r="KZ63" s="46"/>
      <c r="LA63" s="46"/>
      <c r="LB63" s="46"/>
      <c r="LC63" s="46"/>
      <c r="LD63" s="46"/>
      <c r="LE63" s="46"/>
      <c r="LF63" s="46"/>
      <c r="LG63" s="46"/>
      <c r="LH63" s="46"/>
      <c r="LI63" s="46"/>
      <c r="LJ63" s="46"/>
      <c r="LK63" s="46"/>
      <c r="LL63" s="46"/>
      <c r="LM63" s="46"/>
      <c r="LN63" s="46"/>
      <c r="LO63" s="46"/>
      <c r="LP63" s="46"/>
      <c r="LQ63" s="46"/>
      <c r="LR63" s="46"/>
      <c r="LS63" s="46"/>
      <c r="LT63" s="46"/>
      <c r="LU63" s="46"/>
      <c r="LV63" s="46"/>
      <c r="LW63" s="46"/>
      <c r="LX63" s="46"/>
      <c r="LY63" s="46"/>
      <c r="LZ63" s="46"/>
      <c r="MA63" s="46"/>
      <c r="MB63" s="46"/>
      <c r="MC63" s="46"/>
      <c r="MD63" s="46"/>
      <c r="ME63" s="46"/>
      <c r="MF63" s="46"/>
      <c r="MG63" s="46"/>
      <c r="MH63" s="46"/>
      <c r="MI63" s="46"/>
      <c r="MJ63" s="46"/>
      <c r="MK63" s="46"/>
      <c r="ML63" s="46"/>
      <c r="MM63" s="46"/>
      <c r="MN63" s="46"/>
      <c r="MO63" s="46"/>
      <c r="MP63" s="46"/>
      <c r="MQ63" s="46"/>
    </row>
    <row r="64" spans="1:355" s="47" customFormat="1" x14ac:dyDescent="0.25">
      <c r="A64" s="7" t="s">
        <v>13</v>
      </c>
      <c r="B64" s="13"/>
      <c r="C64" s="13"/>
      <c r="D64" s="57">
        <f>D50</f>
        <v>4500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  <c r="GD64" s="46"/>
      <c r="GE64" s="46"/>
      <c r="GF64" s="46"/>
      <c r="GG64" s="46"/>
      <c r="GH64" s="46"/>
      <c r="GI64" s="46"/>
      <c r="GJ64" s="46"/>
      <c r="GK64" s="46"/>
      <c r="GL64" s="46"/>
      <c r="GM64" s="46"/>
      <c r="GN64" s="46"/>
      <c r="GO64" s="46"/>
      <c r="GP64" s="46"/>
      <c r="GQ64" s="46"/>
      <c r="GR64" s="46"/>
      <c r="GS64" s="46"/>
      <c r="GT64" s="46"/>
      <c r="GU64" s="46"/>
      <c r="GV64" s="46"/>
      <c r="GW64" s="46"/>
      <c r="GX64" s="46"/>
      <c r="GY64" s="46"/>
      <c r="GZ64" s="46"/>
      <c r="HA64" s="46"/>
      <c r="HB64" s="46"/>
      <c r="HC64" s="46"/>
      <c r="HD64" s="46"/>
      <c r="HE64" s="46"/>
      <c r="HF64" s="46"/>
      <c r="HG64" s="46"/>
      <c r="HH64" s="46"/>
      <c r="HI64" s="46"/>
      <c r="HJ64" s="46"/>
      <c r="HK64" s="46"/>
      <c r="HL64" s="46"/>
      <c r="HM64" s="46"/>
      <c r="HN64" s="46"/>
      <c r="HO64" s="46"/>
      <c r="HP64" s="46"/>
      <c r="HQ64" s="46"/>
      <c r="HR64" s="46"/>
      <c r="HS64" s="46"/>
      <c r="HT64" s="46"/>
      <c r="HU64" s="46"/>
      <c r="HV64" s="46"/>
      <c r="HW64" s="46"/>
      <c r="HX64" s="46"/>
      <c r="HY64" s="46"/>
      <c r="HZ64" s="46"/>
      <c r="IA64" s="46"/>
      <c r="IB64" s="46"/>
      <c r="IC64" s="46"/>
      <c r="ID64" s="46"/>
      <c r="IE64" s="46"/>
      <c r="IF64" s="46"/>
      <c r="IG64" s="46"/>
      <c r="IH64" s="46"/>
      <c r="II64" s="46"/>
      <c r="IJ64" s="46"/>
      <c r="IK64" s="46"/>
      <c r="IL64" s="46"/>
      <c r="IM64" s="46"/>
      <c r="IN64" s="46"/>
      <c r="IO64" s="46"/>
      <c r="IP64" s="46"/>
      <c r="IQ64" s="46"/>
      <c r="IR64" s="46"/>
      <c r="IS64" s="46"/>
      <c r="IT64" s="46"/>
      <c r="IU64" s="46"/>
      <c r="IV64" s="46"/>
      <c r="IW64" s="46"/>
      <c r="IX64" s="46"/>
      <c r="IY64" s="46"/>
      <c r="IZ64" s="46"/>
      <c r="JA64" s="46"/>
      <c r="JB64" s="46"/>
      <c r="JC64" s="46"/>
      <c r="JD64" s="46"/>
      <c r="JE64" s="46"/>
      <c r="JF64" s="46"/>
      <c r="JG64" s="46"/>
      <c r="JH64" s="46"/>
      <c r="JI64" s="46"/>
      <c r="JJ64" s="46"/>
      <c r="JK64" s="46"/>
      <c r="JL64" s="46"/>
      <c r="JM64" s="46"/>
      <c r="JN64" s="46"/>
      <c r="JO64" s="46"/>
      <c r="JP64" s="46"/>
      <c r="JQ64" s="46"/>
      <c r="JR64" s="46"/>
      <c r="JS64" s="46"/>
      <c r="JT64" s="46"/>
      <c r="JU64" s="46"/>
      <c r="JV64" s="46"/>
      <c r="JW64" s="46"/>
      <c r="JX64" s="46"/>
      <c r="JY64" s="46"/>
      <c r="JZ64" s="46"/>
      <c r="KA64" s="46"/>
      <c r="KB64" s="46"/>
      <c r="KC64" s="46"/>
      <c r="KD64" s="46"/>
      <c r="KE64" s="46"/>
      <c r="KF64" s="46"/>
      <c r="KG64" s="46"/>
      <c r="KH64" s="46"/>
      <c r="KI64" s="46"/>
      <c r="KJ64" s="46"/>
      <c r="KK64" s="46"/>
      <c r="KL64" s="46"/>
      <c r="KM64" s="46"/>
      <c r="KN64" s="46"/>
      <c r="KO64" s="46"/>
      <c r="KP64" s="46"/>
      <c r="KQ64" s="46"/>
      <c r="KR64" s="46"/>
      <c r="KS64" s="46"/>
      <c r="KT64" s="46"/>
      <c r="KU64" s="46"/>
      <c r="KV64" s="46"/>
      <c r="KW64" s="46"/>
      <c r="KX64" s="46"/>
      <c r="KY64" s="46"/>
      <c r="KZ64" s="46"/>
      <c r="LA64" s="46"/>
      <c r="LB64" s="46"/>
      <c r="LC64" s="46"/>
      <c r="LD64" s="46"/>
      <c r="LE64" s="46"/>
      <c r="LF64" s="46"/>
      <c r="LG64" s="46"/>
      <c r="LH64" s="46"/>
      <c r="LI64" s="46"/>
      <c r="LJ64" s="46"/>
      <c r="LK64" s="46"/>
      <c r="LL64" s="46"/>
      <c r="LM64" s="46"/>
      <c r="LN64" s="46"/>
      <c r="LO64" s="46"/>
      <c r="LP64" s="46"/>
      <c r="LQ64" s="46"/>
      <c r="LR64" s="46"/>
      <c r="LS64" s="46"/>
      <c r="LT64" s="46"/>
      <c r="LU64" s="46"/>
      <c r="LV64" s="46"/>
      <c r="LW64" s="46"/>
      <c r="LX64" s="46"/>
      <c r="LY64" s="46"/>
      <c r="LZ64" s="46"/>
      <c r="MA64" s="46"/>
      <c r="MB64" s="46"/>
      <c r="MC64" s="46"/>
      <c r="MD64" s="46"/>
      <c r="ME64" s="46"/>
      <c r="MF64" s="46"/>
      <c r="MG64" s="46"/>
      <c r="MH64" s="46"/>
      <c r="MI64" s="46"/>
      <c r="MJ64" s="46"/>
      <c r="MK64" s="46"/>
      <c r="ML64" s="46"/>
      <c r="MM64" s="46"/>
      <c r="MN64" s="46"/>
      <c r="MO64" s="46"/>
      <c r="MP64" s="46"/>
      <c r="MQ64" s="46"/>
    </row>
    <row r="65" spans="1:355" s="47" customFormat="1" ht="28.2" thickBot="1" x14ac:dyDescent="0.3">
      <c r="A65" s="86" t="s">
        <v>88</v>
      </c>
      <c r="B65" s="118"/>
      <c r="C65" s="118"/>
      <c r="D65" s="119">
        <f>D48+D64</f>
        <v>110199.6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  <c r="GD65" s="46"/>
      <c r="GE65" s="46"/>
      <c r="GF65" s="46"/>
      <c r="GG65" s="46"/>
      <c r="GH65" s="46"/>
      <c r="GI65" s="46"/>
      <c r="GJ65" s="46"/>
      <c r="GK65" s="46"/>
      <c r="GL65" s="46"/>
      <c r="GM65" s="46"/>
      <c r="GN65" s="46"/>
      <c r="GO65" s="46"/>
      <c r="GP65" s="46"/>
      <c r="GQ65" s="46"/>
      <c r="GR65" s="46"/>
      <c r="GS65" s="46"/>
      <c r="GT65" s="46"/>
      <c r="GU65" s="46"/>
      <c r="GV65" s="46"/>
      <c r="GW65" s="46"/>
      <c r="GX65" s="46"/>
      <c r="GY65" s="46"/>
      <c r="GZ65" s="46"/>
      <c r="HA65" s="46"/>
      <c r="HB65" s="46"/>
      <c r="HC65" s="46"/>
      <c r="HD65" s="46"/>
      <c r="HE65" s="46"/>
      <c r="HF65" s="46"/>
      <c r="HG65" s="46"/>
      <c r="HH65" s="46"/>
      <c r="HI65" s="46"/>
      <c r="HJ65" s="46"/>
      <c r="HK65" s="46"/>
      <c r="HL65" s="46"/>
      <c r="HM65" s="46"/>
      <c r="HN65" s="46"/>
      <c r="HO65" s="46"/>
      <c r="HP65" s="46"/>
      <c r="HQ65" s="46"/>
      <c r="HR65" s="46"/>
      <c r="HS65" s="46"/>
      <c r="HT65" s="46"/>
      <c r="HU65" s="46"/>
      <c r="HV65" s="46"/>
      <c r="HW65" s="46"/>
      <c r="HX65" s="46"/>
      <c r="HY65" s="46"/>
      <c r="HZ65" s="46"/>
      <c r="IA65" s="46"/>
      <c r="IB65" s="46"/>
      <c r="IC65" s="46"/>
      <c r="ID65" s="46"/>
      <c r="IE65" s="46"/>
      <c r="IF65" s="46"/>
      <c r="IG65" s="46"/>
      <c r="IH65" s="46"/>
      <c r="II65" s="46"/>
      <c r="IJ65" s="46"/>
      <c r="IK65" s="46"/>
      <c r="IL65" s="46"/>
      <c r="IM65" s="46"/>
      <c r="IN65" s="46"/>
      <c r="IO65" s="46"/>
      <c r="IP65" s="46"/>
      <c r="IQ65" s="46"/>
      <c r="IR65" s="46"/>
      <c r="IS65" s="46"/>
      <c r="IT65" s="46"/>
      <c r="IU65" s="46"/>
      <c r="IV65" s="46"/>
      <c r="IW65" s="46"/>
      <c r="IX65" s="46"/>
      <c r="IY65" s="46"/>
      <c r="IZ65" s="46"/>
      <c r="JA65" s="46"/>
      <c r="JB65" s="46"/>
      <c r="JC65" s="46"/>
      <c r="JD65" s="46"/>
      <c r="JE65" s="46"/>
      <c r="JF65" s="46"/>
      <c r="JG65" s="46"/>
      <c r="JH65" s="46"/>
      <c r="JI65" s="46"/>
      <c r="JJ65" s="46"/>
      <c r="JK65" s="46"/>
      <c r="JL65" s="46"/>
      <c r="JM65" s="46"/>
      <c r="JN65" s="46"/>
      <c r="JO65" s="46"/>
      <c r="JP65" s="46"/>
      <c r="JQ65" s="46"/>
      <c r="JR65" s="46"/>
      <c r="JS65" s="46"/>
      <c r="JT65" s="46"/>
      <c r="JU65" s="46"/>
      <c r="JV65" s="46"/>
      <c r="JW65" s="46"/>
      <c r="JX65" s="46"/>
      <c r="JY65" s="46"/>
      <c r="JZ65" s="46"/>
      <c r="KA65" s="46"/>
      <c r="KB65" s="46"/>
      <c r="KC65" s="46"/>
      <c r="KD65" s="46"/>
      <c r="KE65" s="46"/>
      <c r="KF65" s="46"/>
      <c r="KG65" s="46"/>
      <c r="KH65" s="46"/>
      <c r="KI65" s="46"/>
      <c r="KJ65" s="46"/>
      <c r="KK65" s="46"/>
      <c r="KL65" s="46"/>
      <c r="KM65" s="46"/>
      <c r="KN65" s="46"/>
      <c r="KO65" s="46"/>
      <c r="KP65" s="46"/>
      <c r="KQ65" s="46"/>
      <c r="KR65" s="46"/>
      <c r="KS65" s="46"/>
      <c r="KT65" s="46"/>
      <c r="KU65" s="46"/>
      <c r="KV65" s="46"/>
      <c r="KW65" s="46"/>
      <c r="KX65" s="46"/>
      <c r="KY65" s="46"/>
      <c r="KZ65" s="46"/>
      <c r="LA65" s="46"/>
      <c r="LB65" s="46"/>
      <c r="LC65" s="46"/>
      <c r="LD65" s="46"/>
      <c r="LE65" s="46"/>
      <c r="LF65" s="46"/>
      <c r="LG65" s="46"/>
      <c r="LH65" s="46"/>
      <c r="LI65" s="46"/>
      <c r="LJ65" s="46"/>
      <c r="LK65" s="46"/>
      <c r="LL65" s="46"/>
      <c r="LM65" s="46"/>
      <c r="LN65" s="46"/>
      <c r="LO65" s="46"/>
      <c r="LP65" s="46"/>
      <c r="LQ65" s="46"/>
      <c r="LR65" s="46"/>
      <c r="LS65" s="46"/>
      <c r="LT65" s="46"/>
      <c r="LU65" s="46"/>
      <c r="LV65" s="46"/>
      <c r="LW65" s="46"/>
      <c r="LX65" s="46"/>
      <c r="LY65" s="46"/>
      <c r="LZ65" s="46"/>
      <c r="MA65" s="46"/>
      <c r="MB65" s="46"/>
      <c r="MC65" s="46"/>
      <c r="MD65" s="46"/>
      <c r="ME65" s="46"/>
      <c r="MF65" s="46"/>
      <c r="MG65" s="46"/>
      <c r="MH65" s="46"/>
      <c r="MI65" s="46"/>
      <c r="MJ65" s="46"/>
      <c r="MK65" s="46"/>
      <c r="ML65" s="46"/>
      <c r="MM65" s="46"/>
      <c r="MN65" s="46"/>
      <c r="MO65" s="46"/>
      <c r="MP65" s="46"/>
      <c r="MQ65" s="46"/>
    </row>
    <row r="66" spans="1:355" ht="17.25" customHeight="1" x14ac:dyDescent="0.25">
      <c r="A66" s="38" t="s">
        <v>3</v>
      </c>
      <c r="B66" s="40"/>
      <c r="C66" s="40"/>
      <c r="D66" s="59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  <c r="DY66" s="28"/>
      <c r="DZ66" s="28"/>
      <c r="EA66" s="28"/>
      <c r="EB66" s="28"/>
      <c r="EC66" s="28"/>
      <c r="ED66" s="28"/>
      <c r="EE66" s="28"/>
      <c r="EF66" s="28"/>
      <c r="EG66" s="28"/>
      <c r="EH66" s="28"/>
      <c r="EI66" s="28"/>
      <c r="EJ66" s="28"/>
      <c r="EK66" s="28"/>
      <c r="EL66" s="28"/>
      <c r="EM66" s="28"/>
      <c r="EN66" s="28"/>
      <c r="EO66" s="28"/>
      <c r="EP66" s="28"/>
      <c r="EQ66" s="28"/>
      <c r="ER66" s="28"/>
      <c r="ES66" s="28"/>
      <c r="ET66" s="28"/>
      <c r="EU66" s="28"/>
      <c r="EV66" s="28"/>
      <c r="EW66" s="28"/>
      <c r="EX66" s="28"/>
      <c r="EY66" s="28"/>
      <c r="EZ66" s="28"/>
      <c r="FA66" s="28"/>
      <c r="FB66" s="28"/>
      <c r="FC66" s="28"/>
      <c r="FD66" s="28"/>
      <c r="FE66" s="28"/>
      <c r="FF66" s="28"/>
      <c r="FG66" s="28"/>
      <c r="FH66" s="28"/>
      <c r="FI66" s="28"/>
      <c r="FJ66" s="28"/>
      <c r="FK66" s="28"/>
      <c r="FL66" s="28"/>
      <c r="FM66" s="28"/>
      <c r="FN66" s="28"/>
      <c r="FO66" s="28"/>
      <c r="FP66" s="28"/>
      <c r="FQ66" s="28"/>
      <c r="FR66" s="28"/>
      <c r="FS66" s="28"/>
      <c r="FT66" s="28"/>
      <c r="FU66" s="28"/>
      <c r="FV66" s="28"/>
      <c r="FW66" s="28"/>
      <c r="FX66" s="28"/>
      <c r="FY66" s="28"/>
      <c r="FZ66" s="28"/>
      <c r="GA66" s="28"/>
      <c r="GB66" s="28"/>
      <c r="GC66" s="28"/>
      <c r="GD66" s="28"/>
      <c r="GE66" s="28"/>
      <c r="GF66" s="28"/>
      <c r="GG66" s="28"/>
      <c r="GH66" s="28"/>
      <c r="GI66" s="28"/>
      <c r="GJ66" s="28"/>
      <c r="GK66" s="28"/>
      <c r="GL66" s="28"/>
      <c r="GM66" s="28"/>
      <c r="GN66" s="28"/>
      <c r="GO66" s="28"/>
      <c r="GP66" s="28"/>
      <c r="GQ66" s="28"/>
      <c r="GR66" s="28"/>
      <c r="GS66" s="28"/>
      <c r="GT66" s="28"/>
      <c r="GU66" s="28"/>
      <c r="GV66" s="28"/>
      <c r="GW66" s="28"/>
      <c r="GX66" s="28"/>
      <c r="GY66" s="28"/>
      <c r="GZ66" s="28"/>
      <c r="HA66" s="28"/>
      <c r="HB66" s="28"/>
      <c r="HC66" s="28"/>
      <c r="HD66" s="28"/>
      <c r="HE66" s="28"/>
      <c r="HF66" s="28"/>
      <c r="HG66" s="28"/>
      <c r="HH66" s="28"/>
      <c r="HI66" s="28"/>
      <c r="HJ66" s="28"/>
      <c r="HK66" s="28"/>
      <c r="HL66" s="28"/>
      <c r="HM66" s="28"/>
      <c r="HN66" s="28"/>
      <c r="HO66" s="28"/>
      <c r="HP66" s="28"/>
      <c r="HQ66" s="28"/>
      <c r="HR66" s="28"/>
      <c r="HS66" s="28"/>
      <c r="HT66" s="28"/>
      <c r="HU66" s="28"/>
      <c r="HV66" s="28"/>
      <c r="HW66" s="28"/>
      <c r="HX66" s="28"/>
      <c r="HY66" s="28"/>
      <c r="HZ66" s="28"/>
      <c r="IA66" s="28"/>
      <c r="IB66" s="28"/>
      <c r="IC66" s="28"/>
      <c r="ID66" s="28"/>
      <c r="IE66" s="28"/>
      <c r="IF66" s="28"/>
      <c r="IG66" s="28"/>
      <c r="IH66" s="28"/>
      <c r="II66" s="28"/>
      <c r="IJ66" s="28"/>
      <c r="IK66" s="28"/>
      <c r="IL66" s="28"/>
      <c r="IM66" s="28"/>
      <c r="IN66" s="28"/>
      <c r="IO66" s="28"/>
      <c r="IP66" s="28"/>
      <c r="IQ66" s="28"/>
      <c r="IR66" s="28"/>
      <c r="IS66" s="28"/>
      <c r="IT66" s="28"/>
      <c r="IU66" s="28"/>
      <c r="IV66" s="28"/>
      <c r="IW66" s="28"/>
      <c r="IX66" s="28"/>
      <c r="IY66" s="28"/>
      <c r="IZ66" s="28"/>
      <c r="JA66" s="28"/>
      <c r="JB66" s="28"/>
      <c r="JC66" s="28"/>
      <c r="JD66" s="28"/>
      <c r="JE66" s="28"/>
      <c r="JF66" s="28"/>
      <c r="JG66" s="28"/>
      <c r="JH66" s="28"/>
      <c r="JI66" s="28"/>
      <c r="JJ66" s="28"/>
      <c r="JK66" s="28"/>
      <c r="JL66" s="28"/>
      <c r="JM66" s="28"/>
      <c r="JN66" s="28"/>
      <c r="JO66" s="28"/>
      <c r="JP66" s="28"/>
      <c r="JQ66" s="28"/>
      <c r="JR66" s="28"/>
      <c r="JS66" s="28"/>
      <c r="JT66" s="28"/>
      <c r="JU66" s="28"/>
      <c r="JV66" s="28"/>
      <c r="JW66" s="28"/>
      <c r="JX66" s="28"/>
      <c r="JY66" s="28"/>
      <c r="JZ66" s="28"/>
      <c r="KA66" s="28"/>
      <c r="KB66" s="28"/>
      <c r="KC66" s="28"/>
      <c r="KD66" s="28"/>
      <c r="KE66" s="28"/>
      <c r="KF66" s="28"/>
      <c r="KG66" s="28"/>
      <c r="KH66" s="28"/>
      <c r="KI66" s="28"/>
      <c r="KJ66" s="28"/>
      <c r="KK66" s="28"/>
      <c r="KL66" s="28"/>
      <c r="KM66" s="28"/>
      <c r="KN66" s="28"/>
      <c r="KO66" s="28"/>
      <c r="KP66" s="28"/>
      <c r="KQ66" s="28"/>
      <c r="KR66" s="28"/>
      <c r="KS66" s="28"/>
      <c r="KT66" s="28"/>
      <c r="KU66" s="28"/>
      <c r="KV66" s="28"/>
      <c r="KW66" s="28"/>
      <c r="KX66" s="28"/>
      <c r="KY66" s="28"/>
      <c r="KZ66" s="28"/>
      <c r="LA66" s="28"/>
      <c r="LB66" s="28"/>
      <c r="LC66" s="28"/>
      <c r="LD66" s="28"/>
      <c r="LE66" s="28"/>
      <c r="LF66" s="28"/>
      <c r="LG66" s="28"/>
      <c r="LH66" s="28"/>
      <c r="LI66" s="28"/>
      <c r="LJ66" s="28"/>
      <c r="LK66" s="28"/>
      <c r="LL66" s="28"/>
      <c r="LM66" s="28"/>
      <c r="LN66" s="28"/>
      <c r="LO66" s="28"/>
      <c r="LP66" s="28"/>
      <c r="LQ66" s="28"/>
      <c r="LR66" s="28"/>
      <c r="LS66" s="28"/>
      <c r="LT66" s="28"/>
      <c r="LU66" s="28"/>
      <c r="LV66" s="28"/>
      <c r="LW66" s="28"/>
      <c r="LX66" s="28"/>
      <c r="LY66" s="28"/>
      <c r="LZ66" s="28"/>
      <c r="MA66" s="28"/>
      <c r="MB66" s="28"/>
      <c r="MC66" s="28"/>
      <c r="MD66" s="28"/>
      <c r="ME66" s="28"/>
      <c r="MF66" s="28"/>
      <c r="MG66" s="28"/>
      <c r="MH66" s="28"/>
      <c r="MI66" s="28"/>
      <c r="MJ66" s="28"/>
      <c r="MK66" s="28"/>
      <c r="ML66" s="28"/>
      <c r="MM66" s="28"/>
      <c r="MN66" s="28"/>
      <c r="MO66" s="28"/>
      <c r="MP66" s="28"/>
      <c r="MQ66" s="28"/>
    </row>
    <row r="67" spans="1:355" x14ac:dyDescent="0.25">
      <c r="A67" s="11" t="s">
        <v>21</v>
      </c>
      <c r="B67" s="20"/>
      <c r="C67" s="20"/>
      <c r="D67" s="58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</row>
    <row r="68" spans="1:355" x14ac:dyDescent="0.25">
      <c r="A68" s="16" t="s">
        <v>1</v>
      </c>
      <c r="B68" s="6"/>
      <c r="C68" s="6"/>
      <c r="D68" s="60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</row>
    <row r="69" spans="1:355" s="25" customFormat="1" ht="15" customHeight="1" x14ac:dyDescent="0.25">
      <c r="A69" s="26" t="s">
        <v>15</v>
      </c>
      <c r="B69" s="19"/>
      <c r="C69" s="19"/>
      <c r="D69" s="5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</row>
    <row r="70" spans="1:355" s="25" customFormat="1" x14ac:dyDescent="0.25">
      <c r="A70" s="15" t="s">
        <v>18</v>
      </c>
      <c r="B70" s="12"/>
      <c r="C70" s="12"/>
      <c r="D70" s="55">
        <f>D72+D73+D74</f>
        <v>8669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</row>
    <row r="71" spans="1:355" s="25" customFormat="1" x14ac:dyDescent="0.25">
      <c r="A71" s="15" t="s">
        <v>9</v>
      </c>
      <c r="B71" s="12"/>
      <c r="C71" s="12"/>
      <c r="D71" s="55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</row>
    <row r="72" spans="1:355" s="25" customFormat="1" ht="15" customHeight="1" x14ac:dyDescent="0.25">
      <c r="A72" s="15" t="s">
        <v>58</v>
      </c>
      <c r="B72" s="12"/>
      <c r="C72" s="12"/>
      <c r="D72" s="55">
        <v>8625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</row>
    <row r="73" spans="1:355" s="1" customFormat="1" x14ac:dyDescent="0.25">
      <c r="A73" s="15" t="s">
        <v>64</v>
      </c>
      <c r="B73" s="12">
        <v>16</v>
      </c>
      <c r="C73" s="12">
        <v>1</v>
      </c>
      <c r="D73" s="55">
        <f>B73*C73</f>
        <v>16</v>
      </c>
    </row>
    <row r="74" spans="1:355" s="1" customFormat="1" ht="27.6" x14ac:dyDescent="0.25">
      <c r="A74" s="15" t="s">
        <v>67</v>
      </c>
      <c r="B74" s="12">
        <v>28</v>
      </c>
      <c r="C74" s="12">
        <v>1</v>
      </c>
      <c r="D74" s="55">
        <f>B74*C74</f>
        <v>28</v>
      </c>
    </row>
    <row r="75" spans="1:355" s="25" customFormat="1" x14ac:dyDescent="0.25">
      <c r="A75" s="15" t="s">
        <v>7</v>
      </c>
      <c r="B75" s="12">
        <v>45739</v>
      </c>
      <c r="C75" s="29">
        <v>3.2</v>
      </c>
      <c r="D75" s="55">
        <f>B75*C75</f>
        <v>146364.80000000002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</row>
    <row r="76" spans="1:355" s="25" customFormat="1" x14ac:dyDescent="0.25">
      <c r="A76" s="15" t="s">
        <v>11</v>
      </c>
      <c r="B76" s="12"/>
      <c r="C76" s="12"/>
      <c r="D76" s="55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</row>
    <row r="77" spans="1:355" s="25" customFormat="1" ht="15" customHeight="1" x14ac:dyDescent="0.25">
      <c r="A77" s="15" t="s">
        <v>0</v>
      </c>
      <c r="B77" s="12"/>
      <c r="C77" s="12"/>
      <c r="D77" s="55">
        <v>41120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</row>
    <row r="78" spans="1:355" s="25" customFormat="1" x14ac:dyDescent="0.25">
      <c r="A78" s="15" t="s">
        <v>8</v>
      </c>
      <c r="B78" s="12"/>
      <c r="C78" s="12"/>
      <c r="D78" s="55">
        <v>10690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</row>
    <row r="79" spans="1:355" s="1" customFormat="1" ht="15.75" customHeight="1" x14ac:dyDescent="0.25">
      <c r="A79" s="10" t="s">
        <v>16</v>
      </c>
      <c r="B79" s="17"/>
      <c r="C79" s="17"/>
      <c r="D79" s="49">
        <f>D70+D75+D78</f>
        <v>165723.80000000002</v>
      </c>
    </row>
    <row r="80" spans="1:355" s="1" customFormat="1" x14ac:dyDescent="0.25">
      <c r="A80" s="14" t="s">
        <v>17</v>
      </c>
      <c r="B80" s="12"/>
      <c r="C80" s="12"/>
      <c r="D80" s="55"/>
    </row>
    <row r="81" spans="1:4" s="1" customFormat="1" x14ac:dyDescent="0.25">
      <c r="A81" s="15" t="s">
        <v>18</v>
      </c>
      <c r="B81" s="22"/>
      <c r="C81" s="22"/>
      <c r="D81" s="56">
        <f>D83+D103</f>
        <v>25273.4087</v>
      </c>
    </row>
    <row r="82" spans="1:4" s="1" customFormat="1" x14ac:dyDescent="0.25">
      <c r="A82" s="15" t="s">
        <v>9</v>
      </c>
      <c r="B82" s="12"/>
      <c r="C82" s="12"/>
      <c r="D82" s="55"/>
    </row>
    <row r="83" spans="1:4" s="1" customFormat="1" ht="27.6" x14ac:dyDescent="0.25">
      <c r="A83" s="15" t="s">
        <v>61</v>
      </c>
      <c r="B83" s="18"/>
      <c r="C83" s="18"/>
      <c r="D83" s="48">
        <f>D85+D92+D93+D98</f>
        <v>7814.4087</v>
      </c>
    </row>
    <row r="84" spans="1:4" s="1" customFormat="1" x14ac:dyDescent="0.25">
      <c r="A84" s="15" t="s">
        <v>11</v>
      </c>
      <c r="B84" s="12"/>
      <c r="C84" s="12"/>
      <c r="D84" s="55"/>
    </row>
    <row r="85" spans="1:4" s="1" customFormat="1" ht="16.5" customHeight="1" x14ac:dyDescent="0.25">
      <c r="A85" s="15" t="s">
        <v>59</v>
      </c>
      <c r="B85" s="12">
        <f>B86+B87+B88+B89+B90+B91</f>
        <v>3730.4087</v>
      </c>
      <c r="C85" s="12"/>
      <c r="D85" s="55">
        <f>D86+D87+D88+D89+D90+D91</f>
        <v>4920.4087</v>
      </c>
    </row>
    <row r="86" spans="1:4" s="1" customFormat="1" x14ac:dyDescent="0.25">
      <c r="A86" s="181" t="s">
        <v>27</v>
      </c>
      <c r="B86" s="62">
        <v>519.40869999999995</v>
      </c>
      <c r="C86" s="182">
        <v>1</v>
      </c>
      <c r="D86" s="63">
        <f>B86*C86</f>
        <v>519.40869999999995</v>
      </c>
    </row>
    <row r="87" spans="1:4" s="1" customFormat="1" x14ac:dyDescent="0.25">
      <c r="A87" s="181" t="s">
        <v>28</v>
      </c>
      <c r="B87" s="62">
        <v>722</v>
      </c>
      <c r="C87" s="182">
        <v>1</v>
      </c>
      <c r="D87" s="63">
        <f t="shared" ref="D87:D92" si="2">B87*C87</f>
        <v>722</v>
      </c>
    </row>
    <row r="88" spans="1:4" s="1" customFormat="1" x14ac:dyDescent="0.25">
      <c r="A88" s="181" t="s">
        <v>62</v>
      </c>
      <c r="B88" s="62">
        <v>218</v>
      </c>
      <c r="C88" s="182">
        <v>1</v>
      </c>
      <c r="D88" s="63">
        <f t="shared" si="2"/>
        <v>218</v>
      </c>
    </row>
    <row r="89" spans="1:4" s="1" customFormat="1" x14ac:dyDescent="0.25">
      <c r="A89" s="181" t="s">
        <v>63</v>
      </c>
      <c r="B89" s="62">
        <v>285</v>
      </c>
      <c r="C89" s="182">
        <v>1</v>
      </c>
      <c r="D89" s="63">
        <f t="shared" si="2"/>
        <v>285</v>
      </c>
    </row>
    <row r="90" spans="1:4" s="1" customFormat="1" x14ac:dyDescent="0.25">
      <c r="A90" s="181" t="s">
        <v>29</v>
      </c>
      <c r="B90" s="62">
        <v>796</v>
      </c>
      <c r="C90" s="182">
        <v>1</v>
      </c>
      <c r="D90" s="63">
        <f t="shared" si="2"/>
        <v>796</v>
      </c>
    </row>
    <row r="91" spans="1:4" s="1" customFormat="1" x14ac:dyDescent="0.25">
      <c r="A91" s="181" t="s">
        <v>30</v>
      </c>
      <c r="B91" s="62">
        <v>1190</v>
      </c>
      <c r="C91" s="182">
        <v>2</v>
      </c>
      <c r="D91" s="63">
        <f t="shared" si="2"/>
        <v>2380</v>
      </c>
    </row>
    <row r="92" spans="1:4" s="1" customFormat="1" ht="27.6" x14ac:dyDescent="0.25">
      <c r="A92" s="15" t="s">
        <v>60</v>
      </c>
      <c r="B92" s="12">
        <v>340</v>
      </c>
      <c r="C92" s="8">
        <v>2</v>
      </c>
      <c r="D92" s="55">
        <f t="shared" si="2"/>
        <v>680</v>
      </c>
    </row>
    <row r="93" spans="1:4" s="1" customFormat="1" ht="27.6" x14ac:dyDescent="0.25">
      <c r="A93" s="15" t="s">
        <v>19</v>
      </c>
      <c r="B93" s="12">
        <f>B94+B95+B96+B97</f>
        <v>118</v>
      </c>
      <c r="C93" s="12"/>
      <c r="D93" s="55">
        <f>D94+D95+D96+D97</f>
        <v>1058</v>
      </c>
    </row>
    <row r="94" spans="1:4" s="1" customFormat="1" x14ac:dyDescent="0.25">
      <c r="A94" s="34" t="s">
        <v>31</v>
      </c>
      <c r="B94" s="12">
        <v>1</v>
      </c>
      <c r="C94" s="12">
        <v>7</v>
      </c>
      <c r="D94" s="55">
        <f t="shared" ref="D94:D97" si="3">B94*C94</f>
        <v>7</v>
      </c>
    </row>
    <row r="95" spans="1:4" s="1" customFormat="1" x14ac:dyDescent="0.25">
      <c r="A95" s="34" t="s">
        <v>32</v>
      </c>
      <c r="B95" s="12">
        <v>2</v>
      </c>
      <c r="C95" s="12">
        <v>8</v>
      </c>
      <c r="D95" s="55">
        <f t="shared" si="3"/>
        <v>16</v>
      </c>
    </row>
    <row r="96" spans="1:4" s="1" customFormat="1" x14ac:dyDescent="0.25">
      <c r="A96" s="34" t="s">
        <v>33</v>
      </c>
      <c r="B96" s="12">
        <v>96</v>
      </c>
      <c r="C96" s="12">
        <v>9</v>
      </c>
      <c r="D96" s="55">
        <f t="shared" si="3"/>
        <v>864</v>
      </c>
    </row>
    <row r="97" spans="1:4" s="1" customFormat="1" x14ac:dyDescent="0.25">
      <c r="A97" s="34" t="s">
        <v>34</v>
      </c>
      <c r="B97" s="12">
        <v>19</v>
      </c>
      <c r="C97" s="12">
        <v>9</v>
      </c>
      <c r="D97" s="55">
        <f t="shared" si="3"/>
        <v>171</v>
      </c>
    </row>
    <row r="98" spans="1:4" s="1" customFormat="1" ht="27.6" x14ac:dyDescent="0.25">
      <c r="A98" s="15" t="s">
        <v>20</v>
      </c>
      <c r="B98" s="12">
        <f>B99+B100+B101+B102</f>
        <v>130</v>
      </c>
      <c r="C98" s="12"/>
      <c r="D98" s="55">
        <f>D99+D100+D101+D102</f>
        <v>1156</v>
      </c>
    </row>
    <row r="99" spans="1:4" s="1" customFormat="1" x14ac:dyDescent="0.25">
      <c r="A99" s="34" t="s">
        <v>31</v>
      </c>
      <c r="B99" s="12">
        <v>4</v>
      </c>
      <c r="C99" s="12">
        <v>7</v>
      </c>
      <c r="D99" s="55">
        <f t="shared" ref="D99:D102" si="4">B99*C99</f>
        <v>28</v>
      </c>
    </row>
    <row r="100" spans="1:4" s="1" customFormat="1" x14ac:dyDescent="0.25">
      <c r="A100" s="34" t="s">
        <v>32</v>
      </c>
      <c r="B100" s="12">
        <v>6</v>
      </c>
      <c r="C100" s="12">
        <v>8</v>
      </c>
      <c r="D100" s="55">
        <f t="shared" si="4"/>
        <v>48</v>
      </c>
    </row>
    <row r="101" spans="1:4" s="1" customFormat="1" x14ac:dyDescent="0.25">
      <c r="A101" s="34" t="s">
        <v>33</v>
      </c>
      <c r="B101" s="12">
        <v>82</v>
      </c>
      <c r="C101" s="12">
        <v>9</v>
      </c>
      <c r="D101" s="55">
        <f t="shared" si="4"/>
        <v>738</v>
      </c>
    </row>
    <row r="102" spans="1:4" s="1" customFormat="1" x14ac:dyDescent="0.25">
      <c r="A102" s="34" t="s">
        <v>34</v>
      </c>
      <c r="B102" s="12">
        <v>38</v>
      </c>
      <c r="C102" s="12">
        <v>9</v>
      </c>
      <c r="D102" s="55">
        <f t="shared" si="4"/>
        <v>342</v>
      </c>
    </row>
    <row r="103" spans="1:4" s="1" customFormat="1" ht="15.75" customHeight="1" x14ac:dyDescent="0.25">
      <c r="A103" s="15" t="s">
        <v>66</v>
      </c>
      <c r="B103" s="12">
        <f>B104+B105+B121+B125</f>
        <v>6085</v>
      </c>
      <c r="C103" s="12"/>
      <c r="D103" s="55">
        <f>D104+D105+D121+D125</f>
        <v>17459</v>
      </c>
    </row>
    <row r="104" spans="1:4" s="1" customFormat="1" x14ac:dyDescent="0.25">
      <c r="A104" s="68" t="s">
        <v>35</v>
      </c>
      <c r="B104" s="62">
        <v>2500</v>
      </c>
      <c r="C104" s="62">
        <v>1</v>
      </c>
      <c r="D104" s="63">
        <f>B104*C104</f>
        <v>2500</v>
      </c>
    </row>
    <row r="105" spans="1:4" s="1" customFormat="1" x14ac:dyDescent="0.25">
      <c r="A105" s="15" t="s">
        <v>65</v>
      </c>
      <c r="B105" s="12">
        <f>B106+B107+B108+B109+B110+B111+B112+B113+B114+B115+B116+B117+B118+B119+B120</f>
        <v>3300</v>
      </c>
      <c r="C105" s="12"/>
      <c r="D105" s="55">
        <f>D106+D107+D108+D109+D110+D111+D112+D113+D114+D115+D116+D117+D118+D119+D120</f>
        <v>13214</v>
      </c>
    </row>
    <row r="106" spans="1:4" s="28" customFormat="1" x14ac:dyDescent="0.25">
      <c r="A106" s="69" t="s">
        <v>36</v>
      </c>
      <c r="B106" s="62">
        <v>12</v>
      </c>
      <c r="C106" s="62">
        <v>4</v>
      </c>
      <c r="D106" s="63">
        <f>B106*C106</f>
        <v>48</v>
      </c>
    </row>
    <row r="107" spans="1:4" s="28" customFormat="1" ht="26.4" x14ac:dyDescent="0.25">
      <c r="A107" s="69" t="s">
        <v>37</v>
      </c>
      <c r="B107" s="62">
        <v>900</v>
      </c>
      <c r="C107" s="62">
        <v>1</v>
      </c>
      <c r="D107" s="63">
        <f t="shared" ref="D107:D120" si="5">B107*C107</f>
        <v>900</v>
      </c>
    </row>
    <row r="108" spans="1:4" s="28" customFormat="1" x14ac:dyDescent="0.25">
      <c r="A108" s="69" t="s">
        <v>38</v>
      </c>
      <c r="B108" s="62">
        <v>17</v>
      </c>
      <c r="C108" s="62">
        <v>3</v>
      </c>
      <c r="D108" s="63">
        <f t="shared" si="5"/>
        <v>51</v>
      </c>
    </row>
    <row r="109" spans="1:4" s="28" customFormat="1" x14ac:dyDescent="0.25">
      <c r="A109" s="69" t="s">
        <v>39</v>
      </c>
      <c r="B109" s="62">
        <v>17</v>
      </c>
      <c r="C109" s="62">
        <v>3</v>
      </c>
      <c r="D109" s="63">
        <f t="shared" si="5"/>
        <v>51</v>
      </c>
    </row>
    <row r="110" spans="1:4" s="28" customFormat="1" x14ac:dyDescent="0.25">
      <c r="A110" s="69" t="s">
        <v>40</v>
      </c>
      <c r="B110" s="62">
        <v>74</v>
      </c>
      <c r="C110" s="62">
        <v>6</v>
      </c>
      <c r="D110" s="63">
        <f t="shared" si="5"/>
        <v>444</v>
      </c>
    </row>
    <row r="111" spans="1:4" s="28" customFormat="1" x14ac:dyDescent="0.25">
      <c r="A111" s="69" t="s">
        <v>41</v>
      </c>
      <c r="B111" s="62">
        <v>100</v>
      </c>
      <c r="C111" s="62">
        <v>2</v>
      </c>
      <c r="D111" s="63">
        <f t="shared" si="5"/>
        <v>200</v>
      </c>
    </row>
    <row r="112" spans="1:4" s="28" customFormat="1" x14ac:dyDescent="0.25">
      <c r="A112" s="69" t="s">
        <v>42</v>
      </c>
      <c r="B112" s="62">
        <v>150</v>
      </c>
      <c r="C112" s="62">
        <v>7</v>
      </c>
      <c r="D112" s="63">
        <f t="shared" si="5"/>
        <v>1050</v>
      </c>
    </row>
    <row r="113" spans="1:4" s="28" customFormat="1" x14ac:dyDescent="0.25">
      <c r="A113" s="69" t="s">
        <v>43</v>
      </c>
      <c r="B113" s="62">
        <v>500</v>
      </c>
      <c r="C113" s="62">
        <v>2</v>
      </c>
      <c r="D113" s="63">
        <f t="shared" si="5"/>
        <v>1000</v>
      </c>
    </row>
    <row r="114" spans="1:4" s="28" customFormat="1" x14ac:dyDescent="0.25">
      <c r="A114" s="69" t="s">
        <v>44</v>
      </c>
      <c r="B114" s="62">
        <v>200</v>
      </c>
      <c r="C114" s="62">
        <v>4</v>
      </c>
      <c r="D114" s="63">
        <f t="shared" si="5"/>
        <v>800</v>
      </c>
    </row>
    <row r="115" spans="1:4" s="28" customFormat="1" x14ac:dyDescent="0.25">
      <c r="A115" s="69" t="s">
        <v>45</v>
      </c>
      <c r="B115" s="62">
        <v>200</v>
      </c>
      <c r="C115" s="62">
        <v>8</v>
      </c>
      <c r="D115" s="63">
        <f t="shared" si="5"/>
        <v>1600</v>
      </c>
    </row>
    <row r="116" spans="1:4" s="28" customFormat="1" x14ac:dyDescent="0.25">
      <c r="A116" s="69" t="s">
        <v>46</v>
      </c>
      <c r="B116" s="62">
        <v>200</v>
      </c>
      <c r="C116" s="62">
        <v>8</v>
      </c>
      <c r="D116" s="63">
        <f t="shared" si="5"/>
        <v>1600</v>
      </c>
    </row>
    <row r="117" spans="1:4" s="28" customFormat="1" x14ac:dyDescent="0.25">
      <c r="A117" s="69" t="s">
        <v>47</v>
      </c>
      <c r="B117" s="62">
        <v>200</v>
      </c>
      <c r="C117" s="62">
        <v>3</v>
      </c>
      <c r="D117" s="63">
        <f t="shared" si="5"/>
        <v>600</v>
      </c>
    </row>
    <row r="118" spans="1:4" s="28" customFormat="1" x14ac:dyDescent="0.25">
      <c r="A118" s="69" t="s">
        <v>48</v>
      </c>
      <c r="B118" s="62">
        <v>200</v>
      </c>
      <c r="C118" s="62">
        <v>2</v>
      </c>
      <c r="D118" s="63">
        <f t="shared" si="5"/>
        <v>400</v>
      </c>
    </row>
    <row r="119" spans="1:4" s="28" customFormat="1" x14ac:dyDescent="0.25">
      <c r="A119" s="69" t="s">
        <v>49</v>
      </c>
      <c r="B119" s="62">
        <v>150</v>
      </c>
      <c r="C119" s="62">
        <v>7</v>
      </c>
      <c r="D119" s="63">
        <f t="shared" si="5"/>
        <v>1050</v>
      </c>
    </row>
    <row r="120" spans="1:4" s="28" customFormat="1" x14ac:dyDescent="0.25">
      <c r="A120" s="69" t="s">
        <v>50</v>
      </c>
      <c r="B120" s="62">
        <v>380</v>
      </c>
      <c r="C120" s="62">
        <v>9</v>
      </c>
      <c r="D120" s="63">
        <f t="shared" si="5"/>
        <v>3420</v>
      </c>
    </row>
    <row r="121" spans="1:4" s="28" customFormat="1" x14ac:dyDescent="0.25">
      <c r="A121" s="68" t="s">
        <v>51</v>
      </c>
      <c r="B121" s="12">
        <f>B122+B123+B124</f>
        <v>215</v>
      </c>
      <c r="C121" s="12"/>
      <c r="D121" s="55">
        <f>D122+D123+D124</f>
        <v>1675</v>
      </c>
    </row>
    <row r="122" spans="1:4" s="28" customFormat="1" x14ac:dyDescent="0.25">
      <c r="A122" s="70" t="s">
        <v>25</v>
      </c>
      <c r="B122" s="12">
        <v>45</v>
      </c>
      <c r="C122" s="12">
        <v>7</v>
      </c>
      <c r="D122" s="55">
        <f>B122*C122</f>
        <v>315</v>
      </c>
    </row>
    <row r="123" spans="1:4" s="28" customFormat="1" ht="26.4" x14ac:dyDescent="0.25">
      <c r="A123" s="70" t="s">
        <v>26</v>
      </c>
      <c r="B123" s="12">
        <v>60</v>
      </c>
      <c r="C123" s="12">
        <v>8</v>
      </c>
      <c r="D123" s="55">
        <f t="shared" ref="D123:D124" si="6">B123*C123</f>
        <v>480</v>
      </c>
    </row>
    <row r="124" spans="1:4" s="28" customFormat="1" ht="52.8" x14ac:dyDescent="0.25">
      <c r="A124" s="70" t="s">
        <v>52</v>
      </c>
      <c r="B124" s="12">
        <v>110</v>
      </c>
      <c r="C124" s="12">
        <v>8</v>
      </c>
      <c r="D124" s="55">
        <f t="shared" si="6"/>
        <v>880</v>
      </c>
    </row>
    <row r="125" spans="1:4" s="28" customFormat="1" x14ac:dyDescent="0.25">
      <c r="A125" s="68" t="s">
        <v>53</v>
      </c>
      <c r="B125" s="12">
        <f>B126+B127+B128</f>
        <v>70</v>
      </c>
      <c r="C125" s="12"/>
      <c r="D125" s="55">
        <f>D126+D127+D128</f>
        <v>70</v>
      </c>
    </row>
    <row r="126" spans="1:4" s="28" customFormat="1" x14ac:dyDescent="0.25">
      <c r="A126" s="70" t="s">
        <v>25</v>
      </c>
      <c r="B126" s="12">
        <v>25</v>
      </c>
      <c r="C126" s="12">
        <v>1</v>
      </c>
      <c r="D126" s="55">
        <f>B126*C126</f>
        <v>25</v>
      </c>
    </row>
    <row r="127" spans="1:4" s="28" customFormat="1" ht="26.4" x14ac:dyDescent="0.25">
      <c r="A127" s="70" t="s">
        <v>26</v>
      </c>
      <c r="B127" s="12">
        <v>35</v>
      </c>
      <c r="C127" s="12">
        <v>1</v>
      </c>
      <c r="D127" s="55">
        <f>B127*C127</f>
        <v>35</v>
      </c>
    </row>
    <row r="128" spans="1:4" s="28" customFormat="1" ht="52.8" x14ac:dyDescent="0.25">
      <c r="A128" s="70" t="s">
        <v>52</v>
      </c>
      <c r="B128" s="12">
        <v>10</v>
      </c>
      <c r="C128" s="12">
        <v>1</v>
      </c>
      <c r="D128" s="55">
        <f>B128*C128</f>
        <v>10</v>
      </c>
    </row>
    <row r="129" spans="1:355" s="1" customFormat="1" x14ac:dyDescent="0.25">
      <c r="A129" s="7" t="s">
        <v>13</v>
      </c>
      <c r="B129" s="13"/>
      <c r="C129" s="13"/>
      <c r="D129" s="57">
        <f>D81</f>
        <v>25273.4087</v>
      </c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  <c r="DU129" s="28"/>
      <c r="DV129" s="28"/>
      <c r="DW129" s="28"/>
      <c r="DX129" s="28"/>
      <c r="DY129" s="28"/>
      <c r="DZ129" s="28"/>
      <c r="EA129" s="28"/>
      <c r="EB129" s="28"/>
      <c r="EC129" s="28"/>
      <c r="ED129" s="28"/>
      <c r="EE129" s="28"/>
      <c r="EF129" s="28"/>
      <c r="EG129" s="28"/>
      <c r="EH129" s="28"/>
      <c r="EI129" s="28"/>
      <c r="EJ129" s="28"/>
      <c r="EK129" s="28"/>
      <c r="EL129" s="28"/>
      <c r="EM129" s="28"/>
      <c r="EN129" s="28"/>
      <c r="EO129" s="28"/>
      <c r="EP129" s="28"/>
      <c r="EQ129" s="28"/>
      <c r="ER129" s="28"/>
      <c r="ES129" s="28"/>
      <c r="ET129" s="28"/>
      <c r="EU129" s="28"/>
      <c r="EV129" s="28"/>
      <c r="EW129" s="28"/>
      <c r="EX129" s="28"/>
      <c r="EY129" s="28"/>
      <c r="EZ129" s="28"/>
      <c r="FA129" s="28"/>
      <c r="FB129" s="28"/>
      <c r="FC129" s="28"/>
      <c r="FD129" s="28"/>
      <c r="FE129" s="28"/>
      <c r="FF129" s="28"/>
      <c r="FG129" s="28"/>
      <c r="FH129" s="28"/>
      <c r="FI129" s="28"/>
      <c r="FJ129" s="28"/>
      <c r="FK129" s="28"/>
      <c r="FL129" s="28"/>
      <c r="FM129" s="28"/>
      <c r="FN129" s="28"/>
      <c r="FO129" s="28"/>
      <c r="FP129" s="28"/>
      <c r="FQ129" s="28"/>
      <c r="FR129" s="28"/>
      <c r="FS129" s="28"/>
      <c r="FT129" s="28"/>
      <c r="FU129" s="28"/>
      <c r="FV129" s="28"/>
      <c r="FW129" s="28"/>
      <c r="FX129" s="28"/>
      <c r="FY129" s="28"/>
      <c r="FZ129" s="28"/>
      <c r="GA129" s="28"/>
      <c r="GB129" s="28"/>
      <c r="GC129" s="28"/>
      <c r="GD129" s="28"/>
      <c r="GE129" s="28"/>
      <c r="GF129" s="28"/>
      <c r="GG129" s="28"/>
      <c r="GH129" s="28"/>
      <c r="GI129" s="28"/>
      <c r="GJ129" s="28"/>
      <c r="GK129" s="28"/>
      <c r="GL129" s="28"/>
      <c r="GM129" s="28"/>
      <c r="GN129" s="28"/>
      <c r="GO129" s="28"/>
      <c r="GP129" s="28"/>
      <c r="GQ129" s="28"/>
      <c r="GR129" s="28"/>
      <c r="GS129" s="28"/>
      <c r="GT129" s="28"/>
      <c r="GU129" s="28"/>
      <c r="GV129" s="28"/>
      <c r="GW129" s="28"/>
      <c r="GX129" s="28"/>
      <c r="GY129" s="28"/>
      <c r="GZ129" s="28"/>
      <c r="HA129" s="28"/>
      <c r="HB129" s="28"/>
      <c r="HC129" s="28"/>
      <c r="HD129" s="28"/>
      <c r="HE129" s="28"/>
      <c r="HF129" s="28"/>
      <c r="HG129" s="28"/>
      <c r="HH129" s="28"/>
      <c r="HI129" s="28"/>
      <c r="HJ129" s="28"/>
      <c r="HK129" s="28"/>
      <c r="HL129" s="28"/>
      <c r="HM129" s="28"/>
      <c r="HN129" s="28"/>
      <c r="HO129" s="28"/>
      <c r="HP129" s="28"/>
      <c r="HQ129" s="28"/>
      <c r="HR129" s="28"/>
      <c r="HS129" s="28"/>
      <c r="HT129" s="28"/>
      <c r="HU129" s="28"/>
      <c r="HV129" s="28"/>
      <c r="HW129" s="28"/>
      <c r="HX129" s="28"/>
      <c r="HY129" s="28"/>
      <c r="HZ129" s="28"/>
      <c r="IA129" s="28"/>
      <c r="IB129" s="28"/>
      <c r="IC129" s="28"/>
      <c r="ID129" s="28"/>
      <c r="IE129" s="28"/>
      <c r="IF129" s="28"/>
      <c r="IG129" s="28"/>
      <c r="IH129" s="28"/>
      <c r="II129" s="28"/>
      <c r="IJ129" s="28"/>
      <c r="IK129" s="28"/>
      <c r="IL129" s="28"/>
      <c r="IM129" s="28"/>
      <c r="IN129" s="28"/>
      <c r="IO129" s="28"/>
      <c r="IP129" s="28"/>
      <c r="IQ129" s="28"/>
      <c r="IR129" s="28"/>
      <c r="IS129" s="28"/>
      <c r="IT129" s="28"/>
      <c r="IU129" s="28"/>
      <c r="IV129" s="28"/>
      <c r="IW129" s="28"/>
      <c r="IX129" s="28"/>
      <c r="IY129" s="28"/>
      <c r="IZ129" s="28"/>
      <c r="JA129" s="28"/>
      <c r="JB129" s="28"/>
      <c r="JC129" s="28"/>
      <c r="JD129" s="28"/>
      <c r="JE129" s="28"/>
      <c r="JF129" s="28"/>
      <c r="JG129" s="28"/>
      <c r="JH129" s="28"/>
      <c r="JI129" s="28"/>
      <c r="JJ129" s="28"/>
      <c r="JK129" s="28"/>
      <c r="JL129" s="28"/>
      <c r="JM129" s="28"/>
      <c r="JN129" s="28"/>
      <c r="JO129" s="28"/>
      <c r="JP129" s="28"/>
      <c r="JQ129" s="28"/>
      <c r="JR129" s="28"/>
      <c r="JS129" s="28"/>
      <c r="JT129" s="28"/>
      <c r="JU129" s="28"/>
      <c r="JV129" s="28"/>
      <c r="JW129" s="28"/>
      <c r="JX129" s="28"/>
      <c r="JY129" s="28"/>
      <c r="JZ129" s="28"/>
      <c r="KA129" s="28"/>
      <c r="KB129" s="28"/>
      <c r="KC129" s="28"/>
      <c r="KD129" s="28"/>
      <c r="KE129" s="28"/>
      <c r="KF129" s="28"/>
      <c r="KG129" s="28"/>
      <c r="KH129" s="28"/>
      <c r="KI129" s="28"/>
      <c r="KJ129" s="28"/>
      <c r="KK129" s="28"/>
      <c r="KL129" s="28"/>
      <c r="KM129" s="28"/>
      <c r="KN129" s="28"/>
      <c r="KO129" s="28"/>
      <c r="KP129" s="28"/>
      <c r="KQ129" s="28"/>
      <c r="KR129" s="28"/>
      <c r="KS129" s="28"/>
      <c r="KT129" s="28"/>
      <c r="KU129" s="28"/>
      <c r="KV129" s="28"/>
      <c r="KW129" s="28"/>
      <c r="KX129" s="28"/>
      <c r="KY129" s="28"/>
      <c r="KZ129" s="28"/>
      <c r="LA129" s="28"/>
      <c r="LB129" s="28"/>
      <c r="LC129" s="28"/>
      <c r="LD129" s="28"/>
      <c r="LE129" s="28"/>
      <c r="LF129" s="28"/>
      <c r="LG129" s="28"/>
      <c r="LH129" s="28"/>
      <c r="LI129" s="28"/>
      <c r="LJ129" s="28"/>
      <c r="LK129" s="28"/>
      <c r="LL129" s="28"/>
      <c r="LM129" s="28"/>
      <c r="LN129" s="28"/>
      <c r="LO129" s="28"/>
      <c r="LP129" s="28"/>
      <c r="LQ129" s="28"/>
      <c r="LR129" s="28"/>
      <c r="LS129" s="28"/>
      <c r="LT129" s="28"/>
      <c r="LU129" s="28"/>
      <c r="LV129" s="28"/>
      <c r="LW129" s="28"/>
      <c r="LX129" s="28"/>
      <c r="LY129" s="28"/>
      <c r="LZ129" s="28"/>
      <c r="MA129" s="28"/>
      <c r="MB129" s="28"/>
      <c r="MC129" s="28"/>
      <c r="MD129" s="28"/>
      <c r="ME129" s="28"/>
      <c r="MF129" s="28"/>
      <c r="MG129" s="28"/>
      <c r="MH129" s="28"/>
      <c r="MI129" s="28"/>
      <c r="MJ129" s="28"/>
      <c r="MK129" s="28"/>
      <c r="ML129" s="28"/>
      <c r="MM129" s="28"/>
      <c r="MN129" s="28"/>
      <c r="MO129" s="28"/>
      <c r="MP129" s="28"/>
      <c r="MQ129" s="28"/>
    </row>
    <row r="130" spans="1:355" ht="14.4" thickBot="1" x14ac:dyDescent="0.3">
      <c r="A130" s="33" t="s">
        <v>22</v>
      </c>
      <c r="B130" s="35"/>
      <c r="C130" s="35"/>
      <c r="D130" s="61">
        <f>D79+D129</f>
        <v>190997.20870000002</v>
      </c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  <c r="DU130" s="28"/>
      <c r="DV130" s="28"/>
      <c r="DW130" s="28"/>
      <c r="DX130" s="28"/>
      <c r="DY130" s="28"/>
      <c r="DZ130" s="28"/>
      <c r="EA130" s="28"/>
      <c r="EB130" s="28"/>
      <c r="EC130" s="28"/>
      <c r="ED130" s="28"/>
      <c r="EE130" s="28"/>
      <c r="EF130" s="28"/>
      <c r="EG130" s="28"/>
      <c r="EH130" s="28"/>
      <c r="EI130" s="28"/>
      <c r="EJ130" s="28"/>
      <c r="EK130" s="28"/>
      <c r="EL130" s="28"/>
      <c r="EM130" s="28"/>
      <c r="EN130" s="28"/>
      <c r="EO130" s="28"/>
      <c r="EP130" s="28"/>
      <c r="EQ130" s="28"/>
      <c r="ER130" s="28"/>
      <c r="ES130" s="28"/>
      <c r="ET130" s="28"/>
      <c r="EU130" s="28"/>
      <c r="EV130" s="28"/>
      <c r="EW130" s="28"/>
      <c r="EX130" s="28"/>
      <c r="EY130" s="28"/>
      <c r="EZ130" s="28"/>
      <c r="FA130" s="28"/>
      <c r="FB130" s="28"/>
      <c r="FC130" s="28"/>
      <c r="FD130" s="28"/>
      <c r="FE130" s="28"/>
      <c r="FF130" s="28"/>
      <c r="FG130" s="28"/>
      <c r="FH130" s="28"/>
      <c r="FI130" s="28"/>
      <c r="FJ130" s="28"/>
      <c r="FK130" s="28"/>
      <c r="FL130" s="28"/>
      <c r="FM130" s="28"/>
      <c r="FN130" s="28"/>
      <c r="FO130" s="28"/>
      <c r="FP130" s="28"/>
      <c r="FQ130" s="28"/>
      <c r="FR130" s="28"/>
      <c r="FS130" s="28"/>
      <c r="FT130" s="28"/>
      <c r="FU130" s="28"/>
      <c r="FV130" s="28"/>
      <c r="FW130" s="28"/>
      <c r="FX130" s="28"/>
      <c r="FY130" s="28"/>
      <c r="FZ130" s="28"/>
      <c r="GA130" s="28"/>
      <c r="GB130" s="28"/>
      <c r="GC130" s="28"/>
      <c r="GD130" s="28"/>
      <c r="GE130" s="28"/>
      <c r="GF130" s="28"/>
      <c r="GG130" s="28"/>
      <c r="GH130" s="28"/>
      <c r="GI130" s="28"/>
      <c r="GJ130" s="28"/>
      <c r="GK130" s="28"/>
      <c r="GL130" s="28"/>
      <c r="GM130" s="28"/>
      <c r="GN130" s="28"/>
      <c r="GO130" s="28"/>
      <c r="GP130" s="28"/>
      <c r="GQ130" s="28"/>
      <c r="GR130" s="28"/>
      <c r="GS130" s="28"/>
      <c r="GT130" s="28"/>
      <c r="GU130" s="28"/>
      <c r="GV130" s="28"/>
      <c r="GW130" s="28"/>
      <c r="GX130" s="28"/>
      <c r="GY130" s="28"/>
      <c r="GZ130" s="28"/>
      <c r="HA130" s="28"/>
      <c r="HB130" s="28"/>
      <c r="HC130" s="28"/>
      <c r="HD130" s="28"/>
      <c r="HE130" s="28"/>
      <c r="HF130" s="28"/>
      <c r="HG130" s="28"/>
      <c r="HH130" s="28"/>
      <c r="HI130" s="28"/>
      <c r="HJ130" s="28"/>
      <c r="HK130" s="28"/>
      <c r="HL130" s="28"/>
      <c r="HM130" s="28"/>
      <c r="HN130" s="28"/>
      <c r="HO130" s="28"/>
      <c r="HP130" s="28"/>
      <c r="HQ130" s="28"/>
      <c r="HR130" s="28"/>
      <c r="HS130" s="28"/>
      <c r="HT130" s="28"/>
      <c r="HU130" s="28"/>
      <c r="HV130" s="28"/>
      <c r="HW130" s="28"/>
      <c r="HX130" s="28"/>
      <c r="HY130" s="28"/>
      <c r="HZ130" s="28"/>
      <c r="IA130" s="28"/>
      <c r="IB130" s="28"/>
      <c r="IC130" s="28"/>
      <c r="ID130" s="28"/>
      <c r="IE130" s="28"/>
      <c r="IF130" s="28"/>
      <c r="IG130" s="28"/>
      <c r="IH130" s="28"/>
      <c r="II130" s="28"/>
      <c r="IJ130" s="28"/>
      <c r="IK130" s="28"/>
      <c r="IL130" s="28"/>
      <c r="IM130" s="28"/>
      <c r="IN130" s="28"/>
      <c r="IO130" s="28"/>
      <c r="IP130" s="28"/>
      <c r="IQ130" s="28"/>
      <c r="IR130" s="28"/>
      <c r="IS130" s="28"/>
      <c r="IT130" s="28"/>
      <c r="IU130" s="28"/>
      <c r="IV130" s="28"/>
      <c r="IW130" s="28"/>
      <c r="IX130" s="28"/>
      <c r="IY130" s="28"/>
      <c r="IZ130" s="28"/>
      <c r="JA130" s="28"/>
      <c r="JB130" s="28"/>
      <c r="JC130" s="28"/>
      <c r="JD130" s="28"/>
      <c r="JE130" s="28"/>
      <c r="JF130" s="28"/>
      <c r="JG130" s="28"/>
      <c r="JH130" s="28"/>
      <c r="JI130" s="28"/>
      <c r="JJ130" s="28"/>
      <c r="JK130" s="28"/>
      <c r="JL130" s="28"/>
      <c r="JM130" s="28"/>
      <c r="JN130" s="28"/>
      <c r="JO130" s="28"/>
      <c r="JP130" s="28"/>
      <c r="JQ130" s="28"/>
      <c r="JR130" s="28"/>
      <c r="JS130" s="28"/>
      <c r="JT130" s="28"/>
      <c r="JU130" s="28"/>
      <c r="JV130" s="28"/>
      <c r="JW130" s="28"/>
      <c r="JX130" s="28"/>
      <c r="JY130" s="28"/>
      <c r="JZ130" s="28"/>
      <c r="KA130" s="28"/>
      <c r="KB130" s="28"/>
      <c r="KC130" s="28"/>
      <c r="KD130" s="28"/>
      <c r="KE130" s="28"/>
      <c r="KF130" s="28"/>
      <c r="KG130" s="28"/>
      <c r="KH130" s="28"/>
      <c r="KI130" s="28"/>
      <c r="KJ130" s="28"/>
      <c r="KK130" s="28"/>
      <c r="KL130" s="28"/>
      <c r="KM130" s="28"/>
      <c r="KN130" s="28"/>
      <c r="KO130" s="28"/>
      <c r="KP130" s="28"/>
      <c r="KQ130" s="28"/>
      <c r="KR130" s="28"/>
      <c r="KS130" s="28"/>
      <c r="KT130" s="28"/>
      <c r="KU130" s="28"/>
      <c r="KV130" s="28"/>
      <c r="KW130" s="28"/>
      <c r="KX130" s="28"/>
      <c r="KY130" s="28"/>
      <c r="KZ130" s="28"/>
      <c r="LA130" s="28"/>
      <c r="LB130" s="28"/>
      <c r="LC130" s="28"/>
      <c r="LD130" s="28"/>
      <c r="LE130" s="28"/>
      <c r="LF130" s="28"/>
      <c r="LG130" s="28"/>
      <c r="LH130" s="28"/>
      <c r="LI130" s="28"/>
      <c r="LJ130" s="28"/>
      <c r="LK130" s="28"/>
      <c r="LL130" s="28"/>
      <c r="LM130" s="28"/>
      <c r="LN130" s="28"/>
      <c r="LO130" s="28"/>
      <c r="LP130" s="28"/>
      <c r="LQ130" s="28"/>
      <c r="LR130" s="28"/>
      <c r="LS130" s="28"/>
      <c r="LT130" s="28"/>
      <c r="LU130" s="28"/>
      <c r="LV130" s="28"/>
      <c r="LW130" s="28"/>
      <c r="LX130" s="28"/>
      <c r="LY130" s="28"/>
      <c r="LZ130" s="28"/>
      <c r="MA130" s="28"/>
      <c r="MB130" s="28"/>
      <c r="MC130" s="28"/>
      <c r="MD130" s="28"/>
      <c r="ME130" s="28"/>
      <c r="MF130" s="28"/>
      <c r="MG130" s="28"/>
      <c r="MH130" s="28"/>
      <c r="MI130" s="28"/>
      <c r="MJ130" s="28"/>
      <c r="MK130" s="28"/>
      <c r="ML130" s="28"/>
      <c r="MM130" s="28"/>
      <c r="MN130" s="28"/>
      <c r="MO130" s="28"/>
      <c r="MP130" s="28"/>
      <c r="MQ130" s="28"/>
    </row>
    <row r="131" spans="1:355" x14ac:dyDescent="0.25">
      <c r="A131" s="38" t="s">
        <v>103</v>
      </c>
      <c r="B131" s="146"/>
      <c r="C131" s="146"/>
      <c r="D131" s="147"/>
    </row>
    <row r="132" spans="1:355" x14ac:dyDescent="0.25">
      <c r="A132" s="148" t="s">
        <v>104</v>
      </c>
      <c r="B132" s="74"/>
      <c r="C132" s="74"/>
      <c r="D132" s="149"/>
    </row>
    <row r="133" spans="1:355" x14ac:dyDescent="0.25">
      <c r="A133" s="126" t="s">
        <v>1</v>
      </c>
      <c r="B133" s="74"/>
      <c r="C133" s="74"/>
      <c r="D133" s="149"/>
    </row>
    <row r="134" spans="1:355" x14ac:dyDescent="0.25">
      <c r="A134" s="26" t="s">
        <v>15</v>
      </c>
      <c r="B134" s="19"/>
      <c r="C134" s="19"/>
      <c r="D134" s="54"/>
    </row>
    <row r="135" spans="1:355" x14ac:dyDescent="0.25">
      <c r="A135" s="15" t="s">
        <v>18</v>
      </c>
      <c r="B135" s="12"/>
      <c r="C135" s="12"/>
      <c r="D135" s="55">
        <f>D137+D138+D139</f>
        <v>21378</v>
      </c>
    </row>
    <row r="136" spans="1:355" x14ac:dyDescent="0.25">
      <c r="A136" s="15" t="s">
        <v>9</v>
      </c>
      <c r="B136" s="12"/>
      <c r="C136" s="12"/>
      <c r="D136" s="55"/>
    </row>
    <row r="137" spans="1:355" x14ac:dyDescent="0.25">
      <c r="A137" s="77" t="s">
        <v>72</v>
      </c>
      <c r="B137" s="78">
        <v>5311</v>
      </c>
      <c r="C137" s="78">
        <v>1</v>
      </c>
      <c r="D137" s="108">
        <f>B137*C137</f>
        <v>5311</v>
      </c>
    </row>
    <row r="138" spans="1:355" ht="27.6" x14ac:dyDescent="0.25">
      <c r="A138" s="77" t="s">
        <v>82</v>
      </c>
      <c r="B138" s="78">
        <v>200</v>
      </c>
      <c r="C138" s="78">
        <v>1</v>
      </c>
      <c r="D138" s="108">
        <f>B138*C138</f>
        <v>200</v>
      </c>
    </row>
    <row r="139" spans="1:355" x14ac:dyDescent="0.25">
      <c r="A139" s="15" t="s">
        <v>6</v>
      </c>
      <c r="B139" s="12"/>
      <c r="C139" s="12"/>
      <c r="D139" s="55">
        <v>15867</v>
      </c>
    </row>
    <row r="140" spans="1:355" x14ac:dyDescent="0.25">
      <c r="A140" s="15" t="s">
        <v>7</v>
      </c>
      <c r="B140" s="12">
        <v>41134</v>
      </c>
      <c r="C140" s="29">
        <v>3.2</v>
      </c>
      <c r="D140" s="55">
        <f>B140*C140</f>
        <v>131628.80000000002</v>
      </c>
    </row>
    <row r="141" spans="1:355" x14ac:dyDescent="0.25">
      <c r="A141" s="15" t="s">
        <v>11</v>
      </c>
      <c r="B141" s="12"/>
      <c r="C141" s="12"/>
      <c r="D141" s="55"/>
    </row>
    <row r="142" spans="1:355" x14ac:dyDescent="0.25">
      <c r="A142" s="15" t="s">
        <v>0</v>
      </c>
      <c r="B142" s="12"/>
      <c r="C142" s="12"/>
      <c r="D142" s="55">
        <v>35000</v>
      </c>
    </row>
    <row r="143" spans="1:355" x14ac:dyDescent="0.25">
      <c r="A143" s="15" t="s">
        <v>8</v>
      </c>
      <c r="B143" s="25"/>
      <c r="C143" s="12"/>
      <c r="D143" s="55">
        <v>9554</v>
      </c>
    </row>
    <row r="144" spans="1:355" x14ac:dyDescent="0.25">
      <c r="A144" s="133" t="s">
        <v>105</v>
      </c>
      <c r="B144" s="135"/>
      <c r="C144" s="135"/>
      <c r="D144" s="150">
        <v>530</v>
      </c>
    </row>
    <row r="145" spans="1:4" x14ac:dyDescent="0.25">
      <c r="A145" s="10" t="s">
        <v>16</v>
      </c>
      <c r="B145" s="17"/>
      <c r="C145" s="17"/>
      <c r="D145" s="49">
        <f>D135+D140+D143</f>
        <v>162560.80000000002</v>
      </c>
    </row>
    <row r="146" spans="1:4" x14ac:dyDescent="0.25">
      <c r="A146" s="14" t="s">
        <v>17</v>
      </c>
      <c r="B146" s="12"/>
      <c r="C146" s="12"/>
      <c r="D146" s="55"/>
    </row>
    <row r="147" spans="1:4" x14ac:dyDescent="0.25">
      <c r="A147" s="176" t="s">
        <v>18</v>
      </c>
      <c r="B147" s="178"/>
      <c r="C147" s="178"/>
      <c r="D147" s="183">
        <f>D149+D169</f>
        <v>19845</v>
      </c>
    </row>
    <row r="148" spans="1:4" x14ac:dyDescent="0.25">
      <c r="A148" s="15" t="s">
        <v>9</v>
      </c>
      <c r="B148" s="12"/>
      <c r="C148" s="12"/>
      <c r="D148" s="55"/>
    </row>
    <row r="149" spans="1:4" ht="27.6" x14ac:dyDescent="0.25">
      <c r="A149" s="15" t="s">
        <v>61</v>
      </c>
      <c r="B149" s="80"/>
      <c r="C149" s="80"/>
      <c r="D149" s="109">
        <f>D151+D158+D159+D164</f>
        <v>6423</v>
      </c>
    </row>
    <row r="150" spans="1:4" x14ac:dyDescent="0.25">
      <c r="A150" s="15" t="s">
        <v>11</v>
      </c>
      <c r="B150" s="12"/>
      <c r="C150" s="12"/>
      <c r="D150" s="55"/>
    </row>
    <row r="151" spans="1:4" x14ac:dyDescent="0.25">
      <c r="A151" s="15" t="s">
        <v>59</v>
      </c>
      <c r="B151" s="12">
        <f>B152+B153+B154+B155+B156+B157</f>
        <v>3480</v>
      </c>
      <c r="C151" s="12"/>
      <c r="D151" s="55">
        <f>D152+D153+D154+D155+D156+D157</f>
        <v>4360</v>
      </c>
    </row>
    <row r="152" spans="1:4" x14ac:dyDescent="0.25">
      <c r="A152" s="181" t="s">
        <v>27</v>
      </c>
      <c r="B152" s="62">
        <v>700</v>
      </c>
      <c r="C152" s="182">
        <v>1</v>
      </c>
      <c r="D152" s="63">
        <f>B152*C152</f>
        <v>700</v>
      </c>
    </row>
    <row r="153" spans="1:4" x14ac:dyDescent="0.25">
      <c r="A153" s="181" t="s">
        <v>28</v>
      </c>
      <c r="B153" s="62">
        <v>700</v>
      </c>
      <c r="C153" s="182">
        <v>1</v>
      </c>
      <c r="D153" s="63">
        <f t="shared" ref="D153:D158" si="7">B153*C153</f>
        <v>700</v>
      </c>
    </row>
    <row r="154" spans="1:4" x14ac:dyDescent="0.25">
      <c r="A154" s="181" t="s">
        <v>62</v>
      </c>
      <c r="B154" s="62">
        <v>250</v>
      </c>
      <c r="C154" s="182">
        <v>1</v>
      </c>
      <c r="D154" s="63">
        <f t="shared" si="7"/>
        <v>250</v>
      </c>
    </row>
    <row r="155" spans="1:4" x14ac:dyDescent="0.25">
      <c r="A155" s="181" t="s">
        <v>63</v>
      </c>
      <c r="B155" s="62">
        <v>350</v>
      </c>
      <c r="C155" s="182">
        <v>1</v>
      </c>
      <c r="D155" s="63">
        <f t="shared" si="7"/>
        <v>350</v>
      </c>
    </row>
    <row r="156" spans="1:4" x14ac:dyDescent="0.25">
      <c r="A156" s="181" t="s">
        <v>29</v>
      </c>
      <c r="B156" s="62">
        <v>600</v>
      </c>
      <c r="C156" s="182">
        <v>1</v>
      </c>
      <c r="D156" s="63">
        <f t="shared" si="7"/>
        <v>600</v>
      </c>
    </row>
    <row r="157" spans="1:4" x14ac:dyDescent="0.25">
      <c r="A157" s="181" t="s">
        <v>30</v>
      </c>
      <c r="B157" s="62">
        <v>880</v>
      </c>
      <c r="C157" s="182">
        <v>2</v>
      </c>
      <c r="D157" s="63">
        <f t="shared" si="7"/>
        <v>1760</v>
      </c>
    </row>
    <row r="158" spans="1:4" ht="27.6" x14ac:dyDescent="0.25">
      <c r="A158" s="15" t="s">
        <v>60</v>
      </c>
      <c r="B158" s="12">
        <v>400</v>
      </c>
      <c r="C158" s="8">
        <v>2</v>
      </c>
      <c r="D158" s="55">
        <f t="shared" si="7"/>
        <v>800</v>
      </c>
    </row>
    <row r="159" spans="1:4" ht="27.6" x14ac:dyDescent="0.25">
      <c r="A159" s="15" t="s">
        <v>19</v>
      </c>
      <c r="B159" s="12">
        <f>B160+B161+B162+B163</f>
        <v>49</v>
      </c>
      <c r="C159" s="12"/>
      <c r="D159" s="55">
        <f>D160+D161+D162+D163</f>
        <v>441</v>
      </c>
    </row>
    <row r="160" spans="1:4" x14ac:dyDescent="0.25">
      <c r="A160" s="34" t="s">
        <v>31</v>
      </c>
      <c r="B160" s="12"/>
      <c r="C160" s="12">
        <v>7</v>
      </c>
      <c r="D160" s="55">
        <f t="shared" ref="D160:D163" si="8">B160*C160</f>
        <v>0</v>
      </c>
    </row>
    <row r="161" spans="1:4" x14ac:dyDescent="0.25">
      <c r="A161" s="34" t="s">
        <v>32</v>
      </c>
      <c r="B161" s="12"/>
      <c r="C161" s="12">
        <v>8</v>
      </c>
      <c r="D161" s="55">
        <f t="shared" si="8"/>
        <v>0</v>
      </c>
    </row>
    <row r="162" spans="1:4" x14ac:dyDescent="0.25">
      <c r="A162" s="34" t="s">
        <v>33</v>
      </c>
      <c r="B162" s="12">
        <v>33</v>
      </c>
      <c r="C162" s="12">
        <v>9</v>
      </c>
      <c r="D162" s="55">
        <f t="shared" si="8"/>
        <v>297</v>
      </c>
    </row>
    <row r="163" spans="1:4" x14ac:dyDescent="0.25">
      <c r="A163" s="34" t="s">
        <v>34</v>
      </c>
      <c r="B163" s="12">
        <v>16</v>
      </c>
      <c r="C163" s="12">
        <v>9</v>
      </c>
      <c r="D163" s="55">
        <f t="shared" si="8"/>
        <v>144</v>
      </c>
    </row>
    <row r="164" spans="1:4" ht="27.6" x14ac:dyDescent="0.25">
      <c r="A164" s="15" t="s">
        <v>20</v>
      </c>
      <c r="B164" s="12">
        <f>B165+B166+B167+B168</f>
        <v>92</v>
      </c>
      <c r="C164" s="12"/>
      <c r="D164" s="55">
        <f>D165+D166+D167+D168</f>
        <v>822</v>
      </c>
    </row>
    <row r="165" spans="1:4" x14ac:dyDescent="0.25">
      <c r="A165" s="34" t="s">
        <v>31</v>
      </c>
      <c r="B165" s="12">
        <v>1</v>
      </c>
      <c r="C165" s="12">
        <v>7</v>
      </c>
      <c r="D165" s="55">
        <f t="shared" ref="D165:D168" si="9">B165*C165</f>
        <v>7</v>
      </c>
    </row>
    <row r="166" spans="1:4" x14ac:dyDescent="0.25">
      <c r="A166" s="34" t="s">
        <v>32</v>
      </c>
      <c r="B166" s="12">
        <v>4</v>
      </c>
      <c r="C166" s="12">
        <v>8</v>
      </c>
      <c r="D166" s="55">
        <f t="shared" si="9"/>
        <v>32</v>
      </c>
    </row>
    <row r="167" spans="1:4" x14ac:dyDescent="0.25">
      <c r="A167" s="34" t="s">
        <v>33</v>
      </c>
      <c r="B167" s="12">
        <v>75</v>
      </c>
      <c r="C167" s="12">
        <v>9</v>
      </c>
      <c r="D167" s="55">
        <f t="shared" si="9"/>
        <v>675</v>
      </c>
    </row>
    <row r="168" spans="1:4" x14ac:dyDescent="0.25">
      <c r="A168" s="34" t="s">
        <v>34</v>
      </c>
      <c r="B168" s="12">
        <v>12</v>
      </c>
      <c r="C168" s="12">
        <v>9</v>
      </c>
      <c r="D168" s="55">
        <f t="shared" si="9"/>
        <v>108</v>
      </c>
    </row>
    <row r="169" spans="1:4" ht="27.6" x14ac:dyDescent="0.25">
      <c r="A169" s="77" t="s">
        <v>66</v>
      </c>
      <c r="B169" s="78">
        <f>B170+B171+B187+B191</f>
        <v>3800</v>
      </c>
      <c r="C169" s="78"/>
      <c r="D169" s="108">
        <f>D170+D171+D187+D191</f>
        <v>13422</v>
      </c>
    </row>
    <row r="170" spans="1:4" x14ac:dyDescent="0.25">
      <c r="A170" s="97" t="s">
        <v>35</v>
      </c>
      <c r="B170" s="78">
        <v>800</v>
      </c>
      <c r="C170" s="78">
        <v>1</v>
      </c>
      <c r="D170" s="108">
        <f>B170*C170</f>
        <v>800</v>
      </c>
    </row>
    <row r="171" spans="1:4" x14ac:dyDescent="0.25">
      <c r="A171" s="77" t="s">
        <v>65</v>
      </c>
      <c r="B171" s="78">
        <f>B172+B173+B174+B175+B176+B177+B178+B179+B180+B181+B182+B183+B184+B185+B186</f>
        <v>2217</v>
      </c>
      <c r="C171" s="78"/>
      <c r="D171" s="108">
        <f>D172+D173+D174+D175+D176+D177+D178+D179+D180+D181+D182+D183+D184+D185+D186</f>
        <v>9119</v>
      </c>
    </row>
    <row r="172" spans="1:4" x14ac:dyDescent="0.25">
      <c r="A172" s="97" t="s">
        <v>36</v>
      </c>
      <c r="B172" s="78">
        <v>99</v>
      </c>
      <c r="C172" s="78">
        <v>4</v>
      </c>
      <c r="D172" s="108">
        <f>B172*C172</f>
        <v>396</v>
      </c>
    </row>
    <row r="173" spans="1:4" ht="26.4" x14ac:dyDescent="0.25">
      <c r="A173" s="97" t="s">
        <v>37</v>
      </c>
      <c r="B173" s="78">
        <v>568</v>
      </c>
      <c r="C173" s="78">
        <v>1</v>
      </c>
      <c r="D173" s="108">
        <f t="shared" ref="D173:D186" si="10">B173*C173</f>
        <v>568</v>
      </c>
    </row>
    <row r="174" spans="1:4" x14ac:dyDescent="0.25">
      <c r="A174" s="97" t="s">
        <v>38</v>
      </c>
      <c r="B174" s="78">
        <v>99</v>
      </c>
      <c r="C174" s="78">
        <v>3</v>
      </c>
      <c r="D174" s="108">
        <f t="shared" si="10"/>
        <v>297</v>
      </c>
    </row>
    <row r="175" spans="1:4" x14ac:dyDescent="0.25">
      <c r="A175" s="97" t="s">
        <v>39</v>
      </c>
      <c r="B175" s="78">
        <v>99</v>
      </c>
      <c r="C175" s="78">
        <v>3</v>
      </c>
      <c r="D175" s="108">
        <f t="shared" si="10"/>
        <v>297</v>
      </c>
    </row>
    <row r="176" spans="1:4" x14ac:dyDescent="0.25">
      <c r="A176" s="97" t="s">
        <v>40</v>
      </c>
      <c r="B176" s="78">
        <v>99</v>
      </c>
      <c r="C176" s="78">
        <v>6</v>
      </c>
      <c r="D176" s="108">
        <f t="shared" si="10"/>
        <v>594</v>
      </c>
    </row>
    <row r="177" spans="1:4" x14ac:dyDescent="0.25">
      <c r="A177" s="97" t="s">
        <v>41</v>
      </c>
      <c r="B177" s="78">
        <v>110</v>
      </c>
      <c r="C177" s="78">
        <v>2</v>
      </c>
      <c r="D177" s="108">
        <f t="shared" si="10"/>
        <v>220</v>
      </c>
    </row>
    <row r="178" spans="1:4" x14ac:dyDescent="0.25">
      <c r="A178" s="97" t="s">
        <v>42</v>
      </c>
      <c r="B178" s="78">
        <v>110</v>
      </c>
      <c r="C178" s="78">
        <v>7</v>
      </c>
      <c r="D178" s="108">
        <f t="shared" si="10"/>
        <v>770</v>
      </c>
    </row>
    <row r="179" spans="1:4" x14ac:dyDescent="0.25">
      <c r="A179" s="97" t="s">
        <v>43</v>
      </c>
      <c r="B179" s="78">
        <v>154</v>
      </c>
      <c r="C179" s="78">
        <v>2</v>
      </c>
      <c r="D179" s="108">
        <f t="shared" si="10"/>
        <v>308</v>
      </c>
    </row>
    <row r="180" spans="1:4" x14ac:dyDescent="0.25">
      <c r="A180" s="97" t="s">
        <v>44</v>
      </c>
      <c r="B180" s="78">
        <v>121</v>
      </c>
      <c r="C180" s="78">
        <v>4</v>
      </c>
      <c r="D180" s="108">
        <f t="shared" si="10"/>
        <v>484</v>
      </c>
    </row>
    <row r="181" spans="1:4" x14ac:dyDescent="0.25">
      <c r="A181" s="97" t="s">
        <v>45</v>
      </c>
      <c r="B181" s="78">
        <v>123</v>
      </c>
      <c r="C181" s="78">
        <v>8</v>
      </c>
      <c r="D181" s="108">
        <f t="shared" si="10"/>
        <v>984</v>
      </c>
    </row>
    <row r="182" spans="1:4" x14ac:dyDescent="0.25">
      <c r="A182" s="97" t="s">
        <v>46</v>
      </c>
      <c r="B182" s="78">
        <v>99</v>
      </c>
      <c r="C182" s="78">
        <v>8</v>
      </c>
      <c r="D182" s="108">
        <f t="shared" si="10"/>
        <v>792</v>
      </c>
    </row>
    <row r="183" spans="1:4" x14ac:dyDescent="0.25">
      <c r="A183" s="97" t="s">
        <v>47</v>
      </c>
      <c r="B183" s="78">
        <v>93</v>
      </c>
      <c r="C183" s="78">
        <v>3</v>
      </c>
      <c r="D183" s="108">
        <f t="shared" si="10"/>
        <v>279</v>
      </c>
    </row>
    <row r="184" spans="1:4" x14ac:dyDescent="0.25">
      <c r="A184" s="97" t="s">
        <v>48</v>
      </c>
      <c r="B184" s="78">
        <v>93</v>
      </c>
      <c r="C184" s="78">
        <v>2</v>
      </c>
      <c r="D184" s="108">
        <f t="shared" si="10"/>
        <v>186</v>
      </c>
    </row>
    <row r="185" spans="1:4" x14ac:dyDescent="0.25">
      <c r="A185" s="97" t="s">
        <v>49</v>
      </c>
      <c r="B185" s="78">
        <v>103</v>
      </c>
      <c r="C185" s="78">
        <v>7</v>
      </c>
      <c r="D185" s="108">
        <f t="shared" si="10"/>
        <v>721</v>
      </c>
    </row>
    <row r="186" spans="1:4" x14ac:dyDescent="0.25">
      <c r="A186" s="97" t="s">
        <v>50</v>
      </c>
      <c r="B186" s="78">
        <v>247</v>
      </c>
      <c r="C186" s="78">
        <v>9</v>
      </c>
      <c r="D186" s="108">
        <f t="shared" si="10"/>
        <v>2223</v>
      </c>
    </row>
    <row r="187" spans="1:4" x14ac:dyDescent="0.25">
      <c r="A187" s="97" t="s">
        <v>51</v>
      </c>
      <c r="B187" s="78">
        <f>B188+B189+B190</f>
        <v>410</v>
      </c>
      <c r="C187" s="78"/>
      <c r="D187" s="108">
        <f>D188+D189+D190</f>
        <v>3130</v>
      </c>
    </row>
    <row r="188" spans="1:4" x14ac:dyDescent="0.25">
      <c r="A188" s="103" t="s">
        <v>25</v>
      </c>
      <c r="B188" s="78">
        <v>150</v>
      </c>
      <c r="C188" s="78">
        <v>7</v>
      </c>
      <c r="D188" s="108">
        <f>B188*C188</f>
        <v>1050</v>
      </c>
    </row>
    <row r="189" spans="1:4" ht="26.4" x14ac:dyDescent="0.25">
      <c r="A189" s="103" t="s">
        <v>26</v>
      </c>
      <c r="B189" s="78">
        <v>160</v>
      </c>
      <c r="C189" s="78">
        <v>8</v>
      </c>
      <c r="D189" s="108">
        <f t="shared" ref="D189:D190" si="11">B189*C189</f>
        <v>1280</v>
      </c>
    </row>
    <row r="190" spans="1:4" ht="52.8" x14ac:dyDescent="0.25">
      <c r="A190" s="103" t="s">
        <v>52</v>
      </c>
      <c r="B190" s="78">
        <v>100</v>
      </c>
      <c r="C190" s="78">
        <v>8</v>
      </c>
      <c r="D190" s="108">
        <f t="shared" si="11"/>
        <v>800</v>
      </c>
    </row>
    <row r="191" spans="1:4" x14ac:dyDescent="0.25">
      <c r="A191" s="97" t="s">
        <v>53</v>
      </c>
      <c r="B191" s="78">
        <f>B192+B193+B194</f>
        <v>373</v>
      </c>
      <c r="C191" s="78"/>
      <c r="D191" s="108">
        <f>D192+D193+D194</f>
        <v>373</v>
      </c>
    </row>
    <row r="192" spans="1:4" x14ac:dyDescent="0.25">
      <c r="A192" s="103" t="s">
        <v>25</v>
      </c>
      <c r="B192" s="78">
        <v>150</v>
      </c>
      <c r="C192" s="78">
        <v>1</v>
      </c>
      <c r="D192" s="108">
        <f>B192*C192</f>
        <v>150</v>
      </c>
    </row>
    <row r="193" spans="1:4" ht="26.4" x14ac:dyDescent="0.25">
      <c r="A193" s="103" t="s">
        <v>26</v>
      </c>
      <c r="B193" s="78">
        <v>160</v>
      </c>
      <c r="C193" s="78">
        <v>1</v>
      </c>
      <c r="D193" s="108">
        <f>B193*C193</f>
        <v>160</v>
      </c>
    </row>
    <row r="194" spans="1:4" ht="52.8" x14ac:dyDescent="0.25">
      <c r="A194" s="103" t="s">
        <v>52</v>
      </c>
      <c r="B194" s="78">
        <v>63</v>
      </c>
      <c r="C194" s="78">
        <v>1</v>
      </c>
      <c r="D194" s="108">
        <f>B194*C194</f>
        <v>63</v>
      </c>
    </row>
    <row r="195" spans="1:4" x14ac:dyDescent="0.25">
      <c r="A195" s="7" t="s">
        <v>13</v>
      </c>
      <c r="B195" s="13"/>
      <c r="C195" s="13"/>
      <c r="D195" s="57">
        <f>D147</f>
        <v>19845</v>
      </c>
    </row>
    <row r="196" spans="1:4" ht="14.4" thickBot="1" x14ac:dyDescent="0.3">
      <c r="A196" s="33" t="s">
        <v>106</v>
      </c>
      <c r="B196" s="136"/>
      <c r="C196" s="136"/>
      <c r="D196" s="151">
        <f>D145+D195</f>
        <v>182405.80000000002</v>
      </c>
    </row>
    <row r="197" spans="1:4" x14ac:dyDescent="0.25">
      <c r="A197" s="39"/>
      <c r="B197" s="152"/>
      <c r="C197" s="152"/>
      <c r="D197" s="153"/>
    </row>
    <row r="198" spans="1:4" x14ac:dyDescent="0.25">
      <c r="A198" s="38" t="s">
        <v>107</v>
      </c>
      <c r="B198" s="154"/>
      <c r="C198" s="154"/>
      <c r="D198" s="155"/>
    </row>
    <row r="199" spans="1:4" ht="27.6" x14ac:dyDescent="0.25">
      <c r="A199" s="85" t="s">
        <v>108</v>
      </c>
      <c r="B199" s="156"/>
      <c r="C199" s="156"/>
      <c r="D199" s="157"/>
    </row>
    <row r="200" spans="1:4" x14ac:dyDescent="0.25">
      <c r="A200" s="16" t="s">
        <v>1</v>
      </c>
      <c r="B200" s="158"/>
      <c r="C200" s="158"/>
      <c r="D200" s="159"/>
    </row>
    <row r="201" spans="1:4" x14ac:dyDescent="0.25">
      <c r="A201" s="26" t="s">
        <v>15</v>
      </c>
      <c r="B201" s="19"/>
      <c r="C201" s="19"/>
      <c r="D201" s="54"/>
    </row>
    <row r="202" spans="1:4" x14ac:dyDescent="0.25">
      <c r="A202" s="15" t="s">
        <v>18</v>
      </c>
      <c r="B202" s="12"/>
      <c r="C202" s="12"/>
      <c r="D202" s="55">
        <f>D204+D205+D206</f>
        <v>11286</v>
      </c>
    </row>
    <row r="203" spans="1:4" x14ac:dyDescent="0.25">
      <c r="A203" s="15" t="s">
        <v>9</v>
      </c>
      <c r="B203" s="12"/>
      <c r="C203" s="12"/>
      <c r="D203" s="55"/>
    </row>
    <row r="204" spans="1:4" x14ac:dyDescent="0.25">
      <c r="A204" s="77" t="s">
        <v>72</v>
      </c>
      <c r="B204" s="78">
        <v>20</v>
      </c>
      <c r="C204" s="78">
        <v>1</v>
      </c>
      <c r="D204" s="108">
        <f>B204*C204</f>
        <v>20</v>
      </c>
    </row>
    <row r="205" spans="1:4" ht="27.6" x14ac:dyDescent="0.25">
      <c r="A205" s="77" t="s">
        <v>82</v>
      </c>
      <c r="B205" s="78">
        <v>97</v>
      </c>
      <c r="C205" s="78">
        <v>1</v>
      </c>
      <c r="D205" s="108">
        <f>B205*C205</f>
        <v>97</v>
      </c>
    </row>
    <row r="206" spans="1:4" x14ac:dyDescent="0.25">
      <c r="A206" s="15" t="s">
        <v>6</v>
      </c>
      <c r="B206" s="12"/>
      <c r="C206" s="12"/>
      <c r="D206" s="55">
        <v>11169</v>
      </c>
    </row>
    <row r="207" spans="1:4" x14ac:dyDescent="0.25">
      <c r="A207" s="15" t="s">
        <v>7</v>
      </c>
      <c r="B207" s="12">
        <v>56109</v>
      </c>
      <c r="C207" s="29">
        <v>3.2</v>
      </c>
      <c r="D207" s="108">
        <f>B207*C207</f>
        <v>179548.80000000002</v>
      </c>
    </row>
    <row r="208" spans="1:4" x14ac:dyDescent="0.25">
      <c r="A208" s="15" t="s">
        <v>11</v>
      </c>
      <c r="B208" s="12"/>
      <c r="C208" s="12"/>
      <c r="D208" s="55"/>
    </row>
    <row r="209" spans="1:4" x14ac:dyDescent="0.25">
      <c r="A209" s="15" t="s">
        <v>0</v>
      </c>
      <c r="B209" s="12"/>
      <c r="C209" s="12"/>
      <c r="D209" s="55">
        <v>57000</v>
      </c>
    </row>
    <row r="210" spans="1:4" x14ac:dyDescent="0.25">
      <c r="A210" s="15" t="s">
        <v>8</v>
      </c>
      <c r="B210" s="25"/>
      <c r="C210" s="12"/>
      <c r="D210" s="55">
        <v>8375</v>
      </c>
    </row>
    <row r="211" spans="1:4" x14ac:dyDescent="0.25">
      <c r="A211" s="10" t="s">
        <v>16</v>
      </c>
      <c r="B211" s="17"/>
      <c r="C211" s="17"/>
      <c r="D211" s="49">
        <f>D202+D207+D210</f>
        <v>199209.80000000002</v>
      </c>
    </row>
    <row r="212" spans="1:4" x14ac:dyDescent="0.25">
      <c r="A212" s="14" t="s">
        <v>17</v>
      </c>
      <c r="B212" s="12"/>
      <c r="C212" s="12"/>
      <c r="D212" s="55"/>
    </row>
    <row r="213" spans="1:4" x14ac:dyDescent="0.25">
      <c r="A213" s="15" t="s">
        <v>18</v>
      </c>
      <c r="B213" s="81"/>
      <c r="C213" s="81"/>
      <c r="D213" s="56">
        <f>D215+D235</f>
        <v>9247</v>
      </c>
    </row>
    <row r="214" spans="1:4" x14ac:dyDescent="0.25">
      <c r="A214" s="15" t="s">
        <v>9</v>
      </c>
      <c r="B214" s="12"/>
      <c r="C214" s="12"/>
      <c r="D214" s="55"/>
    </row>
    <row r="215" spans="1:4" ht="27.6" x14ac:dyDescent="0.25">
      <c r="A215" s="15" t="s">
        <v>61</v>
      </c>
      <c r="B215" s="80"/>
      <c r="C215" s="80"/>
      <c r="D215" s="109">
        <f>D217+D224+D225+D230</f>
        <v>4846</v>
      </c>
    </row>
    <row r="216" spans="1:4" x14ac:dyDescent="0.25">
      <c r="A216" s="15" t="s">
        <v>11</v>
      </c>
      <c r="B216" s="12"/>
      <c r="C216" s="12"/>
      <c r="D216" s="55"/>
    </row>
    <row r="217" spans="1:4" x14ac:dyDescent="0.25">
      <c r="A217" s="15" t="s">
        <v>59</v>
      </c>
      <c r="B217" s="12">
        <f>B218+B219+B220+B221+B222+B223</f>
        <v>2385</v>
      </c>
      <c r="C217" s="12"/>
      <c r="D217" s="55">
        <f>D218+D219+D220+D221+D222+D223</f>
        <v>2956</v>
      </c>
    </row>
    <row r="218" spans="1:4" x14ac:dyDescent="0.25">
      <c r="A218" s="181" t="s">
        <v>27</v>
      </c>
      <c r="B218" s="62">
        <v>557</v>
      </c>
      <c r="C218" s="182">
        <v>1</v>
      </c>
      <c r="D218" s="63">
        <f>B218*C218</f>
        <v>557</v>
      </c>
    </row>
    <row r="219" spans="1:4" x14ac:dyDescent="0.25">
      <c r="A219" s="181" t="s">
        <v>28</v>
      </c>
      <c r="B219" s="62">
        <v>557</v>
      </c>
      <c r="C219" s="182">
        <v>1</v>
      </c>
      <c r="D219" s="63">
        <f t="shared" ref="D219:D224" si="12">B219*C219</f>
        <v>557</v>
      </c>
    </row>
    <row r="220" spans="1:4" x14ac:dyDescent="0.25">
      <c r="A220" s="181" t="s">
        <v>62</v>
      </c>
      <c r="B220" s="62">
        <v>150</v>
      </c>
      <c r="C220" s="182">
        <v>1</v>
      </c>
      <c r="D220" s="63">
        <f t="shared" si="12"/>
        <v>150</v>
      </c>
    </row>
    <row r="221" spans="1:4" x14ac:dyDescent="0.25">
      <c r="A221" s="181" t="s">
        <v>63</v>
      </c>
      <c r="B221" s="62">
        <v>150</v>
      </c>
      <c r="C221" s="182">
        <v>1</v>
      </c>
      <c r="D221" s="63">
        <f t="shared" si="12"/>
        <v>150</v>
      </c>
    </row>
    <row r="222" spans="1:4" x14ac:dyDescent="0.25">
      <c r="A222" s="181" t="s">
        <v>29</v>
      </c>
      <c r="B222" s="62">
        <v>400</v>
      </c>
      <c r="C222" s="182">
        <v>1</v>
      </c>
      <c r="D222" s="63">
        <f t="shared" si="12"/>
        <v>400</v>
      </c>
    </row>
    <row r="223" spans="1:4" x14ac:dyDescent="0.25">
      <c r="A223" s="181" t="s">
        <v>30</v>
      </c>
      <c r="B223" s="62">
        <v>571</v>
      </c>
      <c r="C223" s="182">
        <v>2</v>
      </c>
      <c r="D223" s="63">
        <f t="shared" si="12"/>
        <v>1142</v>
      </c>
    </row>
    <row r="224" spans="1:4" ht="27.6" x14ac:dyDescent="0.25">
      <c r="A224" s="15" t="s">
        <v>60</v>
      </c>
      <c r="B224" s="12">
        <v>650</v>
      </c>
      <c r="C224" s="8">
        <v>2</v>
      </c>
      <c r="D224" s="55">
        <f t="shared" si="12"/>
        <v>1300</v>
      </c>
    </row>
    <row r="225" spans="1:4" ht="27.6" x14ac:dyDescent="0.25">
      <c r="A225" s="15" t="s">
        <v>19</v>
      </c>
      <c r="B225" s="12">
        <f>B226+B227+B228+B229</f>
        <v>31</v>
      </c>
      <c r="C225" s="12"/>
      <c r="D225" s="55">
        <f>D226+D227+D228+D229</f>
        <v>279</v>
      </c>
    </row>
    <row r="226" spans="1:4" x14ac:dyDescent="0.25">
      <c r="A226" s="34" t="s">
        <v>31</v>
      </c>
      <c r="B226" s="12"/>
      <c r="C226" s="12">
        <v>7</v>
      </c>
      <c r="D226" s="55">
        <f t="shared" ref="D226:D229" si="13">B226*C226</f>
        <v>0</v>
      </c>
    </row>
    <row r="227" spans="1:4" x14ac:dyDescent="0.25">
      <c r="A227" s="34" t="s">
        <v>32</v>
      </c>
      <c r="B227" s="12"/>
      <c r="C227" s="12">
        <v>8</v>
      </c>
      <c r="D227" s="55">
        <f t="shared" si="13"/>
        <v>0</v>
      </c>
    </row>
    <row r="228" spans="1:4" x14ac:dyDescent="0.25">
      <c r="A228" s="34" t="s">
        <v>33</v>
      </c>
      <c r="B228" s="12">
        <v>20</v>
      </c>
      <c r="C228" s="12">
        <v>9</v>
      </c>
      <c r="D228" s="55">
        <f t="shared" si="13"/>
        <v>180</v>
      </c>
    </row>
    <row r="229" spans="1:4" x14ac:dyDescent="0.25">
      <c r="A229" s="34" t="s">
        <v>34</v>
      </c>
      <c r="B229" s="12">
        <v>11</v>
      </c>
      <c r="C229" s="12">
        <v>9</v>
      </c>
      <c r="D229" s="55">
        <f t="shared" si="13"/>
        <v>99</v>
      </c>
    </row>
    <row r="230" spans="1:4" ht="27.6" x14ac:dyDescent="0.25">
      <c r="A230" s="15" t="s">
        <v>20</v>
      </c>
      <c r="B230" s="12">
        <f>B231+B232+B233+B234</f>
        <v>36</v>
      </c>
      <c r="C230" s="12"/>
      <c r="D230" s="55">
        <f>D231+D232+D233+D234</f>
        <v>311</v>
      </c>
    </row>
    <row r="231" spans="1:4" x14ac:dyDescent="0.25">
      <c r="A231" s="34" t="s">
        <v>31</v>
      </c>
      <c r="B231" s="12">
        <v>3</v>
      </c>
      <c r="C231" s="12">
        <v>7</v>
      </c>
      <c r="D231" s="55">
        <f t="shared" ref="D231:D234" si="14">B231*C231</f>
        <v>21</v>
      </c>
    </row>
    <row r="232" spans="1:4" x14ac:dyDescent="0.25">
      <c r="A232" s="34" t="s">
        <v>32</v>
      </c>
      <c r="B232" s="12">
        <v>7</v>
      </c>
      <c r="C232" s="12">
        <v>8</v>
      </c>
      <c r="D232" s="55">
        <f t="shared" si="14"/>
        <v>56</v>
      </c>
    </row>
    <row r="233" spans="1:4" x14ac:dyDescent="0.25">
      <c r="A233" s="34" t="s">
        <v>33</v>
      </c>
      <c r="B233" s="12">
        <v>20</v>
      </c>
      <c r="C233" s="12">
        <v>9</v>
      </c>
      <c r="D233" s="55">
        <f t="shared" si="14"/>
        <v>180</v>
      </c>
    </row>
    <row r="234" spans="1:4" x14ac:dyDescent="0.25">
      <c r="A234" s="34" t="s">
        <v>34</v>
      </c>
      <c r="B234" s="12">
        <v>6</v>
      </c>
      <c r="C234" s="12">
        <v>9</v>
      </c>
      <c r="D234" s="55">
        <f t="shared" si="14"/>
        <v>54</v>
      </c>
    </row>
    <row r="235" spans="1:4" ht="27.6" x14ac:dyDescent="0.25">
      <c r="A235" s="77" t="s">
        <v>66</v>
      </c>
      <c r="B235" s="78">
        <f>B236+B237+B253+B257</f>
        <v>1104</v>
      </c>
      <c r="C235" s="78"/>
      <c r="D235" s="108">
        <f>D236+D237+D253+D257</f>
        <v>4401</v>
      </c>
    </row>
    <row r="236" spans="1:4" x14ac:dyDescent="0.25">
      <c r="A236" s="97" t="s">
        <v>35</v>
      </c>
      <c r="B236" s="78">
        <v>58</v>
      </c>
      <c r="C236" s="78">
        <v>1</v>
      </c>
      <c r="D236" s="108">
        <f>B236*C236</f>
        <v>58</v>
      </c>
    </row>
    <row r="237" spans="1:4" x14ac:dyDescent="0.25">
      <c r="A237" s="77" t="s">
        <v>65</v>
      </c>
      <c r="B237" s="78">
        <f>B238+B239+B240+B241+B242+B243+B244+B245+B246+B247+B248+B249+B250+B251+B252</f>
        <v>824</v>
      </c>
      <c r="C237" s="78"/>
      <c r="D237" s="108">
        <f>D238+D239+D240+D241+D242+D243+D244+D245+D246+D247+D248+D249+D250+D251+D252</f>
        <v>3419</v>
      </c>
    </row>
    <row r="238" spans="1:4" x14ac:dyDescent="0.25">
      <c r="A238" s="97" t="s">
        <v>36</v>
      </c>
      <c r="B238" s="78">
        <v>20</v>
      </c>
      <c r="C238" s="78">
        <v>4</v>
      </c>
      <c r="D238" s="108">
        <f>B238*C238</f>
        <v>80</v>
      </c>
    </row>
    <row r="239" spans="1:4" ht="26.4" x14ac:dyDescent="0.25">
      <c r="A239" s="97" t="s">
        <v>37</v>
      </c>
      <c r="B239" s="78">
        <v>273</v>
      </c>
      <c r="C239" s="78">
        <v>1</v>
      </c>
      <c r="D239" s="108">
        <f t="shared" ref="D239:D252" si="15">B239*C239</f>
        <v>273</v>
      </c>
    </row>
    <row r="240" spans="1:4" x14ac:dyDescent="0.25">
      <c r="A240" s="97" t="s">
        <v>38</v>
      </c>
      <c r="B240" s="78">
        <v>29</v>
      </c>
      <c r="C240" s="78">
        <v>3</v>
      </c>
      <c r="D240" s="108">
        <f t="shared" si="15"/>
        <v>87</v>
      </c>
    </row>
    <row r="241" spans="1:4" x14ac:dyDescent="0.25">
      <c r="A241" s="97" t="s">
        <v>39</v>
      </c>
      <c r="B241" s="78">
        <v>35</v>
      </c>
      <c r="C241" s="78">
        <v>3</v>
      </c>
      <c r="D241" s="108">
        <f t="shared" si="15"/>
        <v>105</v>
      </c>
    </row>
    <row r="242" spans="1:4" x14ac:dyDescent="0.25">
      <c r="A242" s="97" t="s">
        <v>40</v>
      </c>
      <c r="B242" s="78">
        <v>30</v>
      </c>
      <c r="C242" s="78">
        <v>6</v>
      </c>
      <c r="D242" s="108">
        <f t="shared" si="15"/>
        <v>180</v>
      </c>
    </row>
    <row r="243" spans="1:4" x14ac:dyDescent="0.25">
      <c r="A243" s="97" t="s">
        <v>41</v>
      </c>
      <c r="B243" s="78">
        <v>30</v>
      </c>
      <c r="C243" s="78">
        <v>2</v>
      </c>
      <c r="D243" s="108">
        <f t="shared" si="15"/>
        <v>60</v>
      </c>
    </row>
    <row r="244" spans="1:4" x14ac:dyDescent="0.25">
      <c r="A244" s="97" t="s">
        <v>42</v>
      </c>
      <c r="B244" s="78">
        <v>31</v>
      </c>
      <c r="C244" s="78">
        <v>7</v>
      </c>
      <c r="D244" s="108">
        <f t="shared" si="15"/>
        <v>217</v>
      </c>
    </row>
    <row r="245" spans="1:4" x14ac:dyDescent="0.25">
      <c r="A245" s="97" t="s">
        <v>43</v>
      </c>
      <c r="B245" s="78">
        <v>35</v>
      </c>
      <c r="C245" s="78">
        <v>2</v>
      </c>
      <c r="D245" s="108">
        <f t="shared" si="15"/>
        <v>70</v>
      </c>
    </row>
    <row r="246" spans="1:4" x14ac:dyDescent="0.25">
      <c r="A246" s="97" t="s">
        <v>44</v>
      </c>
      <c r="B246" s="78">
        <v>43</v>
      </c>
      <c r="C246" s="78">
        <v>4</v>
      </c>
      <c r="D246" s="108">
        <f t="shared" si="15"/>
        <v>172</v>
      </c>
    </row>
    <row r="247" spans="1:4" x14ac:dyDescent="0.25">
      <c r="A247" s="97" t="s">
        <v>45</v>
      </c>
      <c r="B247" s="78">
        <v>28</v>
      </c>
      <c r="C247" s="78">
        <v>8</v>
      </c>
      <c r="D247" s="108">
        <f t="shared" si="15"/>
        <v>224</v>
      </c>
    </row>
    <row r="248" spans="1:4" x14ac:dyDescent="0.25">
      <c r="A248" s="97" t="s">
        <v>46</v>
      </c>
      <c r="B248" s="78">
        <v>29</v>
      </c>
      <c r="C248" s="78">
        <v>8</v>
      </c>
      <c r="D248" s="108">
        <f t="shared" si="15"/>
        <v>232</v>
      </c>
    </row>
    <row r="249" spans="1:4" x14ac:dyDescent="0.25">
      <c r="A249" s="97" t="s">
        <v>47</v>
      </c>
      <c r="B249" s="78">
        <v>28</v>
      </c>
      <c r="C249" s="78">
        <v>3</v>
      </c>
      <c r="D249" s="108">
        <f t="shared" si="15"/>
        <v>84</v>
      </c>
    </row>
    <row r="250" spans="1:4" x14ac:dyDescent="0.25">
      <c r="A250" s="97" t="s">
        <v>48</v>
      </c>
      <c r="B250" s="78">
        <v>28</v>
      </c>
      <c r="C250" s="78">
        <v>2</v>
      </c>
      <c r="D250" s="108">
        <f t="shared" si="15"/>
        <v>56</v>
      </c>
    </row>
    <row r="251" spans="1:4" x14ac:dyDescent="0.25">
      <c r="A251" s="97" t="s">
        <v>49</v>
      </c>
      <c r="B251" s="78">
        <v>43</v>
      </c>
      <c r="C251" s="78">
        <v>7</v>
      </c>
      <c r="D251" s="108">
        <f t="shared" si="15"/>
        <v>301</v>
      </c>
    </row>
    <row r="252" spans="1:4" x14ac:dyDescent="0.25">
      <c r="A252" s="97" t="s">
        <v>50</v>
      </c>
      <c r="B252" s="78">
        <v>142</v>
      </c>
      <c r="C252" s="78">
        <v>9</v>
      </c>
      <c r="D252" s="108">
        <f t="shared" si="15"/>
        <v>1278</v>
      </c>
    </row>
    <row r="253" spans="1:4" x14ac:dyDescent="0.25">
      <c r="A253" s="97" t="s">
        <v>51</v>
      </c>
      <c r="B253" s="78">
        <f>B254+B255+B256</f>
        <v>107</v>
      </c>
      <c r="C253" s="78"/>
      <c r="D253" s="108">
        <f>D254+D255+D256</f>
        <v>809</v>
      </c>
    </row>
    <row r="254" spans="1:4" x14ac:dyDescent="0.25">
      <c r="A254" s="103" t="s">
        <v>25</v>
      </c>
      <c r="B254" s="78">
        <v>47</v>
      </c>
      <c r="C254" s="78">
        <v>7</v>
      </c>
      <c r="D254" s="108">
        <f>B254*C254</f>
        <v>329</v>
      </c>
    </row>
    <row r="255" spans="1:4" ht="26.4" x14ac:dyDescent="0.25">
      <c r="A255" s="103" t="s">
        <v>26</v>
      </c>
      <c r="B255" s="78">
        <v>40</v>
      </c>
      <c r="C255" s="78">
        <v>8</v>
      </c>
      <c r="D255" s="108">
        <f t="shared" ref="D255:D256" si="16">B255*C255</f>
        <v>320</v>
      </c>
    </row>
    <row r="256" spans="1:4" ht="52.8" x14ac:dyDescent="0.25">
      <c r="A256" s="103" t="s">
        <v>52</v>
      </c>
      <c r="B256" s="78">
        <v>20</v>
      </c>
      <c r="C256" s="78">
        <v>8</v>
      </c>
      <c r="D256" s="108">
        <f t="shared" si="16"/>
        <v>160</v>
      </c>
    </row>
    <row r="257" spans="1:4" x14ac:dyDescent="0.25">
      <c r="A257" s="97" t="s">
        <v>53</v>
      </c>
      <c r="B257" s="78">
        <f>B258+B259+B260</f>
        <v>115</v>
      </c>
      <c r="C257" s="78"/>
      <c r="D257" s="108">
        <f>D258+D259+D260</f>
        <v>115</v>
      </c>
    </row>
    <row r="258" spans="1:4" x14ac:dyDescent="0.25">
      <c r="A258" s="103" t="s">
        <v>25</v>
      </c>
      <c r="B258" s="78">
        <v>47</v>
      </c>
      <c r="C258" s="78">
        <v>1</v>
      </c>
      <c r="D258" s="108">
        <f>B258*C258</f>
        <v>47</v>
      </c>
    </row>
    <row r="259" spans="1:4" ht="26.4" x14ac:dyDescent="0.25">
      <c r="A259" s="103" t="s">
        <v>26</v>
      </c>
      <c r="B259" s="78">
        <v>60</v>
      </c>
      <c r="C259" s="78">
        <v>1</v>
      </c>
      <c r="D259" s="108">
        <f>B259*C259</f>
        <v>60</v>
      </c>
    </row>
    <row r="260" spans="1:4" ht="52.8" x14ac:dyDescent="0.25">
      <c r="A260" s="103" t="s">
        <v>52</v>
      </c>
      <c r="B260" s="78">
        <v>8</v>
      </c>
      <c r="C260" s="78">
        <v>1</v>
      </c>
      <c r="D260" s="108">
        <f>B260*C260</f>
        <v>8</v>
      </c>
    </row>
    <row r="261" spans="1:4" x14ac:dyDescent="0.25">
      <c r="A261" s="7" t="s">
        <v>13</v>
      </c>
      <c r="B261" s="13"/>
      <c r="C261" s="13"/>
      <c r="D261" s="57">
        <f>D213</f>
        <v>9247</v>
      </c>
    </row>
    <row r="262" spans="1:4" ht="14.4" thickBot="1" x14ac:dyDescent="0.3">
      <c r="A262" s="33" t="s">
        <v>109</v>
      </c>
      <c r="B262" s="160"/>
      <c r="C262" s="160"/>
      <c r="D262" s="161">
        <f>D211+D261</f>
        <v>208456.80000000002</v>
      </c>
    </row>
    <row r="263" spans="1:4" x14ac:dyDescent="0.25">
      <c r="A263" s="39"/>
      <c r="B263" s="162"/>
      <c r="C263" s="162"/>
      <c r="D263" s="163"/>
    </row>
    <row r="264" spans="1:4" x14ac:dyDescent="0.25">
      <c r="A264" s="164" t="s">
        <v>110</v>
      </c>
      <c r="B264" s="40"/>
      <c r="C264" s="40"/>
      <c r="D264" s="59"/>
    </row>
    <row r="265" spans="1:4" ht="27.6" x14ac:dyDescent="0.25">
      <c r="A265" s="11" t="s">
        <v>111</v>
      </c>
      <c r="B265" s="165"/>
      <c r="C265" s="165"/>
      <c r="D265" s="166"/>
    </row>
    <row r="266" spans="1:4" x14ac:dyDescent="0.25">
      <c r="A266" s="16" t="s">
        <v>1</v>
      </c>
      <c r="B266" s="132"/>
      <c r="C266" s="132"/>
      <c r="D266" s="167"/>
    </row>
    <row r="267" spans="1:4" x14ac:dyDescent="0.25">
      <c r="A267" s="26" t="s">
        <v>15</v>
      </c>
      <c r="B267" s="19"/>
      <c r="C267" s="19"/>
      <c r="D267" s="54"/>
    </row>
    <row r="268" spans="1:4" x14ac:dyDescent="0.25">
      <c r="A268" s="15" t="s">
        <v>18</v>
      </c>
      <c r="B268" s="12"/>
      <c r="C268" s="12"/>
      <c r="D268" s="55">
        <f>D270+D271+D272</f>
        <v>33202</v>
      </c>
    </row>
    <row r="269" spans="1:4" x14ac:dyDescent="0.25">
      <c r="A269" s="15" t="s">
        <v>9</v>
      </c>
      <c r="B269" s="12"/>
      <c r="C269" s="12"/>
      <c r="D269" s="55"/>
    </row>
    <row r="270" spans="1:4" x14ac:dyDescent="0.25">
      <c r="A270" s="77" t="s">
        <v>72</v>
      </c>
      <c r="B270" s="78">
        <v>9376</v>
      </c>
      <c r="C270" s="78">
        <v>1</v>
      </c>
      <c r="D270" s="108">
        <f>B270*C270</f>
        <v>9376</v>
      </c>
    </row>
    <row r="271" spans="1:4" ht="27.6" x14ac:dyDescent="0.25">
      <c r="A271" s="77" t="s">
        <v>112</v>
      </c>
      <c r="B271" s="78">
        <v>320</v>
      </c>
      <c r="C271" s="78">
        <v>1</v>
      </c>
      <c r="D271" s="108">
        <f>B271*C271</f>
        <v>320</v>
      </c>
    </row>
    <row r="272" spans="1:4" x14ac:dyDescent="0.25">
      <c r="A272" s="15" t="s">
        <v>6</v>
      </c>
      <c r="B272" s="12"/>
      <c r="C272" s="12"/>
      <c r="D272" s="55">
        <v>23506</v>
      </c>
    </row>
    <row r="273" spans="1:4" x14ac:dyDescent="0.25">
      <c r="A273" s="15" t="s">
        <v>7</v>
      </c>
      <c r="B273" s="12">
        <v>43735</v>
      </c>
      <c r="C273" s="29">
        <v>3.2</v>
      </c>
      <c r="D273" s="108">
        <f>B273*C273</f>
        <v>139952</v>
      </c>
    </row>
    <row r="274" spans="1:4" x14ac:dyDescent="0.25">
      <c r="A274" s="15" t="s">
        <v>11</v>
      </c>
      <c r="B274" s="12"/>
      <c r="C274" s="12"/>
      <c r="D274" s="55"/>
    </row>
    <row r="275" spans="1:4" x14ac:dyDescent="0.25">
      <c r="A275" s="15" t="s">
        <v>0</v>
      </c>
      <c r="B275" s="12"/>
      <c r="C275" s="12"/>
      <c r="D275" s="55">
        <v>40000</v>
      </c>
    </row>
    <row r="276" spans="1:4" x14ac:dyDescent="0.25">
      <c r="A276" s="15" t="s">
        <v>8</v>
      </c>
      <c r="B276" s="25"/>
      <c r="C276" s="12"/>
      <c r="D276" s="55">
        <v>9999</v>
      </c>
    </row>
    <row r="277" spans="1:4" x14ac:dyDescent="0.25">
      <c r="A277" s="133" t="s">
        <v>113</v>
      </c>
      <c r="B277" s="135"/>
      <c r="C277" s="135"/>
      <c r="D277" s="150">
        <v>907</v>
      </c>
    </row>
    <row r="278" spans="1:4" x14ac:dyDescent="0.25">
      <c r="A278" s="10" t="s">
        <v>16</v>
      </c>
      <c r="B278" s="17"/>
      <c r="C278" s="17"/>
      <c r="D278" s="49">
        <f>D268+D273+D276</f>
        <v>183153</v>
      </c>
    </row>
    <row r="279" spans="1:4" x14ac:dyDescent="0.25">
      <c r="A279" s="14" t="s">
        <v>17</v>
      </c>
      <c r="B279" s="12"/>
      <c r="C279" s="12"/>
      <c r="D279" s="55"/>
    </row>
    <row r="280" spans="1:4" x14ac:dyDescent="0.25">
      <c r="A280" s="15" t="s">
        <v>18</v>
      </c>
      <c r="B280" s="81"/>
      <c r="C280" s="81"/>
      <c r="D280" s="56">
        <f>D282+D302</f>
        <v>38422.5</v>
      </c>
    </row>
    <row r="281" spans="1:4" x14ac:dyDescent="0.25">
      <c r="A281" s="15" t="s">
        <v>9</v>
      </c>
      <c r="B281" s="12"/>
      <c r="C281" s="12"/>
      <c r="D281" s="55"/>
    </row>
    <row r="282" spans="1:4" ht="27.6" x14ac:dyDescent="0.25">
      <c r="A282" s="15" t="s">
        <v>61</v>
      </c>
      <c r="B282" s="80"/>
      <c r="C282" s="80"/>
      <c r="D282" s="109">
        <f>D284+D291+D292+D297</f>
        <v>7076.5</v>
      </c>
    </row>
    <row r="283" spans="1:4" x14ac:dyDescent="0.25">
      <c r="A283" s="15" t="s">
        <v>11</v>
      </c>
      <c r="B283" s="12"/>
      <c r="C283" s="12"/>
      <c r="D283" s="55"/>
    </row>
    <row r="284" spans="1:4" x14ac:dyDescent="0.25">
      <c r="A284" s="15" t="s">
        <v>59</v>
      </c>
      <c r="B284" s="12">
        <f>B285+B286+B287+B288+B289+B290</f>
        <v>3090.5</v>
      </c>
      <c r="C284" s="12"/>
      <c r="D284" s="55">
        <f>D285+D286+D287+D288+D289+D290</f>
        <v>3940.5</v>
      </c>
    </row>
    <row r="285" spans="1:4" x14ac:dyDescent="0.25">
      <c r="A285" s="181" t="s">
        <v>27</v>
      </c>
      <c r="B285" s="62">
        <v>502.125</v>
      </c>
      <c r="C285" s="182">
        <v>1</v>
      </c>
      <c r="D285" s="63">
        <f>B285*C285</f>
        <v>502.125</v>
      </c>
    </row>
    <row r="286" spans="1:4" x14ac:dyDescent="0.25">
      <c r="A286" s="181" t="s">
        <v>28</v>
      </c>
      <c r="B286" s="62">
        <v>541</v>
      </c>
      <c r="C286" s="182">
        <v>1</v>
      </c>
      <c r="D286" s="63">
        <f t="shared" ref="D286:D291" si="17">B286*C286</f>
        <v>541</v>
      </c>
    </row>
    <row r="287" spans="1:4" x14ac:dyDescent="0.25">
      <c r="A287" s="181" t="s">
        <v>62</v>
      </c>
      <c r="B287" s="62">
        <v>270.375</v>
      </c>
      <c r="C287" s="182">
        <v>1</v>
      </c>
      <c r="D287" s="63">
        <f t="shared" si="17"/>
        <v>270.375</v>
      </c>
    </row>
    <row r="288" spans="1:4" x14ac:dyDescent="0.25">
      <c r="A288" s="181" t="s">
        <v>63</v>
      </c>
      <c r="B288" s="62">
        <v>386.25</v>
      </c>
      <c r="C288" s="182">
        <v>1</v>
      </c>
      <c r="D288" s="63">
        <f t="shared" si="17"/>
        <v>386.25</v>
      </c>
    </row>
    <row r="289" spans="1:4" x14ac:dyDescent="0.25">
      <c r="A289" s="181" t="s">
        <v>29</v>
      </c>
      <c r="B289" s="62">
        <v>540.75</v>
      </c>
      <c r="C289" s="182">
        <v>1</v>
      </c>
      <c r="D289" s="63">
        <f t="shared" si="17"/>
        <v>540.75</v>
      </c>
    </row>
    <row r="290" spans="1:4" x14ac:dyDescent="0.25">
      <c r="A290" s="181" t="s">
        <v>30</v>
      </c>
      <c r="B290" s="62">
        <v>850</v>
      </c>
      <c r="C290" s="182">
        <v>2</v>
      </c>
      <c r="D290" s="63">
        <f t="shared" si="17"/>
        <v>1700</v>
      </c>
    </row>
    <row r="291" spans="1:4" ht="27.6" x14ac:dyDescent="0.25">
      <c r="A291" s="15" t="s">
        <v>60</v>
      </c>
      <c r="B291" s="12">
        <v>600</v>
      </c>
      <c r="C291" s="8">
        <v>2</v>
      </c>
      <c r="D291" s="55">
        <f t="shared" si="17"/>
        <v>1200</v>
      </c>
    </row>
    <row r="292" spans="1:4" ht="27.6" x14ac:dyDescent="0.25">
      <c r="A292" s="15" t="s">
        <v>19</v>
      </c>
      <c r="B292" s="12">
        <f>B293+B294+B295+B296</f>
        <v>117</v>
      </c>
      <c r="C292" s="12"/>
      <c r="D292" s="55">
        <f>D293+D294+D295+D296</f>
        <v>1036</v>
      </c>
    </row>
    <row r="293" spans="1:4" x14ac:dyDescent="0.25">
      <c r="A293" s="34" t="s">
        <v>31</v>
      </c>
      <c r="B293" s="12">
        <v>1</v>
      </c>
      <c r="C293" s="12">
        <v>7</v>
      </c>
      <c r="D293" s="55">
        <f t="shared" ref="D293:D296" si="18">B293*C293</f>
        <v>7</v>
      </c>
    </row>
    <row r="294" spans="1:4" x14ac:dyDescent="0.25">
      <c r="A294" s="34" t="s">
        <v>32</v>
      </c>
      <c r="B294" s="12">
        <v>15</v>
      </c>
      <c r="C294" s="12">
        <v>8</v>
      </c>
      <c r="D294" s="55">
        <f t="shared" si="18"/>
        <v>120</v>
      </c>
    </row>
    <row r="295" spans="1:4" x14ac:dyDescent="0.25">
      <c r="A295" s="34" t="s">
        <v>33</v>
      </c>
      <c r="B295" s="12">
        <v>63</v>
      </c>
      <c r="C295" s="12">
        <v>9</v>
      </c>
      <c r="D295" s="55">
        <f t="shared" si="18"/>
        <v>567</v>
      </c>
    </row>
    <row r="296" spans="1:4" x14ac:dyDescent="0.25">
      <c r="A296" s="34" t="s">
        <v>34</v>
      </c>
      <c r="B296" s="12">
        <v>38</v>
      </c>
      <c r="C296" s="12">
        <v>9</v>
      </c>
      <c r="D296" s="55">
        <f t="shared" si="18"/>
        <v>342</v>
      </c>
    </row>
    <row r="297" spans="1:4" ht="27.6" x14ac:dyDescent="0.25">
      <c r="A297" s="15" t="s">
        <v>20</v>
      </c>
      <c r="B297" s="12">
        <f>B298+B299+B300+B301</f>
        <v>101</v>
      </c>
      <c r="C297" s="12"/>
      <c r="D297" s="55">
        <f>D298+D299+D300+D301</f>
        <v>900</v>
      </c>
    </row>
    <row r="298" spans="1:4" x14ac:dyDescent="0.25">
      <c r="A298" s="34" t="s">
        <v>31</v>
      </c>
      <c r="B298" s="12"/>
      <c r="C298" s="12">
        <v>7</v>
      </c>
      <c r="D298" s="55">
        <f t="shared" ref="D298:D301" si="19">B298*C298</f>
        <v>0</v>
      </c>
    </row>
    <row r="299" spans="1:4" x14ac:dyDescent="0.25">
      <c r="A299" s="34" t="s">
        <v>32</v>
      </c>
      <c r="B299" s="12">
        <v>9</v>
      </c>
      <c r="C299" s="12">
        <v>8</v>
      </c>
      <c r="D299" s="55">
        <f t="shared" si="19"/>
        <v>72</v>
      </c>
    </row>
    <row r="300" spans="1:4" x14ac:dyDescent="0.25">
      <c r="A300" s="34" t="s">
        <v>33</v>
      </c>
      <c r="B300" s="12">
        <v>64</v>
      </c>
      <c r="C300" s="12">
        <v>9</v>
      </c>
      <c r="D300" s="55">
        <f t="shared" si="19"/>
        <v>576</v>
      </c>
    </row>
    <row r="301" spans="1:4" x14ac:dyDescent="0.25">
      <c r="A301" s="34" t="s">
        <v>34</v>
      </c>
      <c r="B301" s="12">
        <v>28</v>
      </c>
      <c r="C301" s="12">
        <v>9</v>
      </c>
      <c r="D301" s="55">
        <f t="shared" si="19"/>
        <v>252</v>
      </c>
    </row>
    <row r="302" spans="1:4" ht="27.6" x14ac:dyDescent="0.25">
      <c r="A302" s="77" t="s">
        <v>66</v>
      </c>
      <c r="B302" s="78">
        <f>B303+B304+B320+B324</f>
        <v>12664</v>
      </c>
      <c r="C302" s="78"/>
      <c r="D302" s="108">
        <f>D303+D304+D320+D324</f>
        <v>31346</v>
      </c>
    </row>
    <row r="303" spans="1:4" x14ac:dyDescent="0.25">
      <c r="A303" s="97" t="s">
        <v>35</v>
      </c>
      <c r="B303" s="78">
        <v>6959</v>
      </c>
      <c r="C303" s="78">
        <v>1</v>
      </c>
      <c r="D303" s="108">
        <f>B303*C303</f>
        <v>6959</v>
      </c>
    </row>
    <row r="304" spans="1:4" x14ac:dyDescent="0.25">
      <c r="A304" s="77" t="s">
        <v>65</v>
      </c>
      <c r="B304" s="78">
        <f>B305+B306+B307+B308+B309+B310+B311+B312+B313+B314+B315+B316+B317+B318+B319</f>
        <v>3987</v>
      </c>
      <c r="C304" s="78"/>
      <c r="D304" s="108">
        <f>D305+D306+D307+D308+D309+D310+D311+D312+D313+D314+D315+D316+D317+D318+D319</f>
        <v>14465</v>
      </c>
    </row>
    <row r="305" spans="1:4" x14ac:dyDescent="0.25">
      <c r="A305" s="97" t="s">
        <v>36</v>
      </c>
      <c r="B305" s="78">
        <v>202</v>
      </c>
      <c r="C305" s="78">
        <v>4</v>
      </c>
      <c r="D305" s="108">
        <f>B305*C305</f>
        <v>808</v>
      </c>
    </row>
    <row r="306" spans="1:4" ht="26.4" x14ac:dyDescent="0.25">
      <c r="A306" s="97" t="s">
        <v>37</v>
      </c>
      <c r="B306" s="78">
        <v>1729</v>
      </c>
      <c r="C306" s="78">
        <v>1</v>
      </c>
      <c r="D306" s="108">
        <f t="shared" ref="D306:D319" si="20">B306*C306</f>
        <v>1729</v>
      </c>
    </row>
    <row r="307" spans="1:4" x14ac:dyDescent="0.25">
      <c r="A307" s="97" t="s">
        <v>38</v>
      </c>
      <c r="B307" s="78">
        <v>114</v>
      </c>
      <c r="C307" s="78">
        <v>3</v>
      </c>
      <c r="D307" s="108">
        <f t="shared" si="20"/>
        <v>342</v>
      </c>
    </row>
    <row r="308" spans="1:4" x14ac:dyDescent="0.25">
      <c r="A308" s="97" t="s">
        <v>39</v>
      </c>
      <c r="B308" s="78">
        <v>120</v>
      </c>
      <c r="C308" s="78">
        <v>3</v>
      </c>
      <c r="D308" s="108">
        <f t="shared" si="20"/>
        <v>360</v>
      </c>
    </row>
    <row r="309" spans="1:4" x14ac:dyDescent="0.25">
      <c r="A309" s="97" t="s">
        <v>40</v>
      </c>
      <c r="B309" s="78">
        <v>123</v>
      </c>
      <c r="C309" s="78">
        <v>6</v>
      </c>
      <c r="D309" s="108">
        <f t="shared" si="20"/>
        <v>738</v>
      </c>
    </row>
    <row r="310" spans="1:4" x14ac:dyDescent="0.25">
      <c r="A310" s="97" t="s">
        <v>41</v>
      </c>
      <c r="B310" s="78">
        <v>118</v>
      </c>
      <c r="C310" s="78">
        <v>2</v>
      </c>
      <c r="D310" s="108">
        <f t="shared" si="20"/>
        <v>236</v>
      </c>
    </row>
    <row r="311" spans="1:4" x14ac:dyDescent="0.25">
      <c r="A311" s="97" t="s">
        <v>42</v>
      </c>
      <c r="B311" s="78">
        <v>137</v>
      </c>
      <c r="C311" s="78">
        <v>7</v>
      </c>
      <c r="D311" s="108">
        <f t="shared" si="20"/>
        <v>959</v>
      </c>
    </row>
    <row r="312" spans="1:4" x14ac:dyDescent="0.25">
      <c r="A312" s="97" t="s">
        <v>43</v>
      </c>
      <c r="B312" s="78">
        <v>124</v>
      </c>
      <c r="C312" s="78">
        <v>2</v>
      </c>
      <c r="D312" s="108">
        <f t="shared" si="20"/>
        <v>248</v>
      </c>
    </row>
    <row r="313" spans="1:4" x14ac:dyDescent="0.25">
      <c r="A313" s="97" t="s">
        <v>44</v>
      </c>
      <c r="B313" s="78">
        <v>154</v>
      </c>
      <c r="C313" s="78">
        <v>4</v>
      </c>
      <c r="D313" s="108">
        <f t="shared" si="20"/>
        <v>616</v>
      </c>
    </row>
    <row r="314" spans="1:4" x14ac:dyDescent="0.25">
      <c r="A314" s="97" t="s">
        <v>45</v>
      </c>
      <c r="B314" s="78">
        <v>126</v>
      </c>
      <c r="C314" s="78">
        <v>8</v>
      </c>
      <c r="D314" s="108">
        <f t="shared" si="20"/>
        <v>1008</v>
      </c>
    </row>
    <row r="315" spans="1:4" x14ac:dyDescent="0.25">
      <c r="A315" s="97" t="s">
        <v>46</v>
      </c>
      <c r="B315" s="78">
        <v>140</v>
      </c>
      <c r="C315" s="78">
        <v>8</v>
      </c>
      <c r="D315" s="108">
        <f t="shared" si="20"/>
        <v>1120</v>
      </c>
    </row>
    <row r="316" spans="1:4" x14ac:dyDescent="0.25">
      <c r="A316" s="97" t="s">
        <v>47</v>
      </c>
      <c r="B316" s="78">
        <v>102</v>
      </c>
      <c r="C316" s="78">
        <v>3</v>
      </c>
      <c r="D316" s="108">
        <f t="shared" si="20"/>
        <v>306</v>
      </c>
    </row>
    <row r="317" spans="1:4" x14ac:dyDescent="0.25">
      <c r="A317" s="97" t="s">
        <v>48</v>
      </c>
      <c r="B317" s="78">
        <v>119</v>
      </c>
      <c r="C317" s="78">
        <v>2</v>
      </c>
      <c r="D317" s="108">
        <f t="shared" si="20"/>
        <v>238</v>
      </c>
    </row>
    <row r="318" spans="1:4" x14ac:dyDescent="0.25">
      <c r="A318" s="97" t="s">
        <v>49</v>
      </c>
      <c r="B318" s="78">
        <v>177</v>
      </c>
      <c r="C318" s="78">
        <v>7</v>
      </c>
      <c r="D318" s="108">
        <f t="shared" si="20"/>
        <v>1239</v>
      </c>
    </row>
    <row r="319" spans="1:4" x14ac:dyDescent="0.25">
      <c r="A319" s="97" t="s">
        <v>50</v>
      </c>
      <c r="B319" s="78">
        <v>502</v>
      </c>
      <c r="C319" s="78">
        <v>9</v>
      </c>
      <c r="D319" s="108">
        <f t="shared" si="20"/>
        <v>4518</v>
      </c>
    </row>
    <row r="320" spans="1:4" x14ac:dyDescent="0.25">
      <c r="A320" s="97" t="s">
        <v>51</v>
      </c>
      <c r="B320" s="78">
        <f>B321+B322+B323</f>
        <v>1238</v>
      </c>
      <c r="C320" s="78"/>
      <c r="D320" s="108">
        <f>D321+D322+D323</f>
        <v>9442</v>
      </c>
    </row>
    <row r="321" spans="1:4" x14ac:dyDescent="0.25">
      <c r="A321" s="103" t="s">
        <v>25</v>
      </c>
      <c r="B321" s="78">
        <v>462</v>
      </c>
      <c r="C321" s="78">
        <v>7</v>
      </c>
      <c r="D321" s="108">
        <f>B321*C321</f>
        <v>3234</v>
      </c>
    </row>
    <row r="322" spans="1:4" ht="26.4" x14ac:dyDescent="0.25">
      <c r="A322" s="103" t="s">
        <v>26</v>
      </c>
      <c r="B322" s="78">
        <v>393</v>
      </c>
      <c r="C322" s="78">
        <v>8</v>
      </c>
      <c r="D322" s="108">
        <f t="shared" ref="D322:D323" si="21">B322*C322</f>
        <v>3144</v>
      </c>
    </row>
    <row r="323" spans="1:4" ht="52.8" x14ac:dyDescent="0.25">
      <c r="A323" s="103" t="s">
        <v>52</v>
      </c>
      <c r="B323" s="78">
        <v>383</v>
      </c>
      <c r="C323" s="78">
        <v>8</v>
      </c>
      <c r="D323" s="108">
        <f t="shared" si="21"/>
        <v>3064</v>
      </c>
    </row>
    <row r="324" spans="1:4" x14ac:dyDescent="0.25">
      <c r="A324" s="97" t="s">
        <v>53</v>
      </c>
      <c r="B324" s="78">
        <f>B325+B326+B327</f>
        <v>480</v>
      </c>
      <c r="C324" s="78"/>
      <c r="D324" s="108">
        <f>D325+D326+D327</f>
        <v>480</v>
      </c>
    </row>
    <row r="325" spans="1:4" x14ac:dyDescent="0.25">
      <c r="A325" s="103" t="s">
        <v>25</v>
      </c>
      <c r="B325" s="78">
        <v>480</v>
      </c>
      <c r="C325" s="78">
        <v>1</v>
      </c>
      <c r="D325" s="108">
        <f>B325*C325</f>
        <v>480</v>
      </c>
    </row>
    <row r="326" spans="1:4" ht="26.4" x14ac:dyDescent="0.25">
      <c r="A326" s="103" t="s">
        <v>26</v>
      </c>
      <c r="B326" s="78"/>
      <c r="C326" s="78">
        <v>1</v>
      </c>
      <c r="D326" s="108">
        <f>B326*C326</f>
        <v>0</v>
      </c>
    </row>
    <row r="327" spans="1:4" ht="52.8" x14ac:dyDescent="0.25">
      <c r="A327" s="103" t="s">
        <v>52</v>
      </c>
      <c r="B327" s="78"/>
      <c r="C327" s="78">
        <v>1</v>
      </c>
      <c r="D327" s="108">
        <f>B327*C327</f>
        <v>0</v>
      </c>
    </row>
    <row r="328" spans="1:4" x14ac:dyDescent="0.25">
      <c r="A328" s="7" t="s">
        <v>13</v>
      </c>
      <c r="B328" s="13"/>
      <c r="C328" s="13"/>
      <c r="D328" s="57">
        <f>D280</f>
        <v>38422.5</v>
      </c>
    </row>
    <row r="329" spans="1:4" ht="14.4" thickBot="1" x14ac:dyDescent="0.3">
      <c r="A329" s="33" t="s">
        <v>22</v>
      </c>
      <c r="B329" s="136"/>
      <c r="C329" s="136"/>
      <c r="D329" s="151">
        <f>D278+D328</f>
        <v>221575.5</v>
      </c>
    </row>
  </sheetData>
  <mergeCells count="2">
    <mergeCell ref="C1:D1"/>
    <mergeCell ref="A2:D2"/>
  </mergeCells>
  <phoneticPr fontId="0" type="noConversion"/>
  <pageMargins left="0" right="0" top="0" bottom="0" header="0.82677165354330717" footer="0.23622047244094491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 уровень</vt:lpstr>
      <vt:lpstr>2 уровень</vt:lpstr>
      <vt:lpstr>'1 уровень'!Заголовки_для_печати</vt:lpstr>
      <vt:lpstr>'2 уровень'!Заголовки_для_печати</vt:lpstr>
      <vt:lpstr>'1 уровень'!Область_печати</vt:lpstr>
      <vt:lpstr>'2 уровень'!Область_печати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Максименко;Радецкая Елена Юрьевна</dc:creator>
  <cp:lastModifiedBy>Гимадеева Ольга Васильевна</cp:lastModifiedBy>
  <cp:lastPrinted>2015-11-24T01:18:02Z</cp:lastPrinted>
  <dcterms:created xsi:type="dcterms:W3CDTF">2005-05-23T08:07:41Z</dcterms:created>
  <dcterms:modified xsi:type="dcterms:W3CDTF">2015-12-10T00:44:58Z</dcterms:modified>
</cp:coreProperties>
</file>